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a" hidden="0" function="0" vbProcedure="0">#REF!</definedName>
    <definedName name="aaa" hidden="0" function="0" vbProcedure="0">#REF!</definedName>
    <definedName name="aplcode" hidden="0" function="0" vbProcedure="0">#REF!</definedName>
    <definedName name="aplname" hidden="0" function="0" vbProcedure="0">#REF!</definedName>
    <definedName name="b" hidden="0" function="0" vbProcedure="0">#REF!</definedName>
    <definedName name="BSH" hidden="0" function="0" vbProcedure="0">[3]BS!$H$1:$H$1048576</definedName>
    <definedName name="BSK" hidden="0" function="0" vbProcedure="0">[3]BS!$K$1:$K$1048576</definedName>
    <definedName name="CCU進捗（1次）" hidden="0" function="0" vbProcedure="0">#REF!</definedName>
    <definedName name="CCU進捗（2次）" hidden="0" function="0" vbProcedure="0">#REF!</definedName>
    <definedName name="CLOSED_1" hidden="0" function="0" vbProcedure="0">[5]表紙!$A$3</definedName>
    <definedName name="CLOSED_2" hidden="0" function="0" vbProcedure="0">[5]表紙!$A$5</definedName>
    <definedName name="Command_Click" hidden="0" function="0" vbProcedure="0">[6]sheet1!command_click</definedName>
    <definedName name="DATA" hidden="0" function="0" vbProcedure="0">#REF!</definedName>
    <definedName name="datas1" hidden="0" function="0" vbProcedure="0">[7]点検シート!$A$20:$A$65536,[7]点検シート!$C$20:$C$65536,[7]点検シート!$E$20:$E$65536,[7]点検シート!$W$20:$W$65536,[7]点検シート!$Y$20:$Y$65536,[7]点検シート!$AE$20:$AE$65536</definedName>
    <definedName name="DATA終了" hidden="0" function="0" vbProcedure="0">#REF!</definedName>
    <definedName name="DATA終了2" hidden="0" function="0" vbProcedure="0">#REF!</definedName>
    <definedName name="DATA開始" hidden="0" function="0" vbProcedure="0">#REF!</definedName>
    <definedName name="DATA開始2" hidden="0" function="0" vbProcedure="0">#REF!</definedName>
    <definedName name="DB_BLOCK_BUFFERS" hidden="0" function="0" vbProcedure="0">#REF!</definedName>
    <definedName name="DB_FILES" hidden="0" function="0" vbProcedure="0">#REF!</definedName>
    <definedName name="DB_FILE_MULTIBLOCK_READ_COUNT" hidden="0" function="0" vbProcedure="0">#REF!</definedName>
    <definedName name="detail_copy" hidden="0" function="0" vbProcedure="0">[8]!detail_copy</definedName>
    <definedName name="DML_LOCKS" hidden="0" function="0" vbProcedure="0">#REF!</definedName>
    <definedName name="Entity_Header" hidden="0" function="0" vbProcedure="0">#REF!</definedName>
    <definedName name="FAダイワ進捗表（1次）" hidden="0" function="0" vbProcedure="0">#REF!</definedName>
    <definedName name="FAダイワ進捗表（2次）" hidden="0" function="0" vbProcedure="0">#REF!</definedName>
    <definedName name="GC_LCK_PROCS" hidden="0" function="0" vbProcedure="0">#REF!</definedName>
    <definedName name="HASH_MULTIBLOCK_IO_COUNT" hidden="0" function="0" vbProcedure="0">#REF!</definedName>
    <definedName name="henkou" hidden="0" function="0" vbProcedure="0">#REF!</definedName>
    <definedName name="henkou10" hidden="0" function="0" vbProcedure="0">#REF!</definedName>
    <definedName name="henkou11" hidden="0" function="0" vbProcedure="0">#REF!</definedName>
    <definedName name="henkou12" hidden="0" function="0" vbProcedure="0">#REF!</definedName>
    <definedName name="henkou13" hidden="0" function="0" vbProcedure="0">#REF!</definedName>
    <definedName name="henkou2" hidden="0" function="0" vbProcedure="0">#REF!</definedName>
    <definedName name="henkou3" hidden="0" function="0" vbProcedure="0">#REF!</definedName>
    <definedName name="henkou4" hidden="0" function="0" vbProcedure="0">#REF!</definedName>
    <definedName name="henkou5" hidden="0" function="0" vbProcedure="0">#REF!</definedName>
    <definedName name="henkou6" hidden="0" function="0" vbProcedure="0">#REF!</definedName>
    <definedName name="henkou7" hidden="0" function="0" vbProcedure="0">#REF!</definedName>
    <definedName name="henkou8" hidden="0" function="0" vbProcedure="0">#REF!</definedName>
    <definedName name="henkou9" hidden="0" function="0" vbProcedure="0">#REF!</definedName>
    <definedName name="kaku" hidden="0" function="0" vbProcedure="0">[9]確定申告・属性等入力!$AD$5</definedName>
    <definedName name="kaku_list1" hidden="0" function="0" vbProcedure="0">#REF!</definedName>
    <definedName name="kaku_list2" hidden="0" function="0" vbProcedure="0">#REF!</definedName>
    <definedName name="KEY終了" hidden="0" function="0" vbProcedure="0">#REF!</definedName>
    <definedName name="KEY終了2" hidden="0" function="0" vbProcedure="0">#REF!</definedName>
    <definedName name="KEY開始" hidden="0" function="0" vbProcedure="0">#REF!</definedName>
    <definedName name="KEY開始2" hidden="0" function="0" vbProcedure="0">#REF!</definedName>
    <definedName name="LM_LOCKS" hidden="0" function="0" vbProcedure="0">#REF!</definedName>
    <definedName name="LM_PROCS" hidden="0" function="0" vbProcedure="0">#REF!</definedName>
    <definedName name="LM_RESS" hidden="0" function="0" vbProcedure="0">#REF!</definedName>
    <definedName name="macro.detail_copy" hidden="0" function="0" vbProcedure="0">[10]!macro.detail_copy</definedName>
    <definedName name="MAXINSTANCES" hidden="0" function="0" vbProcedure="0">#REF!</definedName>
    <definedName name="Module１.detail_copy" hidden="0" function="0" vbProcedure="0">[11]!Module１.detail_copy</definedName>
    <definedName name="PARALLEL_MAX_SERVERS" hidden="0" function="0" vbProcedure="0">#REF!</definedName>
    <definedName name="PARALLEL_MIN_SERVERS" hidden="0" function="0" vbProcedure="0">#REF!</definedName>
    <definedName name="PJ2_G1" hidden="0" function="0" vbProcedure="0">[13]シミュレーション結果!#REF!</definedName>
    <definedName name="PROCESSES" hidden="0" function="0" vbProcedure="0">#REF!</definedName>
    <definedName name="SESSIONS" hidden="0" function="0" vbProcedure="0">#REF!</definedName>
    <definedName name="SH" hidden="0" function="0" vbProcedure="0">[14]ｿﾌﾄﾊｳｽ!$A$2:$B$7</definedName>
    <definedName name="SQL保存パス" hidden="0" function="0" vbProcedure="0">[5]表紙!$D$44</definedName>
    <definedName name="SQLﾌｧｲﾙ名" hidden="0" function="0" vbProcedure="0">[5]表紙!$D$3</definedName>
    <definedName name="SUNAME1" hidden="0" function="0" vbProcedure="0">#REF!</definedName>
    <definedName name="SUNAME2" hidden="0" function="0" vbProcedure="0">#REF!</definedName>
    <definedName name="SUNAME3" hidden="0" function="0" vbProcedure="0">#REF!</definedName>
    <definedName name="SUNAME4" hidden="0" function="0" vbProcedure="0">#REF!</definedName>
    <definedName name="SUNAME5" hidden="0" function="0" vbProcedure="0">#REF!</definedName>
    <definedName name="SUNAME6" hidden="0" function="0" vbProcedure="0">#REF!</definedName>
    <definedName name="SUNAME7" hidden="0" function="0" vbProcedure="0">#REF!</definedName>
    <definedName name="SUNAME8" hidden="0" function="0" vbProcedure="0">#REF!</definedName>
    <definedName name="SUNU1" hidden="0" function="0" vbProcedure="0">#REF!</definedName>
    <definedName name="SUNU12" hidden="0" function="0" vbProcedure="0">#REF!</definedName>
    <definedName name="SUNU2" hidden="0" function="0" vbProcedure="0">#REF!</definedName>
    <definedName name="SUNU22" hidden="0" function="0" vbProcedure="0">#REF!</definedName>
    <definedName name="SUNU3" hidden="0" function="0" vbProcedure="0">#REF!</definedName>
    <definedName name="SUNU32" hidden="0" function="0" vbProcedure="0">#REF!</definedName>
    <definedName name="SUNU4" hidden="0" function="0" vbProcedure="0">#REF!</definedName>
    <definedName name="SUNU42" hidden="0" function="0" vbProcedure="0">#REF!</definedName>
    <definedName name="SUNU5" hidden="0" function="0" vbProcedure="0">#REF!</definedName>
    <definedName name="SUNU52" hidden="0" function="0" vbProcedure="0">#REF!</definedName>
    <definedName name="SUNU6" hidden="0" function="0" vbProcedure="0">#REF!</definedName>
    <definedName name="SUNU62" hidden="0" function="0" vbProcedure="0">#REF!</definedName>
    <definedName name="SUNU7" hidden="0" function="0" vbProcedure="0">#REF!</definedName>
    <definedName name="SUNU72" hidden="0" function="0" vbProcedure="0">#REF!</definedName>
    <definedName name="SUNU8" hidden="0" function="0" vbProcedure="0">#REF!</definedName>
    <definedName name="SUNU82" hidden="0" function="0" vbProcedure="0">#REF!</definedName>
    <definedName name="TB" hidden="0" function="0" vbProcedure="0">#REF!</definedName>
    <definedName name="VEA進捗表編集" hidden="0" function="0" vbProcedure="0">#REF!</definedName>
    <definedName name="Z5BUN" hidden="0" function="0" vbProcedure="0">#REF!</definedName>
    <definedName name="Z5FUGO" hidden="0" function="0" vbProcedure="0">#REF!</definedName>
    <definedName name="Z5INFLAG" hidden="0" function="0" vbProcedure="0">#REF!</definedName>
    <definedName name="Z5KMK" hidden="0" function="0" vbProcedure="0">#REF!</definedName>
    <definedName name="Z5KMKNM" hidden="0" function="0" vbProcedure="0">#REF!</definedName>
    <definedName name="Z5SIGN" hidden="0" function="0" vbProcedure="0">#REF!</definedName>
    <definedName name="_10FAダイワ進捗表_1次" hidden="0" function="0" vbProcedure="0">#REF!</definedName>
    <definedName name="_11FAダイワ進捗表_2次" hidden="0" function="0" vbProcedure="0">#REF!</definedName>
    <definedName name="_12タスク社担当分_2次" hidden="0" function="0" vbProcedure="0">#REF!</definedName>
    <definedName name="_13タスク進捗表_1次" hidden="0" function="0" vbProcedure="0">#REF!</definedName>
    <definedName name="_14タスク進捗表_2次_" hidden="0" function="0" vbProcedure="0">#REF!</definedName>
    <definedName name="_1macro_.detail_copy" hidden="0" function="0" vbProcedure="0">[1]!'[macro].detail_copy'</definedName>
    <definedName name="_2Module１_.detail_copy" hidden="0" function="0" vbProcedure="0">[2]!'[module１].detail_copy'</definedName>
    <definedName name="_3macro_.detail_copy" hidden="0" function="0" vbProcedure="0">[1]!'[macro].detail_copy'</definedName>
    <definedName name="_6Module１_.detail_copy" hidden="0" function="0" vbProcedure="0">[2]!'[module１].detail_copy'</definedName>
    <definedName name="_7Ａ２_" hidden="0" function="0" vbProcedure="0">#REF!</definedName>
    <definedName name="_8CCU進捗_1次" hidden="0" function="0" vbProcedure="0">#REF!</definedName>
    <definedName name="_9CCU進捗_2次" hidden="0" function="0" vbProcedure="0">#REF!</definedName>
    <definedName name="_Regression_X" hidden="0" function="0" vbProcedure="0">#REF!</definedName>
    <definedName name="Σ１" hidden="0" function="0" vbProcedure="0">#REF!</definedName>
    <definedName name="Σ２" hidden="0" function="0" vbProcedure="0">#REF!</definedName>
    <definedName name="Σ３" hidden="0" function="0" vbProcedure="0">#REF!</definedName>
    <definedName name="Σ４" hidden="0" function="0" vbProcedure="0">#REF!</definedName>
    <definedName name="クエリ243" hidden="0" function="0" vbProcedure="0">#REF!</definedName>
    <definedName name="クエリ4" hidden="0" function="0" vbProcedure="0">#REF!</definedName>
    <definedName name="クエリー1" hidden="0" function="0" vbProcedure="0">#REF!</definedName>
    <definedName name="グル" hidden="0" function="0" vbProcedure="0">#REF!</definedName>
    <definedName name="コントロール" hidden="0" function="0" vbProcedure="0">[7]点検シート!$A$13:$B$13,[7]点検シート!$C$13:$V$13,[7]点検シート!$W$13:$X$13,[7]点検シート!$Y$13:$AL$13</definedName>
    <definedName name="サンプル" hidden="0" function="0" vbProcedure="0">#REF!</definedName>
    <definedName name="システム名" hidden="0" function="0" vbProcedure="0">[17]基本情報!$C$6</definedName>
    <definedName name="シス協" hidden="0" function="0" vbProcedure="0">#REF!</definedName>
    <definedName name="シス払" hidden="0" function="0" vbProcedure="0">#REF!</definedName>
    <definedName name="タイトル" hidden="0" function="0" vbProcedure="0">#REF!</definedName>
    <definedName name="タスクドキュメント１" hidden="0" function="0" vbProcedure="0">#REF!</definedName>
    <definedName name="タスク社担当分" hidden="0" function="0" vbProcedure="0">#REF!</definedName>
    <definedName name="タスク社担当分_1次_" hidden="0" function="0" vbProcedure="0">#REF!</definedName>
    <definedName name="タスク社担当分（2次）" hidden="0" function="0" vbProcedure="0">#REF!</definedName>
    <definedName name="タスク進捗表（1次）" hidden="0" function="0" vbProcedure="0">#REF!</definedName>
    <definedName name="タスク進捗表（2次_" hidden="0" function="0" vbProcedure="0">#REF!</definedName>
    <definedName name="デリバティブ債務" hidden="0" function="0" vbProcedure="0">#REF!</definedName>
    <definedName name="デリバティブ債権" hidden="0" function="0" vbProcedure="0">#REF!</definedName>
    <definedName name="デ行1" hidden="0" function="0" vbProcedure="0">#REF!,#REF!,#REF!,#REF!,#REF!,#REF!,#REF!,#REF!</definedName>
    <definedName name="デ行2" hidden="0" function="0" vbProcedure="0">#REF!,#REF!,#REF!,#REF!,#REF!,#REF!,#REF!,#REF!</definedName>
    <definedName name="デ行3" hidden="0" function="0" vbProcedure="0">#REF!,#REF!,#REF!,#REF!,#REF!,#REF!,#REF!,#REF!</definedName>
    <definedName name="デ行4" hidden="0" function="0" vbProcedure="0">#REF!,#REF!,#REF!,#REF!,#REF!,#REF!,#REF!,#REF!</definedName>
    <definedName name="デ行5" hidden="0" function="0" vbProcedure="0">#REF!,#REF!,#REF!,#REF!,#REF!,#REF!,#REF!,#REF!</definedName>
    <definedName name="デ行6" hidden="0" function="0" vbProcedure="0">#REF!,#REF!,#REF!,#REF!,#REF!,#REF!,#REF!,#REF!</definedName>
    <definedName name="デ行7" hidden="0" function="0" vbProcedure="0">#REF!,#REF!,#REF!,#REF!</definedName>
    <definedName name="ファイル情報" hidden="0" function="0" vbProcedure="0">[5]表紙!$D$11</definedName>
    <definedName name="プロジェクト名" hidden="0" function="0" vbProcedure="0">[17]基本情報!$C$12</definedName>
    <definedName name="ヘッダ" hidden="0" function="0" vbProcedure="0">#REF!,#REF!,#REF!,#REF!,#REF!,#REF!,#REF!,#REF!,#REF!,#REF!,#REF!,#REF!,#REF!,#REF!</definedName>
    <definedName name="ランダム科目" hidden="0" function="0" vbProcedure="0">[20]医療ランダムリード!$A$1:$A$65536</definedName>
    <definedName name="ランダム計算" hidden="0" function="0" vbProcedure="0">[20]医療ランダムリード!$C$1:$C$65536</definedName>
    <definedName name="一般計算式展開" hidden="0" function="0" vbProcedure="0">[22]一般計算式一覧!$D$1:$D$65536</definedName>
    <definedName name="一般計算番号" hidden="0" function="0" vbProcedure="0">[22]一般計算式一覧!$A$1:$A$65536</definedName>
    <definedName name="一覧一般名称" hidden="0" function="0" vbProcedure="0">#REF!</definedName>
    <definedName name="一覧一般科目" hidden="0" function="0" vbProcedure="0">#REF!</definedName>
    <definedName name="一覧反映" hidden="0" function="0" vbProcedure="0">#REF!</definedName>
    <definedName name="一覧病院科目名" hidden="0" function="0" vbProcedure="0">#REF!</definedName>
    <definedName name="一覧病院科目ｺｰﾄﾞ" hidden="0" function="0" vbProcedure="0">#REF!</definedName>
    <definedName name="一覧科目種" hidden="0" function="0" vbProcedure="0">#REF!</definedName>
    <definedName name="一覧計算有無" hidden="0" function="0" vbProcedure="0">#REF!</definedName>
    <definedName name="人件費" hidden="0" function="0" vbProcedure="0">[24]入力済決算データ返却メモ!$M$24,[24]入力済決算データ返却メモ!$M$25,[24]入力済決算データ返却メモ!$M$26,[24]入力済決算データ返却メモ!$M$27</definedName>
    <definedName name="仮払金" hidden="0" function="0" vbProcedure="0">#REF!</definedName>
    <definedName name="会社名" hidden="0" function="0" vbProcedure="0">'[27]含み損益（単）'!$C$2</definedName>
    <definedName name="会社法対応後計算式" hidden="0" function="0" vbProcedure="0">#REF!</definedName>
    <definedName name="低行1" hidden="0" function="0" vbProcedure="0">#REF!,#REF!,#REF!,#REF!,#REF!,#REF!,#REF!,#REF!</definedName>
    <definedName name="低行2" hidden="0" function="0" vbProcedure="0">#REF!,#REF!,#REF!,#REF!,#REF!,#REF!,#REF!,#REF!</definedName>
    <definedName name="低行3" hidden="0" function="0" vbProcedure="0">#REF!,#REF!,#REF!,#REF!</definedName>
    <definedName name="低行4" hidden="0" function="0" vbProcedure="0">#REF!,#REF!,#REF!,#REF!</definedName>
    <definedName name="低行5" hidden="0" function="0" vbProcedure="0">#REF!,#REF!,#REF!,#REF!</definedName>
    <definedName name="作成日" hidden="0" function="0" vbProcedure="0">'[27]含み損益（単）'!$N$1</definedName>
    <definedName name="作成者" hidden="0" function="0" vbProcedure="0">[12]基本情報!$C$15</definedName>
    <definedName name="作業中" hidden="0" function="0" vbProcedure="0">#REF!</definedName>
    <definedName name="備考" hidden="0" function="0" vbProcedure="0">#REF!</definedName>
    <definedName name="債権償却特別勘定" hidden="0" function="0" vbProcedure="0">#REF!</definedName>
    <definedName name="全担当進捗表編集" hidden="0" function="0" vbProcedure="0">#REF!</definedName>
    <definedName name="処理対象" hidden="0" function="0" vbProcedure="0">[5]表紙!$D$9</definedName>
    <definedName name="列除外１" hidden="0" function="0" vbProcedure="0">#REF!</definedName>
    <definedName name="列除外１０" hidden="0" function="0" vbProcedure="0">#REF!</definedName>
    <definedName name="列除外２" hidden="0" function="0" vbProcedure="0">#REF!</definedName>
    <definedName name="列除外３" hidden="0" function="0" vbProcedure="0">#REF!</definedName>
    <definedName name="列除外４" hidden="0" function="0" vbProcedure="0">#REF!</definedName>
    <definedName name="列除外５" hidden="0" function="0" vbProcedure="0">#REF!</definedName>
    <definedName name="列除外６" hidden="0" function="0" vbProcedure="0">#REF!</definedName>
    <definedName name="列除外７" hidden="0" function="0" vbProcedure="0">#REF!</definedName>
    <definedName name="列除外８" hidden="0" function="0" vbProcedure="0">#REF!</definedName>
    <definedName name="列除外９" hidden="0" function="0" vbProcedure="0">#REF!</definedName>
    <definedName name="列１" hidden="0" function="0" vbProcedure="0">#REF!</definedName>
    <definedName name="列１除外" hidden="0" function="0" vbProcedure="0">#REF!</definedName>
    <definedName name="列１０" hidden="0" function="0" vbProcedure="0">#REF!</definedName>
    <definedName name="列１１" hidden="0" function="0" vbProcedure="0">#REF!</definedName>
    <definedName name="列１２" hidden="0" function="0" vbProcedure="0">#REF!</definedName>
    <definedName name="列１３" hidden="0" function="0" vbProcedure="0">'[29]決算検討表（金融）'!$BC$62,'[29]決算検討表（金融）'!$BU$62,'[29]決算検討表（金融）'!$CG$62</definedName>
    <definedName name="列１４" hidden="0" function="0" vbProcedure="0">#REF!,#REF!,#REF!,#REF!,#REF!</definedName>
    <definedName name="列１５" hidden="0" function="0" vbProcedure="0">#REF!,#REF!,#REF!,#REF!,#REF!</definedName>
    <definedName name="列２" hidden="0" function="0" vbProcedure="0">#REF!</definedName>
    <definedName name="列３" hidden="0" function="0" vbProcedure="0">#REF!</definedName>
    <definedName name="列４" hidden="0" function="0" vbProcedure="0">#REF!</definedName>
    <definedName name="列５" hidden="0" function="0" vbProcedure="0">#REF!</definedName>
    <definedName name="列６" hidden="0" function="0" vbProcedure="0">#REF!</definedName>
    <definedName name="列７" hidden="0" function="0" vbProcedure="0">#REF!</definedName>
    <definedName name="列８" hidden="0" function="0" vbProcedure="0">#REF!</definedName>
    <definedName name="列８印字" hidden="0" function="0" vbProcedure="0">#REF!</definedName>
    <definedName name="列９" hidden="0" function="0" vbProcedure="0">#REF!</definedName>
    <definedName name="前期比印字" hidden="0" function="0" vbProcedure="0">#REF!</definedName>
    <definedName name="前渡金" hidden="0" function="0" vbProcedure="0">#REF!</definedName>
    <definedName name="取NO" hidden="0" function="0" vbProcedure="0">#REF!</definedName>
    <definedName name="取名" hidden="0" function="0" vbProcedure="0">#REF!</definedName>
    <definedName name="取引先No." hidden="0" function="0" vbProcedure="0">#REF!,#REF!,#REF!,#REF!,#REF!</definedName>
    <definedName name="取引先名" hidden="0" function="0" vbProcedure="0">#REF!,#REF!,#REF!,#REF!,#REF!</definedName>
    <definedName name="取引先店" hidden="0" function="0" vbProcedure="0">#REF!,#REF!,#REF!,#REF!,#REF!</definedName>
    <definedName name="受注" hidden="0" function="0" vbProcedure="0">'[30]（受注wk）'!$C$1:$AO$24</definedName>
    <definedName name="可変単位" hidden="0" function="0" vbProcedure="0">#REF!,#REF!</definedName>
    <definedName name="可変基準" hidden="0" function="0" vbProcedure="0">#REF!</definedName>
    <definedName name="可変基準値" hidden="0" function="0" vbProcedure="0">#REF!</definedName>
    <definedName name="可変実績" hidden="0" function="0" vbProcedure="0">#REF!</definedName>
    <definedName name="可変実績値" hidden="0" function="0" vbProcedure="0">#REF!</definedName>
    <definedName name="可変項目" hidden="0" function="0" vbProcedure="0">#REF!</definedName>
    <definedName name="営業貸付金" hidden="0" function="0" vbProcedure="0">[24]入力済決算データ返却メモ!$M$49,[24]入力済決算データ返却メモ!$M$50</definedName>
    <definedName name="固定繰延税金負債" hidden="0" function="0" vbProcedure="0">#REF!</definedName>
    <definedName name="増減年１" hidden="0" function="0" vbProcedure="0">#REF!</definedName>
    <definedName name="増減年２" hidden="0" function="0" vbProcedure="0">#REF!</definedName>
    <definedName name="存在期数" hidden="0" function="0" vbProcedure="0">#REF!</definedName>
    <definedName name="実行ログ" hidden="0" function="0" vbProcedure="0">[5]表紙!$B$15:$D$31</definedName>
    <definedName name="実装エンティティ一覧情報" hidden="0" function="0" vbProcedure="0">#REF!</definedName>
    <definedName name="対比反映" hidden="0" function="0" vbProcedure="0">#REF!</definedName>
    <definedName name="対比科目" hidden="0" function="0" vbProcedure="0">#REF!</definedName>
    <definedName name="対比表コード" hidden="0" function="0" vbProcedure="0">#REF!</definedName>
    <definedName name="対比表コード名称" hidden="0" function="0" vbProcedure="0">#REF!</definedName>
    <definedName name="対比表一般科目ｺｰﾄﾞ" hidden="0" function="0" vbProcedure="0">#REF!</definedName>
    <definedName name="対比表反映" hidden="0" function="0" vbProcedure="0">#REF!</definedName>
    <definedName name="属性" hidden="0" function="0" vbProcedure="0">[24]入力済決算データ返却メモ!$E$16,[24]入力済決算データ返却メモ!$L$16,[24]入力済決算データ返却メモ!$V$16</definedName>
    <definedName name="属性２" hidden="0" function="0" vbProcedure="0">#REF!</definedName>
    <definedName name="年月10" hidden="0" function="0" vbProcedure="0">[24]入力済決算データ返却メモ!$J$49,[24]入力済決算データ返却メモ!$J$50</definedName>
    <definedName name="年月4" hidden="0" function="0" vbProcedure="0">[24]入力済決算データ返却メモ!$J$30,[24]入力済決算データ返却メモ!$J$31</definedName>
    <definedName name="年月5" hidden="0" function="0" vbProcedure="0">[24]入力済決算データ返却メモ!$J$39,[24]入力済決算データ返却メモ!$J$40</definedName>
    <definedName name="年月6" hidden="0" function="0" vbProcedure="0">[24]入力済決算データ返却メモ!$J$41,[24]入力済決算データ返却メモ!$J$42</definedName>
    <definedName name="年月7" hidden="0" function="0" vbProcedure="0">[24]入力済決算データ返却メモ!$J$43,[24]入力済決算データ返却メモ!$J$44</definedName>
    <definedName name="年月8" hidden="0" function="0" vbProcedure="0">[24]入力済決算データ返却メモ!$J$45,[24]入力済決算データ返却メモ!$J$46</definedName>
    <definedName name="年月9" hidden="0" function="0" vbProcedure="0">[24]入力済決算データ返却メモ!$J$47,[24]入力済決算データ返却メモ!$J$48</definedName>
    <definedName name="年月０" hidden="0" function="0" vbProcedure="0">#REF!</definedName>
    <definedName name="年月１" hidden="0" function="0" vbProcedure="0">#REF!</definedName>
    <definedName name="年月２" hidden="0" function="0" vbProcedure="0">#REF!</definedName>
    <definedName name="年月３" hidden="0" function="0" vbProcedure="0">#REF!</definedName>
    <definedName name="店名" hidden="0" function="0" vbProcedure="0">#REF!</definedName>
    <definedName name="店番" hidden="0" function="0" vbProcedure="0">#REF!</definedName>
    <definedName name="店番号" hidden="0" function="0" vbProcedure="0">#REF!,#REF!,#REF!,#REF!,#REF!</definedName>
    <definedName name="当行年度" hidden="0" function="0" vbProcedure="0">#REF!</definedName>
    <definedName name="当行指標" hidden="0" function="0" vbProcedure="0">#REF!</definedName>
    <definedName name="当行業種" hidden="0" function="0" vbProcedure="0">#REF!</definedName>
    <definedName name="当行社数" hidden="0" function="0" vbProcedure="0">#REF!</definedName>
    <definedName name="当行規模" hidden="0" function="0" vbProcedure="0">#REF!</definedName>
    <definedName name="投行1" hidden="0" function="0" vbProcedure="0">#REF!,#REF!,#REF!,#REF!,#REF!,#REF!,#REF!,#REF!</definedName>
    <definedName name="投行2" hidden="0" function="0" vbProcedure="0">#REF!,#REF!,#REF!,#REF!,#REF!,#REF!,#REF!,#REF!</definedName>
    <definedName name="投行3" hidden="0" function="0" vbProcedure="0">#REF!,#REF!,#REF!,#REF!,#REF!,#REF!,#REF!,#REF!</definedName>
    <definedName name="投行4" hidden="0" function="0" vbProcedure="0">#REF!,#REF!,#REF!,#REF!,#REF!,#REF!,#REF!,#REF!</definedName>
    <definedName name="投行5" hidden="0" function="0" vbProcedure="0">#REF!,#REF!,#REF!,#REF!,#REF!,#REF!,#REF!,#REF!</definedName>
    <definedName name="投行6" hidden="0" function="0" vbProcedure="0">#REF!,#REF!,#REF!,#REF!,#REF!,#REF!,#REF!,#REF!</definedName>
    <definedName name="投行7" hidden="0" function="0" vbProcedure="0">#REF!,#REF!,#REF!,#REF!,#REF!,#REF!,#REF!,#REF!</definedName>
    <definedName name="投行8" hidden="0" function="0" vbProcedure="0">#REF!,#REF!,#REF!,#REF!</definedName>
    <definedName name="投資有価証券" hidden="0" function="0" vbProcedure="0">#REF!</definedName>
    <definedName name="投資繰延税金資産" hidden="0" function="0" vbProcedure="0">#REF!</definedName>
    <definedName name="担当" hidden="0" function="0" vbProcedure="0">#REF!</definedName>
    <definedName name="担当CD" hidden="0" function="0" vbProcedure="0">#REF!</definedName>
    <definedName name="支店" hidden="0" function="0" vbProcedure="0">#REF!</definedName>
    <definedName name="支店名称" hidden="0" function="0" vbProcedure="0">[7]点検シート!#REF!</definedName>
    <definedName name="支払利息" hidden="0" function="0" vbProcedure="0">[24]入力済決算データ返却メモ!$M$45,[24]入力済決算データ返却メモ!$M$46</definedName>
    <definedName name="明細DB" hidden="0" function="0" vbProcedure="0">#REF!</definedName>
    <definedName name="明細TABLE" hidden="0" function="0" vbProcedure="0">#REF!</definedName>
    <definedName name="明細TABLE2" hidden="0" function="0" vbProcedure="0">#REF!</definedName>
    <definedName name="月数" hidden="0" function="0" vbProcedure="0">#REF!</definedName>
    <definedName name="月数０" hidden="0" function="0" vbProcedure="0">#REF!</definedName>
    <definedName name="月数１" hidden="0" function="0" vbProcedure="0">#REF!</definedName>
    <definedName name="月数２" hidden="0" function="0" vbProcedure="0">#REF!</definedName>
    <definedName name="月数３" hidden="0" function="0" vbProcedure="0">#REF!</definedName>
    <definedName name="期0" hidden="0" function="0" vbProcedure="0">#REF!</definedName>
    <definedName name="期1" hidden="0" function="0" vbProcedure="0">#REF!</definedName>
    <definedName name="期2" hidden="0" function="0" vbProcedure="0">#REF!</definedName>
    <definedName name="期3" hidden="0" function="0" vbProcedure="0">#REF!</definedName>
    <definedName name="期4" hidden="0" function="0" vbProcedure="0">#REF!</definedName>
    <definedName name="期数" hidden="0" function="0" vbProcedure="0">#REF!</definedName>
    <definedName name="期末従業員数" hidden="0" function="0" vbProcedure="0">[24]入力済決算データ返却メモ!$M$28,[24]入力済決算データ返却メモ!$M$29,[24]入力済決算データ返却メモ!$T$28,[24]入力済決算データ返却メモ!$T$29</definedName>
    <definedName name="格付結果_業態2" hidden="0" function="0" vbProcedure="0">#REF!</definedName>
    <definedName name="検索パス" hidden="0" function="0" vbProcedure="0">[5]表紙!$D$5</definedName>
    <definedName name="業務名" hidden="0" function="0" vbProcedure="0">[17]基本情報!$C$5</definedName>
    <definedName name="業界年度" hidden="0" function="0" vbProcedure="0">#REF!</definedName>
    <definedName name="業界指標" hidden="0" function="0" vbProcedure="0">#REF!</definedName>
    <definedName name="業界業種" hidden="0" function="0" vbProcedure="0">#REF!</definedName>
    <definedName name="業界社数" hidden="0" function="0" vbProcedure="0">#REF!</definedName>
    <definedName name="業界規模" hidden="0" function="0" vbProcedure="0">#REF!</definedName>
    <definedName name="業種" hidden="0" function="0" vbProcedure="0">#REF!,#REF!</definedName>
    <definedName name="決年" hidden="0" function="0" vbProcedure="0">#REF!</definedName>
    <definedName name="決月" hidden="0" function="0" vbProcedure="0">#REF!</definedName>
    <definedName name="決算期" hidden="0" function="0" vbProcedure="0">'[27]含み損益（単）'!$N$2</definedName>
    <definedName name="流動繰延税金負債" hidden="0" function="0" vbProcedure="0">#REF!</definedName>
    <definedName name="流動繰延税金資産" hidden="0" function="0" vbProcedure="0">#REF!</definedName>
    <definedName name="海外" hidden="0" function="0" vbProcedure="0">#REF!</definedName>
    <definedName name="減価償却実施額" hidden="0" function="0" vbProcedure="0">[24]入力済決算データ返却メモ!$M$20,[24]入力済決算データ返却メモ!$M$21,[24]入力済決算データ返却メモ!$M$22,[24]入力済決算データ返却メモ!$M$23</definedName>
    <definedName name="短期貸付金" hidden="0" function="0" vbProcedure="0">#REF!</definedName>
    <definedName name="示達" hidden="0" function="0" vbProcedure="0">[31]一覧表!$A$2:$B$106</definedName>
    <definedName name="科目一覧" hidden="0" function="0" vbProcedure="0">#REF!</definedName>
    <definedName name="税引前当期純損益_前々期連結" hidden="0" function="0" vbProcedure="0">'[27]財務ﾃﾞｰﾀ（連）'!$B$8</definedName>
    <definedName name="税引前当期純損益_前期連結" hidden="0" function="0" vbProcedure="0">'[27]財務ﾃﾞｰﾀ（連）'!$C$8</definedName>
    <definedName name="税引前当期純損益_当期連結" hidden="0" function="0" vbProcedure="0">'[27]財務ﾃﾞｰﾀ（連）'!$D$8</definedName>
    <definedName name="符号今期単独" hidden="0" function="0" vbProcedure="0">#REF!</definedName>
    <definedName name="符号今期連結" hidden="0" function="0" vbProcedure="0">#REF!</definedName>
    <definedName name="符号前期単独" hidden="0" function="0" vbProcedure="0">#REF!</definedName>
    <definedName name="符号前期連結" hidden="0" function="0" vbProcedure="0">#REF!</definedName>
    <definedName name="累計年" hidden="0" function="0" vbProcedure="0">#REF!</definedName>
    <definedName name="累計年月１" hidden="0" function="0" vbProcedure="0">#REF!,#REF!</definedName>
    <definedName name="累計年月２" hidden="0" function="0" vbProcedure="0">#REF!,#REF!</definedName>
    <definedName name="累計年２" hidden="0" function="0" vbProcedure="0">#REF!,#REF!</definedName>
    <definedName name="統合業種" hidden="0" function="0" vbProcedure="0">#REF!</definedName>
    <definedName name="繰延ヘッジ利益" hidden="0" function="0" vbProcedure="0">#REF!</definedName>
    <definedName name="繰延ヘッジ損失" hidden="0" function="0" vbProcedure="0">#REF!</definedName>
    <definedName name="繰延税金資産固定_連結" hidden="0" function="0" vbProcedure="0">'[27]含み損益（連）'!$E$37</definedName>
    <definedName name="繰延税金資産流動_連結" hidden="0" function="0" vbProcedure="0">'[27]含み損益（連）'!$E$18</definedName>
    <definedName name="規模" hidden="0" function="0" vbProcedure="0">#REF!,#REF!</definedName>
    <definedName name="解析結果パス" hidden="0" function="0" vbProcedure="0">[5]表紙!$D$40</definedName>
    <definedName name="計算式" hidden="0" function="0" vbProcedure="0">#REF!</definedName>
    <definedName name="計算番号" hidden="0" function="0" vbProcedure="0">#REF!</definedName>
    <definedName name="設年" hidden="0" function="0" vbProcedure="0">#REF!</definedName>
    <definedName name="設月" hidden="0" function="0" vbProcedure="0">#REF!</definedName>
    <definedName name="設計書パス" hidden="0" function="0" vbProcedure="0">[5]表紙!$D$38</definedName>
    <definedName name="設計書生成" hidden="0" function="0" vbProcedure="0">[5]表紙!$B$34</definedName>
    <definedName name="評価符号" hidden="0" function="0" vbProcedure="0">#REF!,#REF!,#REF!,#REF!,#REF!</definedName>
    <definedName name="評点" hidden="0" function="0" vbProcedure="0">#REF!,#REF!,#REF!,#REF!,#REF!</definedName>
    <definedName name="調整" hidden="0" function="0" vbProcedure="0">#REF!</definedName>
    <definedName name="識別子" hidden="0" function="0" vbProcedure="0">#REF!</definedName>
    <definedName name="販売用不動産" hidden="0" function="0" vbProcedure="0">[24]入力済決算データ返却メモ!$M$47,[24]入力済決算データ返却メモ!$M$48</definedName>
    <definedName name="輸入債務" hidden="0" function="0" vbProcedure="0">[24]入力済決算データ返却メモ!$M$43,[24]入力済決算データ返却メモ!$M$44</definedName>
    <definedName name="輸出債権" hidden="0" function="0" vbProcedure="0">[24]入力済決算データ返却メモ!$M$41,[24]入力済決算データ返却メモ!$M$42</definedName>
    <definedName name="退職給付引当金" hidden="0" function="0" vbProcedure="0">#REF!</definedName>
    <definedName name="連単区分統合業種" hidden="0" function="0" vbProcedure="0">#REF!,#REF!</definedName>
    <definedName name="進捗表編集" hidden="0" function="0" vbProcedure="0">#REF!</definedName>
    <definedName name="部コード" hidden="0" function="0" vbProcedure="0">[31]部TBL!$A$2:$A$18</definedName>
    <definedName name="部名" hidden="0" function="0" vbProcedure="0">[31]部TBL!$B$2:$B$18</definedName>
    <definedName name="部課" hidden="0" function="0" vbProcedure="0">#REF!</definedName>
    <definedName name="配当率" hidden="0" function="0" vbProcedure="0">[24]入力済決算データ返却メモ!$M$30,[24]入力済決算データ返却メモ!$M$31</definedName>
    <definedName name="金融" hidden="0" function="0" vbProcedure="0">#REF!</definedName>
    <definedName name="金額単位" hidden="0" function="0" vbProcedure="0">#REF!</definedName>
    <definedName name="長期貸付金" hidden="0" function="0" vbProcedure="0">#REF!</definedName>
    <definedName name="関係会社融資額" hidden="0" function="0" vbProcedure="0">[24]入力済決算データ返却メモ!$M$39,[24]入力済決算データ返却メモ!$M$40</definedName>
    <definedName name="関連表" hidden="0" function="0" vbProcedure="0">#REF!</definedName>
    <definedName name="項目名" hidden="0" function="0" vbProcedure="0">#REF!</definedName>
    <definedName name="項目数" hidden="0" function="0" vbProcedure="0">#REF!</definedName>
    <definedName name="Ａ２" hidden="0" function="0" vbProcedure="0">#REF!</definedName>
    <definedName name="ＮＳＤ進捗表" hidden="0" function="0" vbProcedure="0">#REF!</definedName>
    <definedName name="ＰＬ" hidden="0" function="0" vbProcedure="0">[12]基本情報!$C$14</definedName>
    <definedName name="ｲﾝｼﾞｹｰﾀ" hidden="0" function="0" vbProcedure="0">[5]表紙!$C$34</definedName>
    <definedName name="ｲﾝｼﾞｹｰﾀ2" hidden="0" function="0" vbProcedure="0">[5]表紙!$C$43</definedName>
    <definedName name="ｲﾝｼﾞｹｰﾀ3" hidden="0" function="0" vbProcedure="0">[5]表紙!$D$43</definedName>
    <definedName name="ｲﾝｼﾞｹｰﾀ4" hidden="0" function="0" vbProcedure="0">[5]表紙!$B$43</definedName>
    <definedName name="ｵﾍﾟﾚｰﾀ" hidden="0" function="0" vbProcedure="0">[5]表紙!$C$46</definedName>
    <definedName name="ｺﾋﾟｰﾗｲﾄ" hidden="0" function="0" vbProcedure="0">[5]表紙!$F$46</definedName>
    <definedName name="ｻﾏﾘ_TABLE" hidden="0" function="0" vbProcedure="0">#REF!</definedName>
    <definedName name="ﾁｪｯｸ" hidden="0" function="0" vbProcedure="0">#REF!</definedName>
    <definedName name="ﾂｰﾙﾀｲﾄﾙ" hidden="0" function="0" vbProcedure="0">[5]表紙!$B$1</definedName>
    <definedName name="ﾊﾞｲﾄ" hidden="0" function="0" vbProcedure="0">#REF!</definedName>
    <definedName name="ﾌｫｰﾏｯﾄP1" hidden="0" function="0" vbProcedure="0">[18]ﾌｫｰﾏｯﾄ!$E$11:$CZ$17,[18]ﾌｫｰﾏｯﾄ!$E$21:$CZ$27,[18]ﾌｫｰﾏｯﾄ!$E$31:$CZ$37,[18]ﾌｫｰﾏｯﾄ!$E$41:$CZ$47</definedName>
    <definedName name="ﾌｫｰﾏｯﾄP2" hidden="0" function="0" vbProcedure="0">[18]ﾌｫｰﾏｯﾄ!$E$51:$CZ$57,[18]ﾌｫｰﾏｯﾄ!$E$61:$CZ$67,[18]ﾌｫｰﾏｯﾄ!$E$71:$CZ$77,[18]ﾌｫｰﾏｯﾄ!$E$81:$CZ$87</definedName>
    <definedName name="ﾌｫｰﾏｯﾄP3" hidden="0" function="0" vbProcedure="0">[18]ﾌｫｰﾏｯﾄ!$E$91:$CZ$97,[18]ﾌｫｰﾏｯﾄ!$E$101:$CZ$107,[18]ﾌｫｰﾏｯﾄ!$E$111:$CZ$117,[18]ﾌｫｰﾏｯﾄ!$E$121:$CZ$127</definedName>
    <definedName name="ﾌｫｰﾏｯﾄP4" hidden="0" function="0" vbProcedure="0">[18]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 hidden="0" function="0" vbProcedure="0">[18]ﾌｫｰﾏｯﾄ!$E$181:$CZ$187,[18]ﾌｫｰﾏｯﾄ!$E$171:$CZ$177,[18]ﾌｫｰﾏｯﾄ!$E$191:$CZ$197,[18]ﾌｫｰﾏｯﾄ!$E$201:$CZ$207</definedName>
    <definedName name="ﾌｫｰﾏｯﾄP6" hidden="0" function="0" vbProcedure="0">[18]ﾌｫｰﾏｯﾄ!$E$241:$CZ$247,[18]ﾌｫｰﾏｯﾄ!$E$231:$CZ$237,[18]ﾌｫｰﾏｯﾄ!$E$221:$CZ$227,[18]ﾌｫｰﾏｯﾄ!$E$211:$CZ$217</definedName>
    <definedName name="ﾌﾞﾛｯｸ" hidden="0" function="0" vbProcedure="0">#REF!</definedName>
    <definedName name="ﾌﾟﾛｸﾞﾗﾑID" hidden="0" function="0" vbProcedure="0">[5]表紙!$C$11</definedName>
    <definedName name="ﾘﾘｰｽ情報" hidden="0" function="0" vbProcedure="0">[5]表紙!$F$1</definedName>
    <definedName name="ﾚｺｰﾄﾞ" hidden="0" function="0" vbProcedure="0">#REF!</definedName>
    <definedName name="a" localSheetId="1" hidden="0" function="0" vbProcedure="0">#REF!</definedName>
    <definedName name="aaa" localSheetId="1" hidden="0" function="0" vbProcedure="0">#REF!</definedName>
    <definedName name="aplcode" localSheetId="1" hidden="0" function="0" vbProcedure="0">#REF!</definedName>
    <definedName name="aplname" localSheetId="1" hidden="0" function="0" vbProcedure="0">#REF!</definedName>
    <definedName name="b" localSheetId="1" hidden="0" function="0" vbProcedure="0">#REF!</definedName>
    <definedName name="CCU進捗（1次）" localSheetId="1" hidden="0" function="0" vbProcedure="0">#REF!</definedName>
    <definedName name="CCU進捗（2次）" localSheetId="1" hidden="0" function="0" vbProcedure="0">#REF!</definedName>
    <definedName name="CLOSED_1" localSheetId="1" hidden="0" function="0" vbProcedure="0">[4]表紙!$A$3</definedName>
    <definedName name="CLOSED_2" localSheetId="1" hidden="0" function="0" vbProcedure="0">[4]表紙!$A$5</definedName>
    <definedName name="DATA" localSheetId="1" hidden="0" function="0" vbProcedure="0">#REF!</definedName>
    <definedName name="DATA終了" localSheetId="1" hidden="0" function="0" vbProcedure="0">#REF!</definedName>
    <definedName name="DATA終了2" localSheetId="1" hidden="0" function="0" vbProcedure="0">#REF!</definedName>
    <definedName name="DATA開始" localSheetId="1" hidden="0" function="0" vbProcedure="0">#REF!</definedName>
    <definedName name="DATA開始2" localSheetId="1" hidden="0" function="0" vbProcedure="0">#REF!</definedName>
    <definedName name="DB_BLOCK_BUFFERS" localSheetId="1" hidden="0" function="0" vbProcedure="0">#REF!</definedName>
    <definedName name="DB_FILES" localSheetId="1" hidden="0" function="0" vbProcedure="0">#REF!</definedName>
    <definedName name="DB_FILE_MULTIBLOCK_READ_COUNT" localSheetId="1" hidden="0" function="0" vbProcedure="0">#REF!</definedName>
    <definedName name="DML_LOCKS" localSheetId="1" hidden="0" function="0" vbProcedure="0">#REF!</definedName>
    <definedName name="Entity_Header" localSheetId="1" hidden="0" function="0" vbProcedure="0">#REF!</definedName>
    <definedName name="FAダイワ進捗表（1次）" localSheetId="1" hidden="0" function="0" vbProcedure="0">#REF!</definedName>
    <definedName name="FAダイワ進捗表（2次）" localSheetId="1" hidden="0" function="0" vbProcedure="0">#REF!</definedName>
    <definedName name="GC_LCK_PROCS" localSheetId="1" hidden="0" function="0" vbProcedure="0">#REF!</definedName>
    <definedName name="HASH_MULTIBLOCK_IO_COUNT" localSheetId="1" hidden="0" function="0" vbProcedure="0">#REF!</definedName>
    <definedName name="henkou" localSheetId="1" hidden="0" function="0" vbProcedure="0">#REF!</definedName>
    <definedName name="henkou10" localSheetId="1" hidden="0" function="0" vbProcedure="0">#REF!</definedName>
    <definedName name="henkou11" localSheetId="1" hidden="0" function="0" vbProcedure="0">#REF!</definedName>
    <definedName name="henkou12" localSheetId="1" hidden="0" function="0" vbProcedure="0">#REF!</definedName>
    <definedName name="henkou13" localSheetId="1" hidden="0" function="0" vbProcedure="0">#REF!</definedName>
    <definedName name="henkou2" localSheetId="1" hidden="0" function="0" vbProcedure="0">#REF!</definedName>
    <definedName name="henkou3" localSheetId="1" hidden="0" function="0" vbProcedure="0">#REF!</definedName>
    <definedName name="henkou4" localSheetId="1" hidden="0" function="0" vbProcedure="0">#REF!</definedName>
    <definedName name="henkou5" localSheetId="1" hidden="0" function="0" vbProcedure="0">#REF!</definedName>
    <definedName name="henkou6" localSheetId="1" hidden="0" function="0" vbProcedure="0">#REF!</definedName>
    <definedName name="henkou7" localSheetId="1" hidden="0" function="0" vbProcedure="0">#REF!</definedName>
    <definedName name="henkou8" localSheetId="1" hidden="0" function="0" vbProcedure="0">#REF!</definedName>
    <definedName name="henkou9" localSheetId="1" hidden="0" function="0" vbProcedure="0">#REF!</definedName>
    <definedName name="kaku_list1" localSheetId="1" hidden="0" function="0" vbProcedure="0">#REF!</definedName>
    <definedName name="kaku_list2" localSheetId="1" hidden="0" function="0" vbProcedure="0">#REF!</definedName>
    <definedName name="KEY終了" localSheetId="1" hidden="0" function="0" vbProcedure="0">#REF!</definedName>
    <definedName name="KEY終了2" localSheetId="1" hidden="0" function="0" vbProcedure="0">#REF!</definedName>
    <definedName name="KEY開始" localSheetId="1" hidden="0" function="0" vbProcedure="0">#REF!</definedName>
    <definedName name="KEY開始2" localSheetId="1" hidden="0" function="0" vbProcedure="0">#REF!</definedName>
    <definedName name="LM_LOCKS" localSheetId="1" hidden="0" function="0" vbProcedure="0">#REF!</definedName>
    <definedName name="LM_PROCS" localSheetId="1" hidden="0" function="0" vbProcedure="0">#REF!</definedName>
    <definedName name="LM_RESS" localSheetId="1" hidden="0" function="0" vbProcedure="0">#REF!</definedName>
    <definedName name="MAXINSTANCES" localSheetId="1" hidden="0" function="0" vbProcedure="0">#REF!</definedName>
    <definedName name="PARALLEL_MAX_SERVERS" localSheetId="1" hidden="0" function="0" vbProcedure="0">#REF!</definedName>
    <definedName name="PARALLEL_MIN_SERVERS" localSheetId="1" hidden="0" function="0" vbProcedure="0">#REF!</definedName>
    <definedName name="PJ2_G1" localSheetId="1" hidden="0" function="0" vbProcedure="0">[12]シミュレーション結果!#REF!</definedName>
    <definedName name="PROCESSES" localSheetId="1" hidden="0" function="0" vbProcedure="0">#REF!</definedName>
    <definedName name="SESSIONS" localSheetId="1" hidden="0" function="0" vbProcedure="0">#REF!</definedName>
    <definedName name="SH" localSheetId="1" hidden="0" function="0" vbProcedure="0">[15]ｿﾌﾄﾊｳｽ!$A$2:$B$7</definedName>
    <definedName name="SQL保存パス" localSheetId="1" hidden="0" function="0" vbProcedure="0">[4]表紙!$D$44</definedName>
    <definedName name="SQLﾌｧｲﾙ名" localSheetId="1" hidden="0" function="0" vbProcedure="0">[4]表紙!$D$3</definedName>
    <definedName name="SUNAME1" localSheetId="1" hidden="0" function="0" vbProcedure="0">#REF!</definedName>
    <definedName name="SUNAME2" localSheetId="1" hidden="0" function="0" vbProcedure="0">#REF!</definedName>
    <definedName name="SUNAME3" localSheetId="1" hidden="0" function="0" vbProcedure="0">#REF!</definedName>
    <definedName name="SUNAME4" localSheetId="1" hidden="0" function="0" vbProcedure="0">#REF!</definedName>
    <definedName name="SUNAME5" localSheetId="1" hidden="0" function="0" vbProcedure="0">#REF!</definedName>
    <definedName name="SUNAME6" localSheetId="1" hidden="0" function="0" vbProcedure="0">#REF!</definedName>
    <definedName name="SUNAME7" localSheetId="1" hidden="0" function="0" vbProcedure="0">#REF!</definedName>
    <definedName name="SUNAME8" localSheetId="1" hidden="0" function="0" vbProcedure="0">#REF!</definedName>
    <definedName name="SUNU1" localSheetId="1" hidden="0" function="0" vbProcedure="0">#REF!</definedName>
    <definedName name="SUNU12" localSheetId="1" hidden="0" function="0" vbProcedure="0">#REF!</definedName>
    <definedName name="SUNU2" localSheetId="1" hidden="0" function="0" vbProcedure="0">#REF!</definedName>
    <definedName name="SUNU22" localSheetId="1" hidden="0" function="0" vbProcedure="0">#REF!</definedName>
    <definedName name="SUNU3" localSheetId="1" hidden="0" function="0" vbProcedure="0">#REF!</definedName>
    <definedName name="SUNU32" localSheetId="1" hidden="0" function="0" vbProcedure="0">#REF!</definedName>
    <definedName name="SUNU4" localSheetId="1" hidden="0" function="0" vbProcedure="0">#REF!</definedName>
    <definedName name="SUNU42" localSheetId="1" hidden="0" function="0" vbProcedure="0">#REF!</definedName>
    <definedName name="SUNU5" localSheetId="1" hidden="0" function="0" vbProcedure="0">#REF!</definedName>
    <definedName name="SUNU52" localSheetId="1" hidden="0" function="0" vbProcedure="0">#REF!</definedName>
    <definedName name="SUNU6" localSheetId="1" hidden="0" function="0" vbProcedure="0">#REF!</definedName>
    <definedName name="SUNU62" localSheetId="1" hidden="0" function="0" vbProcedure="0">#REF!</definedName>
    <definedName name="SUNU7" localSheetId="1" hidden="0" function="0" vbProcedure="0">#REF!</definedName>
    <definedName name="SUNU72" localSheetId="1" hidden="0" function="0" vbProcedure="0">#REF!</definedName>
    <definedName name="SUNU8" localSheetId="1" hidden="0" function="0" vbProcedure="0">#REF!</definedName>
    <definedName name="SUNU82" localSheetId="1" hidden="0" function="0" vbProcedure="0">#REF!</definedName>
    <definedName name="TB" localSheetId="1" hidden="0" function="0" vbProcedure="0">#REF!</definedName>
    <definedName name="VEA進捗表編集" localSheetId="1" hidden="0" function="0" vbProcedure="0">#REF!</definedName>
    <definedName name="Z5BUN" localSheetId="1" hidden="0" function="0" vbProcedure="0">#REF!</definedName>
    <definedName name="Z5FUGO" localSheetId="1" hidden="0" function="0" vbProcedure="0">#REF!</definedName>
    <definedName name="Z5INFLAG" localSheetId="1" hidden="0" function="0" vbProcedure="0">#REF!</definedName>
    <definedName name="Z5KMK" localSheetId="1" hidden="0" function="0" vbProcedure="0">#REF!</definedName>
    <definedName name="Z5KMKNM" localSheetId="1" hidden="0" function="0" vbProcedure="0">#REF!</definedName>
    <definedName name="Z5SIGN" localSheetId="1" hidden="0" function="0" vbProcedure="0">#REF!</definedName>
    <definedName name="_10FAダイワ進捗表_1次" localSheetId="1" hidden="0" function="0" vbProcedure="0">#REF!</definedName>
    <definedName name="_11FAダイワ進捗表_2次" localSheetId="1" hidden="0" function="0" vbProcedure="0">#REF!</definedName>
    <definedName name="_12タスク社担当分_2次" localSheetId="1" hidden="0" function="0" vbProcedure="0">#REF!</definedName>
    <definedName name="_13タスク進捗表_1次" localSheetId="1" hidden="0" function="0" vbProcedure="0">#REF!</definedName>
    <definedName name="_14タスク進捗表_2次_" localSheetId="1" hidden="0" function="0" vbProcedure="0">#REF!</definedName>
    <definedName name="_7Ａ２_" localSheetId="1" hidden="0" function="0" vbProcedure="0">#REF!</definedName>
    <definedName name="_8CCU進捗_1次" localSheetId="1" hidden="0" function="0" vbProcedure="0">#REF!</definedName>
    <definedName name="_9CCU進捗_2次" localSheetId="1" hidden="0" function="0" vbProcedure="0">#REF!</definedName>
    <definedName name="_Regression_X" localSheetId="1" hidden="0" function="0" vbProcedure="0">#REF!</definedName>
    <definedName name="Σ１" localSheetId="1" hidden="0" function="0" vbProcedure="0">#REF!</definedName>
    <definedName name="Σ２" localSheetId="1" hidden="0" function="0" vbProcedure="0">#REF!</definedName>
    <definedName name="Σ３" localSheetId="1" hidden="0" function="0" vbProcedure="0">#REF!</definedName>
    <definedName name="Σ４" localSheetId="1" hidden="0" function="0" vbProcedure="0">#REF!</definedName>
    <definedName name="クエリ243" localSheetId="1" hidden="0" function="0" vbProcedure="0">#REF!</definedName>
    <definedName name="クエリ4" localSheetId="1" hidden="0" function="0" vbProcedure="0">#REF!</definedName>
    <definedName name="クエリー1" localSheetId="1" hidden="0" function="0" vbProcedure="0">#REF!</definedName>
    <definedName name="グル" localSheetId="1" hidden="0" function="0" vbProcedure="0">#REF!</definedName>
    <definedName name="サンプル" localSheetId="1" hidden="0" function="0" vbProcedure="0">#REF!</definedName>
    <definedName name="システム名" localSheetId="1" hidden="0" function="0" vbProcedure="0">[16]基本情報!$C$6</definedName>
    <definedName name="シス協" localSheetId="1" hidden="0" function="0" vbProcedure="0">#REF!</definedName>
    <definedName name="シス払" localSheetId="1" hidden="0" function="0" vbProcedure="0">#REF!</definedName>
    <definedName name="タイトル" localSheetId="1" hidden="0" function="0" vbProcedure="0">#REF!</definedName>
    <definedName name="タスクドキュメント１" localSheetId="1" hidden="0" function="0" vbProcedure="0">#REF!</definedName>
    <definedName name="タスク社担当分" localSheetId="1" hidden="0" function="0" vbProcedure="0">#REF!</definedName>
    <definedName name="タスク社担当分_1次_" localSheetId="1" hidden="0" function="0" vbProcedure="0">#REF!</definedName>
    <definedName name="タスク社担当分（2次）" localSheetId="1" hidden="0" function="0" vbProcedure="0">#REF!</definedName>
    <definedName name="タスク進捗表（1次）" localSheetId="1" hidden="0" function="0" vbProcedure="0">#REF!</definedName>
    <definedName name="タスク進捗表（2次_" localSheetId="1" hidden="0" function="0" vbProcedure="0">#REF!</definedName>
    <definedName name="デリバティブ債務" localSheetId="1" hidden="0" function="0" vbProcedure="0">#REF!</definedName>
    <definedName name="デリバティブ債権" localSheetId="1" hidden="0" function="0" vbProcedure="0">#REF!</definedName>
    <definedName name="デ行1" localSheetId="1" hidden="0" function="0" vbProcedure="0">#REF!,#REF!,#REF!,#REF!,#REF!,#REF!,#REF!,#REF!</definedName>
    <definedName name="デ行2" localSheetId="1" hidden="0" function="0" vbProcedure="0">#REF!,#REF!,#REF!,#REF!,#REF!,#REF!,#REF!,#REF!</definedName>
    <definedName name="デ行3" localSheetId="1" hidden="0" function="0" vbProcedure="0">#REF!,#REF!,#REF!,#REF!,#REF!,#REF!,#REF!,#REF!</definedName>
    <definedName name="デ行4" localSheetId="1" hidden="0" function="0" vbProcedure="0">#REF!,#REF!,#REF!,#REF!,#REF!,#REF!,#REF!,#REF!</definedName>
    <definedName name="デ行5" localSheetId="1" hidden="0" function="0" vbProcedure="0">#REF!,#REF!,#REF!,#REF!,#REF!,#REF!,#REF!,#REF!</definedName>
    <definedName name="デ行6" localSheetId="1" hidden="0" function="0" vbProcedure="0">#REF!,#REF!,#REF!,#REF!,#REF!,#REF!,#REF!,#REF!</definedName>
    <definedName name="デ行7" localSheetId="1" hidden="0" function="0" vbProcedure="0">#REF!,#REF!,#REF!,#REF!</definedName>
    <definedName name="ファイル情報" localSheetId="1" hidden="0" function="0" vbProcedure="0">[4]表紙!$D$11</definedName>
    <definedName name="プロジェクト名" localSheetId="1" hidden="0" function="0" vbProcedure="0">[16]基本情報!$C$12</definedName>
    <definedName name="ヘッダ" localSheetId="1" hidden="0" function="0" vbProcedure="0">#REF!,#REF!,#REF!,#REF!,#REF!,#REF!,#REF!,#REF!,#REF!,#REF!,#REF!,#REF!,#REF!,#REF!</definedName>
    <definedName name="ランダム科目" localSheetId="1" hidden="0" function="0" vbProcedure="0">[19]医療ランダムリード!$A$1:$A$65536</definedName>
    <definedName name="ランダム計算" localSheetId="1" hidden="0" function="0" vbProcedure="0">[19]医療ランダムリード!$C$1:$C$65536</definedName>
    <definedName name="一般計算式展開" localSheetId="1" hidden="0" function="0" vbProcedure="0">[21]一般計算式一覧!$D$1:$D$65536</definedName>
    <definedName name="一般計算番号" localSheetId="1" hidden="0" function="0" vbProcedure="0">[21]一般計算式一覧!$A$1:$A$65536</definedName>
    <definedName name="一覧一般名称" localSheetId="1" hidden="0" function="0" vbProcedure="0">#REF!</definedName>
    <definedName name="一覧一般科目" localSheetId="1" hidden="0" function="0" vbProcedure="0">#REF!</definedName>
    <definedName name="一覧反映" localSheetId="1" hidden="0" function="0" vbProcedure="0">#REF!</definedName>
    <definedName name="一覧病院科目名" localSheetId="1" hidden="0" function="0" vbProcedure="0">#REF!</definedName>
    <definedName name="一覧病院科目ｺｰﾄﾞ" localSheetId="1" hidden="0" function="0" vbProcedure="0">#REF!</definedName>
    <definedName name="一覧科目種" localSheetId="1" hidden="0" function="0" vbProcedure="0">#REF!</definedName>
    <definedName name="一覧計算有無" localSheetId="1" hidden="0" function="0" vbProcedure="0">#REF!</definedName>
    <definedName name="人件費" localSheetId="1" hidden="0" function="0" vbProcedure="0">[23]入力済決算データ返却メモ!$M$24,[23]入力済決算データ返却メモ!$M$25,[23]入力済決算データ返却メモ!$M$26,[23]入力済決算データ返却メモ!$M$27</definedName>
    <definedName name="仮払金" localSheetId="1" hidden="0" function="0" vbProcedure="0">#REF!</definedName>
    <definedName name="会社名" localSheetId="1" hidden="0" function="0" vbProcedure="0">'[25]含み損益（単）'!$C$2</definedName>
    <definedName name="会社法対応後計算式" localSheetId="1" hidden="0" function="0" vbProcedure="0">#REF!</definedName>
    <definedName name="低行1" localSheetId="1" hidden="0" function="0" vbProcedure="0">#REF!,#REF!,#REF!,#REF!,#REF!,#REF!,#REF!,#REF!</definedName>
    <definedName name="低行2" localSheetId="1" hidden="0" function="0" vbProcedure="0">#REF!,#REF!,#REF!,#REF!,#REF!,#REF!,#REF!,#REF!</definedName>
    <definedName name="低行3" localSheetId="1" hidden="0" function="0" vbProcedure="0">#REF!,#REF!,#REF!,#REF!</definedName>
    <definedName name="低行4" localSheetId="1" hidden="0" function="0" vbProcedure="0">#REF!,#REF!,#REF!,#REF!</definedName>
    <definedName name="低行5" localSheetId="1" hidden="0" function="0" vbProcedure="0">#REF!,#REF!,#REF!,#REF!</definedName>
    <definedName name="作成日" localSheetId="1" hidden="0" function="0" vbProcedure="0">'[25]含み損益（単）'!$N$1</definedName>
    <definedName name="作成者" localSheetId="1" hidden="0" function="0" vbProcedure="0">[14]基本情報!$C$15</definedName>
    <definedName name="作業中" localSheetId="1" hidden="0" function="0" vbProcedure="0">#REF!</definedName>
    <definedName name="備考" localSheetId="1" hidden="0" function="0" vbProcedure="0">#REF!</definedName>
    <definedName name="債権償却特別勘定" localSheetId="1" hidden="0" function="0" vbProcedure="0">#REF!</definedName>
    <definedName name="全担当進捗表編集" localSheetId="1" hidden="0" function="0" vbProcedure="0">#REF!</definedName>
    <definedName name="処理対象" localSheetId="1" hidden="0" function="0" vbProcedure="0">[4]表紙!$D$9</definedName>
    <definedName name="列除外１" localSheetId="1" hidden="0" function="0" vbProcedure="0">#REF!</definedName>
    <definedName name="列除外１０" localSheetId="1" hidden="0" function="0" vbProcedure="0">#REF!</definedName>
    <definedName name="列除外２" localSheetId="1" hidden="0" function="0" vbProcedure="0">#REF!</definedName>
    <definedName name="列除外３" localSheetId="1" hidden="0" function="0" vbProcedure="0">#REF!</definedName>
    <definedName name="列除外４" localSheetId="1" hidden="0" function="0" vbProcedure="0">#REF!</definedName>
    <definedName name="列除外５" localSheetId="1" hidden="0" function="0" vbProcedure="0">#REF!</definedName>
    <definedName name="列除外６" localSheetId="1" hidden="0" function="0" vbProcedure="0">#REF!</definedName>
    <definedName name="列除外７" localSheetId="1" hidden="0" function="0" vbProcedure="0">#REF!</definedName>
    <definedName name="列除外８" localSheetId="1" hidden="0" function="0" vbProcedure="0">#REF!</definedName>
    <definedName name="列除外９" localSheetId="1" hidden="0" function="0" vbProcedure="0">#REF!</definedName>
    <definedName name="列１" localSheetId="1" hidden="0" function="0" vbProcedure="0">#REF!</definedName>
    <definedName name="列１除外" localSheetId="1" hidden="0" function="0" vbProcedure="0">#REF!</definedName>
    <definedName name="列１０" localSheetId="1" hidden="0" function="0" vbProcedure="0">#REF!</definedName>
    <definedName name="列１１" localSheetId="1" hidden="0" function="0" vbProcedure="0">#REF!</definedName>
    <definedName name="列１２" localSheetId="1" hidden="0" function="0" vbProcedure="0">#REF!</definedName>
    <definedName name="列１３" localSheetId="1" hidden="0" function="0" vbProcedure="0">'[28]決算検討表（金融）'!$BC$62,'[28]決算検討表（金融）'!$BU$62,'[28]決算検討表（金融）'!$CG$62</definedName>
    <definedName name="列１４" localSheetId="1" hidden="0" function="0" vbProcedure="0">#REF!,#REF!,#REF!,#REF!,#REF!</definedName>
    <definedName name="列１５" localSheetId="1" hidden="0" function="0" vbProcedure="0">#REF!,#REF!,#REF!,#REF!,#REF!</definedName>
    <definedName name="列２" localSheetId="1" hidden="0" function="0" vbProcedure="0">#REF!</definedName>
    <definedName name="列３" localSheetId="1" hidden="0" function="0" vbProcedure="0">#REF!</definedName>
    <definedName name="列４" localSheetId="1" hidden="0" function="0" vbProcedure="0">#REF!</definedName>
    <definedName name="列５" localSheetId="1" hidden="0" function="0" vbProcedure="0">#REF!</definedName>
    <definedName name="列６" localSheetId="1" hidden="0" function="0" vbProcedure="0">#REF!</definedName>
    <definedName name="列７" localSheetId="1" hidden="0" function="0" vbProcedure="0">#REF!</definedName>
    <definedName name="列８" localSheetId="1" hidden="0" function="0" vbProcedure="0">#REF!</definedName>
    <definedName name="列８印字" localSheetId="1" hidden="0" function="0" vbProcedure="0">#REF!</definedName>
    <definedName name="列９" localSheetId="1" hidden="0" function="0" vbProcedure="0">#REF!</definedName>
    <definedName name="前期比印字" localSheetId="1" hidden="0" function="0" vbProcedure="0">#REF!</definedName>
    <definedName name="前渡金" localSheetId="1" hidden="0" function="0" vbProcedure="0">#REF!</definedName>
    <definedName name="取NO" localSheetId="1" hidden="0" function="0" vbProcedure="0">#REF!</definedName>
    <definedName name="取名" localSheetId="1" hidden="0" function="0" vbProcedure="0">#REF!</definedName>
    <definedName name="取引先No." localSheetId="1" hidden="0" function="0" vbProcedure="0">#REF!,#REF!,#REF!,#REF!,#REF!</definedName>
    <definedName name="取引先名" localSheetId="1" hidden="0" function="0" vbProcedure="0">#REF!,#REF!,#REF!,#REF!,#REF!</definedName>
    <definedName name="取引先店" localSheetId="1" hidden="0" function="0" vbProcedure="0">#REF!,#REF!,#REF!,#REF!,#REF!</definedName>
    <definedName name="可変単位" localSheetId="1" hidden="0" function="0" vbProcedure="0">#REF!,#REF!</definedName>
    <definedName name="可変基準" localSheetId="1" hidden="0" function="0" vbProcedure="0">#REF!</definedName>
    <definedName name="可変基準値" localSheetId="1" hidden="0" function="0" vbProcedure="0">#REF!</definedName>
    <definedName name="可変実績" localSheetId="1" hidden="0" function="0" vbProcedure="0">#REF!</definedName>
    <definedName name="可変実績値" localSheetId="1" hidden="0" function="0" vbProcedure="0">#REF!</definedName>
    <definedName name="可変項目" localSheetId="1" hidden="0" function="0" vbProcedure="0">#REF!</definedName>
    <definedName name="営業貸付金" localSheetId="1" hidden="0" function="0" vbProcedure="0">[23]入力済決算データ返却メモ!$M$49,[23]入力済決算データ返却メモ!$M$50</definedName>
    <definedName name="固定繰延税金負債" localSheetId="1" hidden="0" function="0" vbProcedure="0">#REF!</definedName>
    <definedName name="増減年１" localSheetId="1" hidden="0" function="0" vbProcedure="0">#REF!</definedName>
    <definedName name="増減年２" localSheetId="1" hidden="0" function="0" vbProcedure="0">#REF!</definedName>
    <definedName name="存在期数" localSheetId="1" hidden="0" function="0" vbProcedure="0">#REF!</definedName>
    <definedName name="実行ログ" localSheetId="1" hidden="0" function="0" vbProcedure="0">[4]表紙!$B$15:$D$31</definedName>
    <definedName name="実装エンティティ一覧情報" localSheetId="1" hidden="0" function="0" vbProcedure="0">#REF!</definedName>
    <definedName name="対比反映" localSheetId="1" hidden="0" function="0" vbProcedure="0">#REF!</definedName>
    <definedName name="対比科目" localSheetId="1" hidden="0" function="0" vbProcedure="0">#REF!</definedName>
    <definedName name="対比表コード" localSheetId="1" hidden="0" function="0" vbProcedure="0">#REF!</definedName>
    <definedName name="対比表コード名称" localSheetId="1" hidden="0" function="0" vbProcedure="0">#REF!</definedName>
    <definedName name="対比表一般科目ｺｰﾄﾞ" localSheetId="1" hidden="0" function="0" vbProcedure="0">#REF!</definedName>
    <definedName name="対比表反映" localSheetId="1" hidden="0" function="0" vbProcedure="0">#REF!</definedName>
    <definedName name="属性" localSheetId="1" hidden="0" function="0" vbProcedure="0">[23]入力済決算データ返却メモ!$E$16,[23]入力済決算データ返却メモ!$L$16,[23]入力済決算データ返却メモ!$V$16</definedName>
    <definedName name="属性２" localSheetId="1" hidden="0" function="0" vbProcedure="0">#REF!</definedName>
    <definedName name="年月10" localSheetId="1" hidden="0" function="0" vbProcedure="0">[23]入力済決算データ返却メモ!$J$49,[23]入力済決算データ返却メモ!$J$50</definedName>
    <definedName name="年月4" localSheetId="1" hidden="0" function="0" vbProcedure="0">[23]入力済決算データ返却メモ!$J$30,[23]入力済決算データ返却メモ!$J$31</definedName>
    <definedName name="年月5" localSheetId="1" hidden="0" function="0" vbProcedure="0">[23]入力済決算データ返却メモ!$J$39,[23]入力済決算データ返却メモ!$J$40</definedName>
    <definedName name="年月6" localSheetId="1" hidden="0" function="0" vbProcedure="0">[23]入力済決算データ返却メモ!$J$41,[23]入力済決算データ返却メモ!$J$42</definedName>
    <definedName name="年月7" localSheetId="1" hidden="0" function="0" vbProcedure="0">[23]入力済決算データ返却メモ!$J$43,[23]入力済決算データ返却メモ!$J$44</definedName>
    <definedName name="年月8" localSheetId="1" hidden="0" function="0" vbProcedure="0">[23]入力済決算データ返却メモ!$J$45,[23]入力済決算データ返却メモ!$J$46</definedName>
    <definedName name="年月9" localSheetId="1" hidden="0" function="0" vbProcedure="0">[23]入力済決算データ返却メモ!$J$47,[23]入力済決算データ返却メモ!$J$48</definedName>
    <definedName name="年月０" localSheetId="1" hidden="0" function="0" vbProcedure="0">#REF!</definedName>
    <definedName name="年月１" localSheetId="1" hidden="0" function="0" vbProcedure="0">#REF!</definedName>
    <definedName name="年月２" localSheetId="1" hidden="0" function="0" vbProcedure="0">#REF!</definedName>
    <definedName name="年月３" localSheetId="1" hidden="0" function="0" vbProcedure="0">#REF!</definedName>
    <definedName name="店名" localSheetId="1" hidden="0" function="0" vbProcedure="0">#REF!</definedName>
    <definedName name="店番" localSheetId="1" hidden="0" function="0" vbProcedure="0">#REF!</definedName>
    <definedName name="店番号" localSheetId="1" hidden="0" function="0" vbProcedure="0">#REF!,#REF!,#REF!,#REF!,#REF!</definedName>
    <definedName name="当行年度" localSheetId="1" hidden="0" function="0" vbProcedure="0">#REF!</definedName>
    <definedName name="当行指標" localSheetId="1" hidden="0" function="0" vbProcedure="0">#REF!</definedName>
    <definedName name="当行業種" localSheetId="1" hidden="0" function="0" vbProcedure="0">#REF!</definedName>
    <definedName name="当行社数" localSheetId="1" hidden="0" function="0" vbProcedure="0">#REF!</definedName>
    <definedName name="当行規模" localSheetId="1" hidden="0" function="0" vbProcedure="0">#REF!</definedName>
    <definedName name="投行1" localSheetId="1" hidden="0" function="0" vbProcedure="0">#REF!,#REF!,#REF!,#REF!,#REF!,#REF!,#REF!,#REF!</definedName>
    <definedName name="投行2" localSheetId="1" hidden="0" function="0" vbProcedure="0">#REF!,#REF!,#REF!,#REF!,#REF!,#REF!,#REF!,#REF!</definedName>
    <definedName name="投行3" localSheetId="1" hidden="0" function="0" vbProcedure="0">#REF!,#REF!,#REF!,#REF!,#REF!,#REF!,#REF!,#REF!</definedName>
    <definedName name="投行4" localSheetId="1" hidden="0" function="0" vbProcedure="0">#REF!,#REF!,#REF!,#REF!,#REF!,#REF!,#REF!,#REF!</definedName>
    <definedName name="投行5" localSheetId="1" hidden="0" function="0" vbProcedure="0">#REF!,#REF!,#REF!,#REF!,#REF!,#REF!,#REF!,#REF!</definedName>
    <definedName name="投行6" localSheetId="1" hidden="0" function="0" vbProcedure="0">#REF!,#REF!,#REF!,#REF!,#REF!,#REF!,#REF!,#REF!</definedName>
    <definedName name="投行7" localSheetId="1" hidden="0" function="0" vbProcedure="0">#REF!,#REF!,#REF!,#REF!,#REF!,#REF!,#REF!,#REF!</definedName>
    <definedName name="投行8" localSheetId="1" hidden="0" function="0" vbProcedure="0">#REF!,#REF!,#REF!,#REF!</definedName>
    <definedName name="投資有価証券" localSheetId="1" hidden="0" function="0" vbProcedure="0">#REF!</definedName>
    <definedName name="投資繰延税金資産" localSheetId="1" hidden="0" function="0" vbProcedure="0">#REF!</definedName>
    <definedName name="担当" localSheetId="1" hidden="0" function="0" vbProcedure="0">#REF!</definedName>
    <definedName name="担当CD" localSheetId="1" hidden="0" function="0" vbProcedure="0">#REF!</definedName>
    <definedName name="支店" localSheetId="1" hidden="0" function="0" vbProcedure="0">#REF!</definedName>
    <definedName name="支店名称" localSheetId="1" hidden="0" function="0" vbProcedure="0">[7]点検シート!#REF!</definedName>
    <definedName name="支払利息" localSheetId="1" hidden="0" function="0" vbProcedure="0">[23]入力済決算データ返却メモ!$M$45,[23]入力済決算データ返却メモ!$M$46</definedName>
    <definedName name="明細DB" localSheetId="1" hidden="0" function="0" vbProcedure="0">#REF!</definedName>
    <definedName name="明細TABLE" localSheetId="1" hidden="0" function="0" vbProcedure="0">#REF!</definedName>
    <definedName name="明細TABLE2" localSheetId="1" hidden="0" function="0" vbProcedure="0">#REF!</definedName>
    <definedName name="月数" localSheetId="1" hidden="0" function="0" vbProcedure="0">#REF!</definedName>
    <definedName name="月数０" localSheetId="1" hidden="0" function="0" vbProcedure="0">#REF!</definedName>
    <definedName name="月数１" localSheetId="1" hidden="0" function="0" vbProcedure="0">#REF!</definedName>
    <definedName name="月数２" localSheetId="1" hidden="0" function="0" vbProcedure="0">#REF!</definedName>
    <definedName name="月数３" localSheetId="1" hidden="0" function="0" vbProcedure="0">#REF!</definedName>
    <definedName name="期0" localSheetId="1" hidden="0" function="0" vbProcedure="0">#REF!</definedName>
    <definedName name="期1" localSheetId="1" hidden="0" function="0" vbProcedure="0">#REF!</definedName>
    <definedName name="期2" localSheetId="1" hidden="0" function="0" vbProcedure="0">#REF!</definedName>
    <definedName name="期3" localSheetId="1" hidden="0" function="0" vbProcedure="0">#REF!</definedName>
    <definedName name="期4" localSheetId="1" hidden="0" function="0" vbProcedure="0">#REF!</definedName>
    <definedName name="期数" localSheetId="1" hidden="0" function="0" vbProcedure="0">#REF!</definedName>
    <definedName name="期末従業員数" localSheetId="1" hidden="0" function="0" vbProcedure="0">[23]入力済決算データ返却メモ!$M$28,[23]入力済決算データ返却メモ!$M$29,[23]入力済決算データ返却メモ!$T$28,[23]入力済決算データ返却メモ!$T$29</definedName>
    <definedName name="格付結果_業態2" localSheetId="1" hidden="0" function="0" vbProcedure="0">#REF!</definedName>
    <definedName name="検索パス" localSheetId="1" hidden="0" function="0" vbProcedure="0">[4]表紙!$D$5</definedName>
    <definedName name="業務名" localSheetId="1" hidden="0" function="0" vbProcedure="0">[16]基本情報!$C$5</definedName>
    <definedName name="業界年度" localSheetId="1" hidden="0" function="0" vbProcedure="0">#REF!</definedName>
    <definedName name="業界指標" localSheetId="1" hidden="0" function="0" vbProcedure="0">#REF!</definedName>
    <definedName name="業界業種" localSheetId="1" hidden="0" function="0" vbProcedure="0">#REF!</definedName>
    <definedName name="業界社数" localSheetId="1" hidden="0" function="0" vbProcedure="0">#REF!</definedName>
    <definedName name="業界規模" localSheetId="1" hidden="0" function="0" vbProcedure="0">#REF!</definedName>
    <definedName name="業種" localSheetId="1" hidden="0" function="0" vbProcedure="0">#REF!,#REF!</definedName>
    <definedName name="決年" localSheetId="1" hidden="0" function="0" vbProcedure="0">#REF!</definedName>
    <definedName name="決月" localSheetId="1" hidden="0" function="0" vbProcedure="0">#REF!</definedName>
    <definedName name="決算期" localSheetId="1" hidden="0" function="0" vbProcedure="0">'[25]含み損益（単）'!$N$2</definedName>
    <definedName name="流動繰延税金負債" localSheetId="1" hidden="0" function="0" vbProcedure="0">#REF!</definedName>
    <definedName name="流動繰延税金資産" localSheetId="1" hidden="0" function="0" vbProcedure="0">#REF!</definedName>
    <definedName name="海外" localSheetId="1" hidden="0" function="0" vbProcedure="0">#REF!</definedName>
    <definedName name="減価償却実施額" localSheetId="1" hidden="0" function="0" vbProcedure="0">[23]入力済決算データ返却メモ!$M$20,[23]入力済決算データ返却メモ!$M$21,[23]入力済決算データ返却メモ!$M$22,[23]入力済決算データ返却メモ!$M$23</definedName>
    <definedName name="短期貸付金" localSheetId="1" hidden="0" function="0" vbProcedure="0">#REF!</definedName>
    <definedName name="示達" localSheetId="1" hidden="0" function="0" vbProcedure="0">[29]一覧表!$A$2:$B$106</definedName>
    <definedName name="科目一覧" localSheetId="1" hidden="0" function="0" vbProcedure="0">#REF!</definedName>
    <definedName name="税引前当期純損益_前々期連結" localSheetId="1" hidden="0" function="0" vbProcedure="0">'[25]財務ﾃﾞｰﾀ（連）'!$B$8</definedName>
    <definedName name="税引前当期純損益_前期連結" localSheetId="1" hidden="0" function="0" vbProcedure="0">'[25]財務ﾃﾞｰﾀ（連）'!$C$8</definedName>
    <definedName name="税引前当期純損益_当期連結" localSheetId="1" hidden="0" function="0" vbProcedure="0">'[25]財務ﾃﾞｰﾀ（連）'!$D$8</definedName>
    <definedName name="符号今期単独" localSheetId="1" hidden="0" function="0" vbProcedure="0">#REF!</definedName>
    <definedName name="符号今期連結" localSheetId="1" hidden="0" function="0" vbProcedure="0">#REF!</definedName>
    <definedName name="符号前期単独" localSheetId="1" hidden="0" function="0" vbProcedure="0">#REF!</definedName>
    <definedName name="符号前期連結" localSheetId="1" hidden="0" function="0" vbProcedure="0">#REF!</definedName>
    <definedName name="累計年" localSheetId="1" hidden="0" function="0" vbProcedure="0">#REF!</definedName>
    <definedName name="累計年月１" localSheetId="1" hidden="0" function="0" vbProcedure="0">#REF!,#REF!</definedName>
    <definedName name="累計年月２" localSheetId="1" hidden="0" function="0" vbProcedure="0">#REF!,#REF!</definedName>
    <definedName name="累計年２" localSheetId="1" hidden="0" function="0" vbProcedure="0">#REF!,#REF!</definedName>
    <definedName name="統合業種" localSheetId="1" hidden="0" function="0" vbProcedure="0">#REF!</definedName>
    <definedName name="繰延ヘッジ利益" localSheetId="1" hidden="0" function="0" vbProcedure="0">#REF!</definedName>
    <definedName name="繰延ヘッジ損失" localSheetId="1" hidden="0" function="0" vbProcedure="0">#REF!</definedName>
    <definedName name="繰延税金資産固定_連結" localSheetId="1" hidden="0" function="0" vbProcedure="0">'[25]含み損益（連）'!$E$37</definedName>
    <definedName name="繰延税金資産流動_連結" localSheetId="1" hidden="0" function="0" vbProcedure="0">'[25]含み損益（連）'!$E$18</definedName>
    <definedName name="規模" localSheetId="1" hidden="0" function="0" vbProcedure="0">#REF!,#REF!</definedName>
    <definedName name="解析結果パス" localSheetId="1" hidden="0" function="0" vbProcedure="0">[4]表紙!$D$40</definedName>
    <definedName name="計算式" localSheetId="1" hidden="0" function="0" vbProcedure="0">#REF!</definedName>
    <definedName name="計算番号" localSheetId="1" hidden="0" function="0" vbProcedure="0">#REF!</definedName>
    <definedName name="設年" localSheetId="1" hidden="0" function="0" vbProcedure="0">#REF!</definedName>
    <definedName name="設月" localSheetId="1" hidden="0" function="0" vbProcedure="0">#REF!</definedName>
    <definedName name="設計書パス" localSheetId="1" hidden="0" function="0" vbProcedure="0">[4]表紙!$D$38</definedName>
    <definedName name="設計書生成" localSheetId="1" hidden="0" function="0" vbProcedure="0">[4]表紙!$B$34</definedName>
    <definedName name="評価符号" localSheetId="1" hidden="0" function="0" vbProcedure="0">#REF!,#REF!,#REF!,#REF!,#REF!</definedName>
    <definedName name="評点" localSheetId="1" hidden="0" function="0" vbProcedure="0">#REF!,#REF!,#REF!,#REF!,#REF!</definedName>
    <definedName name="調整" localSheetId="1" hidden="0" function="0" vbProcedure="0">#REF!</definedName>
    <definedName name="識別子" localSheetId="1" hidden="0" function="0" vbProcedure="0">#REF!</definedName>
    <definedName name="販売用不動産" localSheetId="1" hidden="0" function="0" vbProcedure="0">[23]入力済決算データ返却メモ!$M$47,[23]入力済決算データ返却メモ!$M$48</definedName>
    <definedName name="輸入債務" localSheetId="1" hidden="0" function="0" vbProcedure="0">[23]入力済決算データ返却メモ!$M$43,[23]入力済決算データ返却メモ!$M$44</definedName>
    <definedName name="輸出債権" localSheetId="1" hidden="0" function="0" vbProcedure="0">[23]入力済決算データ返却メモ!$M$41,[23]入力済決算データ返却メモ!$M$42</definedName>
    <definedName name="退職給付引当金" localSheetId="1" hidden="0" function="0" vbProcedure="0">#REF!</definedName>
    <definedName name="連単区分統合業種" localSheetId="1" hidden="0" function="0" vbProcedure="0">#REF!,#REF!</definedName>
    <definedName name="進捗表編集" localSheetId="1" hidden="0" function="0" vbProcedure="0">#REF!</definedName>
    <definedName name="部課" localSheetId="1" hidden="0" function="0" vbProcedure="0">#REF!</definedName>
    <definedName name="配当率" localSheetId="1" hidden="0" function="0" vbProcedure="0">[23]入力済決算データ返却メモ!$M$30,[23]入力済決算データ返却メモ!$M$31</definedName>
    <definedName name="金融" localSheetId="1" hidden="0" function="0" vbProcedure="0">#REF!</definedName>
    <definedName name="金額単位" localSheetId="1" hidden="0" function="0" vbProcedure="0">#REF!</definedName>
    <definedName name="長期貸付金" localSheetId="1" hidden="0" function="0" vbProcedure="0">#REF!</definedName>
    <definedName name="関係会社融資額" localSheetId="1" hidden="0" function="0" vbProcedure="0">[23]入力済決算データ返却メモ!$M$39,[23]入力済決算データ返却メモ!$M$40</definedName>
    <definedName name="関連表" localSheetId="1" hidden="0" function="0" vbProcedure="0">#REF!</definedName>
    <definedName name="項目名" localSheetId="1" hidden="0" function="0" vbProcedure="0">#REF!</definedName>
    <definedName name="項目数" localSheetId="1" hidden="0" function="0" vbProcedure="0">#REF!</definedName>
    <definedName name="Ａ２" localSheetId="1" hidden="0" function="0" vbProcedure="0">#REF!</definedName>
    <definedName name="ＮＳＤ進捗表" localSheetId="1" hidden="0" function="0" vbProcedure="0">#REF!</definedName>
    <definedName name="ＰＬ" localSheetId="1" hidden="0" function="0" vbProcedure="0">[14]基本情報!$C$14</definedName>
    <definedName name="ｲﾝｼﾞｹｰﾀ" localSheetId="1" hidden="0" function="0" vbProcedure="0">[4]表紙!$C$34</definedName>
    <definedName name="ｲﾝｼﾞｹｰﾀ2" localSheetId="1" hidden="0" function="0" vbProcedure="0">[4]表紙!$C$43</definedName>
    <definedName name="ｲﾝｼﾞｹｰﾀ3" localSheetId="1" hidden="0" function="0" vbProcedure="0">[4]表紙!$D$43</definedName>
    <definedName name="ｲﾝｼﾞｹｰﾀ4" localSheetId="1" hidden="0" function="0" vbProcedure="0">[4]表紙!$B$43</definedName>
    <definedName name="ｵﾍﾟﾚｰﾀ" localSheetId="1" hidden="0" function="0" vbProcedure="0">[4]表紙!$C$46</definedName>
    <definedName name="ｺﾋﾟｰﾗｲﾄ" localSheetId="1" hidden="0" function="0" vbProcedure="0">[4]表紙!$F$46</definedName>
    <definedName name="ｻﾏﾘ_TABLE" localSheetId="1" hidden="0" function="0" vbProcedure="0">#REF!</definedName>
    <definedName name="ﾁｪｯｸ" localSheetId="1" hidden="0" function="0" vbProcedure="0">#REF!</definedName>
    <definedName name="ﾂｰﾙﾀｲﾄﾙ" localSheetId="1" hidden="0" function="0" vbProcedure="0">[4]表紙!$B$1</definedName>
    <definedName name="ﾊﾞｲﾄ" localSheetId="1" hidden="0" function="0" vbProcedure="0">#REF!</definedName>
    <definedName name="ﾌﾞﾛｯｸ" localSheetId="1" hidden="0" function="0" vbProcedure="0">#REF!</definedName>
    <definedName name="ﾌﾟﾛｸﾞﾗﾑID" localSheetId="1" hidden="0" function="0" vbProcedure="0">[4]表紙!$C$11</definedName>
    <definedName name="ﾘﾘｰｽ情報" localSheetId="1" hidden="0" function="0" vbProcedure="0">[4]表紙!$F$1</definedName>
    <definedName name="ﾚｺｰﾄﾞ" localSheetId="1" hidden="0" function="0" vbProcedure="0">#REF!</definedName>
    <definedName name="a" localSheetId="4" hidden="0" function="0" vbProcedure="0">#REF!</definedName>
    <definedName name="aaa" localSheetId="4" hidden="0" function="0" vbProcedure="0">#REF!</definedName>
    <definedName name="aplcode" localSheetId="4" hidden="0" function="0" vbProcedure="0">#REF!</definedName>
    <definedName name="aplname" localSheetId="4" hidden="0" function="0" vbProcedure="0">#REF!</definedName>
    <definedName name="b" localSheetId="4" hidden="0" function="0" vbProcedure="0">#REF!</definedName>
    <definedName name="CCU進捗（1次）" localSheetId="4" hidden="0" function="0" vbProcedure="0">#REF!</definedName>
    <definedName name="CCU進捗（2次）" localSheetId="4" hidden="0" function="0" vbProcedure="0">#REF!</definedName>
    <definedName name="CLOSED_1" localSheetId="4" hidden="0" function="0" vbProcedure="0">[4]表紙!$A$3</definedName>
    <definedName name="CLOSED_2" localSheetId="4" hidden="0" function="0" vbProcedure="0">[4]表紙!$A$5</definedName>
    <definedName name="DATA" localSheetId="4" hidden="0" function="0" vbProcedure="0">#REF!</definedName>
    <definedName name="DATA終了" localSheetId="4" hidden="0" function="0" vbProcedure="0">#REF!</definedName>
    <definedName name="DATA終了2" localSheetId="4" hidden="0" function="0" vbProcedure="0">#REF!</definedName>
    <definedName name="DATA開始" localSheetId="4" hidden="0" function="0" vbProcedure="0">#REF!</definedName>
    <definedName name="DATA開始2" localSheetId="4" hidden="0" function="0" vbProcedure="0">#REF!</definedName>
    <definedName name="DB_BLOCK_BUFFERS" localSheetId="4" hidden="0" function="0" vbProcedure="0">#REF!</definedName>
    <definedName name="DB_FILES" localSheetId="4" hidden="0" function="0" vbProcedure="0">#REF!</definedName>
    <definedName name="DB_FILE_MULTIBLOCK_READ_COUNT" localSheetId="4" hidden="0" function="0" vbProcedure="0">#REF!</definedName>
    <definedName name="DML_LOCKS" localSheetId="4" hidden="0" function="0" vbProcedure="0">#REF!</definedName>
    <definedName name="Entity_Header" localSheetId="4" hidden="0" function="0" vbProcedure="0">#REF!</definedName>
    <definedName name="FAダイワ進捗表（1次）" localSheetId="4" hidden="0" function="0" vbProcedure="0">#REF!</definedName>
    <definedName name="FAダイワ進捗表（2次）" localSheetId="4" hidden="0" function="0" vbProcedure="0">#REF!</definedName>
    <definedName name="GC_LCK_PROCS" localSheetId="4" hidden="0" function="0" vbProcedure="0">#REF!</definedName>
    <definedName name="HASH_MULTIBLOCK_IO_COUNT" localSheetId="4" hidden="0" function="0" vbProcedure="0">#REF!</definedName>
    <definedName name="henkou" localSheetId="4" hidden="0" function="0" vbProcedure="0">#REF!</definedName>
    <definedName name="henkou10" localSheetId="4" hidden="0" function="0" vbProcedure="0">#REF!</definedName>
    <definedName name="henkou11" localSheetId="4" hidden="0" function="0" vbProcedure="0">#REF!</definedName>
    <definedName name="henkou12" localSheetId="4" hidden="0" function="0" vbProcedure="0">#REF!</definedName>
    <definedName name="henkou13" localSheetId="4" hidden="0" function="0" vbProcedure="0">#REF!</definedName>
    <definedName name="henkou2" localSheetId="4" hidden="0" function="0" vbProcedure="0">#REF!</definedName>
    <definedName name="henkou3" localSheetId="4" hidden="0" function="0" vbProcedure="0">#REF!</definedName>
    <definedName name="henkou4" localSheetId="4" hidden="0" function="0" vbProcedure="0">#REF!</definedName>
    <definedName name="henkou5" localSheetId="4" hidden="0" function="0" vbProcedure="0">#REF!</definedName>
    <definedName name="henkou6" localSheetId="4" hidden="0" function="0" vbProcedure="0">#REF!</definedName>
    <definedName name="henkou7" localSheetId="4" hidden="0" function="0" vbProcedure="0">#REF!</definedName>
    <definedName name="henkou8" localSheetId="4" hidden="0" function="0" vbProcedure="0">#REF!</definedName>
    <definedName name="henkou9" localSheetId="4" hidden="0" function="0" vbProcedure="0">#REF!</definedName>
    <definedName name="kaku_list1" localSheetId="4" hidden="0" function="0" vbProcedure="0">#REF!</definedName>
    <definedName name="kaku_list2" localSheetId="4" hidden="0" function="0" vbProcedure="0">#REF!</definedName>
    <definedName name="KEY終了" localSheetId="4" hidden="0" function="0" vbProcedure="0">#REF!</definedName>
    <definedName name="KEY終了2" localSheetId="4" hidden="0" function="0" vbProcedure="0">#REF!</definedName>
    <definedName name="KEY開始" localSheetId="4" hidden="0" function="0" vbProcedure="0">#REF!</definedName>
    <definedName name="KEY開始2" localSheetId="4" hidden="0" function="0" vbProcedure="0">#REF!</definedName>
    <definedName name="LM_LOCKS" localSheetId="4" hidden="0" function="0" vbProcedure="0">#REF!</definedName>
    <definedName name="LM_PROCS" localSheetId="4" hidden="0" function="0" vbProcedure="0">#REF!</definedName>
    <definedName name="LM_RESS" localSheetId="4" hidden="0" function="0" vbProcedure="0">#REF!</definedName>
    <definedName name="MAXINSTANCES" localSheetId="4" hidden="0" function="0" vbProcedure="0">#REF!</definedName>
    <definedName name="PARALLEL_MAX_SERVERS" localSheetId="4" hidden="0" function="0" vbProcedure="0">#REF!</definedName>
    <definedName name="PARALLEL_MIN_SERVERS" localSheetId="4" hidden="0" function="0" vbProcedure="0">#REF!</definedName>
    <definedName name="PJ2_G1" localSheetId="4" hidden="0" function="0" vbProcedure="0">[12]シミュレーション結果!#REF!</definedName>
    <definedName name="PROCESSES" localSheetId="4" hidden="0" function="0" vbProcedure="0">#REF!</definedName>
    <definedName name="SESSIONS" localSheetId="4" hidden="0" function="0" vbProcedure="0">#REF!</definedName>
    <definedName name="SH" localSheetId="4" hidden="0" function="0" vbProcedure="0">[15]ｿﾌﾄﾊｳｽ!$A$2:$B$7</definedName>
    <definedName name="SQL保存パス" localSheetId="4" hidden="0" function="0" vbProcedure="0">[4]表紙!$D$44</definedName>
    <definedName name="SQLﾌｧｲﾙ名" localSheetId="4" hidden="0" function="0" vbProcedure="0">[4]表紙!$D$3</definedName>
    <definedName name="SUNAME1" localSheetId="4" hidden="0" function="0" vbProcedure="0">#REF!</definedName>
    <definedName name="SUNAME2" localSheetId="4" hidden="0" function="0" vbProcedure="0">#REF!</definedName>
    <definedName name="SUNAME3" localSheetId="4" hidden="0" function="0" vbProcedure="0">#REF!</definedName>
    <definedName name="SUNAME4" localSheetId="4" hidden="0" function="0" vbProcedure="0">#REF!</definedName>
    <definedName name="SUNAME5" localSheetId="4" hidden="0" function="0" vbProcedure="0">#REF!</definedName>
    <definedName name="SUNAME6" localSheetId="4" hidden="0" function="0" vbProcedure="0">#REF!</definedName>
    <definedName name="SUNAME7" localSheetId="4" hidden="0" function="0" vbProcedure="0">#REF!</definedName>
    <definedName name="SUNAME8" localSheetId="4" hidden="0" function="0" vbProcedure="0">#REF!</definedName>
    <definedName name="SUNU1" localSheetId="4" hidden="0" function="0" vbProcedure="0">#REF!</definedName>
    <definedName name="SUNU12" localSheetId="4" hidden="0" function="0" vbProcedure="0">#REF!</definedName>
    <definedName name="SUNU2" localSheetId="4" hidden="0" function="0" vbProcedure="0">#REF!</definedName>
    <definedName name="SUNU22" localSheetId="4" hidden="0" function="0" vbProcedure="0">#REF!</definedName>
    <definedName name="SUNU3" localSheetId="4" hidden="0" function="0" vbProcedure="0">#REF!</definedName>
    <definedName name="SUNU32" localSheetId="4" hidden="0" function="0" vbProcedure="0">#REF!</definedName>
    <definedName name="SUNU4" localSheetId="4" hidden="0" function="0" vbProcedure="0">#REF!</definedName>
    <definedName name="SUNU42" localSheetId="4" hidden="0" function="0" vbProcedure="0">#REF!</definedName>
    <definedName name="SUNU5" localSheetId="4" hidden="0" function="0" vbProcedure="0">#REF!</definedName>
    <definedName name="SUNU52" localSheetId="4" hidden="0" function="0" vbProcedure="0">#REF!</definedName>
    <definedName name="SUNU6" localSheetId="4" hidden="0" function="0" vbProcedure="0">#REF!</definedName>
    <definedName name="SUNU62" localSheetId="4" hidden="0" function="0" vbProcedure="0">#REF!</definedName>
    <definedName name="SUNU7" localSheetId="4" hidden="0" function="0" vbProcedure="0">#REF!</definedName>
    <definedName name="SUNU72" localSheetId="4" hidden="0" function="0" vbProcedure="0">#REF!</definedName>
    <definedName name="SUNU8" localSheetId="4" hidden="0" function="0" vbProcedure="0">#REF!</definedName>
    <definedName name="SUNU82" localSheetId="4" hidden="0" function="0" vbProcedure="0">#REF!</definedName>
    <definedName name="TB" localSheetId="4" hidden="0" function="0" vbProcedure="0">#REF!</definedName>
    <definedName name="VEA進捗表編集" localSheetId="4" hidden="0" function="0" vbProcedure="0">#REF!</definedName>
    <definedName name="Z5BUN" localSheetId="4" hidden="0" function="0" vbProcedure="0">#REF!</definedName>
    <definedName name="Z5FUGO" localSheetId="4" hidden="0" function="0" vbProcedure="0">#REF!</definedName>
    <definedName name="Z5INFLAG" localSheetId="4" hidden="0" function="0" vbProcedure="0">#REF!</definedName>
    <definedName name="Z5KMK" localSheetId="4" hidden="0" function="0" vbProcedure="0">#REF!</definedName>
    <definedName name="Z5KMKNM" localSheetId="4" hidden="0" function="0" vbProcedure="0">#REF!</definedName>
    <definedName name="Z5SIGN" localSheetId="4" hidden="0" function="0" vbProcedure="0">#REF!</definedName>
    <definedName name="_Regression_X" localSheetId="4" hidden="0" function="0" vbProcedure="0">#REF!</definedName>
    <definedName name="Σ１" localSheetId="4" hidden="0" function="0" vbProcedure="0">#REF!</definedName>
    <definedName name="Σ２" localSheetId="4" hidden="0" function="0" vbProcedure="0">#REF!</definedName>
    <definedName name="Σ３" localSheetId="4" hidden="0" function="0" vbProcedure="0">#REF!</definedName>
    <definedName name="Σ４" localSheetId="4" hidden="0" function="0" vbProcedure="0">#REF!</definedName>
    <definedName name="クエリ243" localSheetId="4" hidden="0" function="0" vbProcedure="0">#REF!</definedName>
    <definedName name="クエリ4" localSheetId="4" hidden="0" function="0" vbProcedure="0">#REF!</definedName>
    <definedName name="クエリー1" localSheetId="4" hidden="0" function="0" vbProcedure="0">#REF!</definedName>
    <definedName name="グル" localSheetId="4" hidden="0" function="0" vbProcedure="0">#REF!</definedName>
    <definedName name="サンプル" localSheetId="4" hidden="0" function="0" vbProcedure="0">#REF!</definedName>
    <definedName name="システム名" localSheetId="4" hidden="0" function="0" vbProcedure="0">[16]基本情報!$C$6</definedName>
    <definedName name="シス協" localSheetId="4" hidden="0" function="0" vbProcedure="0">#REF!</definedName>
    <definedName name="シス払" localSheetId="4" hidden="0" function="0" vbProcedure="0">#REF!</definedName>
    <definedName name="タイトル" localSheetId="4" hidden="0" function="0" vbProcedure="0">#REF!</definedName>
    <definedName name="タスクドキュメント１" localSheetId="4" hidden="0" function="0" vbProcedure="0">#REF!</definedName>
    <definedName name="タスク社担当分" localSheetId="4" hidden="0" function="0" vbProcedure="0">#REF!</definedName>
    <definedName name="タスク社担当分_1次_" localSheetId="4" hidden="0" function="0" vbProcedure="0">#REF!</definedName>
    <definedName name="タスク社担当分（2次）" localSheetId="4" hidden="0" function="0" vbProcedure="0">#REF!</definedName>
    <definedName name="タスク進捗表（1次）" localSheetId="4" hidden="0" function="0" vbProcedure="0">#REF!</definedName>
    <definedName name="タスク進捗表（2次_" localSheetId="4" hidden="0" function="0" vbProcedure="0">#REF!</definedName>
    <definedName name="デリバティブ債務" localSheetId="4" hidden="0" function="0" vbProcedure="0">#REF!</definedName>
    <definedName name="デリバティブ債権" localSheetId="4" hidden="0" function="0" vbProcedure="0">#REF!</definedName>
    <definedName name="デ行1" localSheetId="4" hidden="0" function="0" vbProcedure="0">#REF!,#REF!,#REF!,#REF!,#REF!,#REF!,#REF!,#REF!</definedName>
    <definedName name="デ行2" localSheetId="4" hidden="0" function="0" vbProcedure="0">#REF!,#REF!,#REF!,#REF!,#REF!,#REF!,#REF!,#REF!</definedName>
    <definedName name="デ行3" localSheetId="4" hidden="0" function="0" vbProcedure="0">#REF!,#REF!,#REF!,#REF!,#REF!,#REF!,#REF!,#REF!</definedName>
    <definedName name="デ行4" localSheetId="4" hidden="0" function="0" vbProcedure="0">#REF!,#REF!,#REF!,#REF!,#REF!,#REF!,#REF!,#REF!</definedName>
    <definedName name="デ行5" localSheetId="4" hidden="0" function="0" vbProcedure="0">#REF!,#REF!,#REF!,#REF!,#REF!,#REF!,#REF!,#REF!</definedName>
    <definedName name="デ行6" localSheetId="4" hidden="0" function="0" vbProcedure="0">#REF!,#REF!,#REF!,#REF!,#REF!,#REF!,#REF!,#REF!</definedName>
    <definedName name="デ行7" localSheetId="4" hidden="0" function="0" vbProcedure="0">#REF!,#REF!,#REF!,#REF!</definedName>
    <definedName name="ファイル情報" localSheetId="4" hidden="0" function="0" vbProcedure="0">[4]表紙!$D$11</definedName>
    <definedName name="プロジェクト名" localSheetId="4" hidden="0" function="0" vbProcedure="0">[16]基本情報!$C$12</definedName>
    <definedName name="ヘッダ" localSheetId="4" hidden="0" function="0" vbProcedure="0">#REF!,#REF!,#REF!,#REF!,#REF!,#REF!,#REF!,#REF!,#REF!,#REF!,#REF!,#REF!,#REF!,#REF!</definedName>
    <definedName name="ランダム科目" localSheetId="4" hidden="0" function="0" vbProcedure="0">[19]医療ランダムリード!$A$1:$A$65536</definedName>
    <definedName name="ランダム計算" localSheetId="4" hidden="0" function="0" vbProcedure="0">[19]医療ランダムリード!$C$1:$C$65536</definedName>
    <definedName name="一般計算式展開" localSheetId="4" hidden="0" function="0" vbProcedure="0">[21]一般計算式一覧!$D$1:$D$65536</definedName>
    <definedName name="一般計算番号" localSheetId="4" hidden="0" function="0" vbProcedure="0">[21]一般計算式一覧!$A$1:$A$65536</definedName>
    <definedName name="一覧一般名称" localSheetId="4" hidden="0" function="0" vbProcedure="0">#REF!</definedName>
    <definedName name="一覧一般科目" localSheetId="4" hidden="0" function="0" vbProcedure="0">#REF!</definedName>
    <definedName name="一覧反映" localSheetId="4" hidden="0" function="0" vbProcedure="0">#REF!</definedName>
    <definedName name="一覧病院科目名" localSheetId="4" hidden="0" function="0" vbProcedure="0">#REF!</definedName>
    <definedName name="一覧病院科目ｺｰﾄﾞ" localSheetId="4" hidden="0" function="0" vbProcedure="0">#REF!</definedName>
    <definedName name="一覧科目種" localSheetId="4" hidden="0" function="0" vbProcedure="0">#REF!</definedName>
    <definedName name="一覧計算有無" localSheetId="4" hidden="0" function="0" vbProcedure="0">#REF!</definedName>
    <definedName name="人件費" localSheetId="4" hidden="0" function="0" vbProcedure="0">[23]入力済決算データ返却メモ!$M$24,[23]入力済決算データ返却メモ!$M$25,[23]入力済決算データ返却メモ!$M$26,[23]入力済決算データ返却メモ!$M$27</definedName>
    <definedName name="仮払金" localSheetId="4" hidden="0" function="0" vbProcedure="0">#REF!</definedName>
    <definedName name="会社名" localSheetId="4" hidden="0" function="0" vbProcedure="0">'[25]含み損益（単）'!$C$2</definedName>
    <definedName name="会社法対応後計算式" localSheetId="4" hidden="0" function="0" vbProcedure="0">#REF!</definedName>
    <definedName name="低行1" localSheetId="4" hidden="0" function="0" vbProcedure="0">#REF!,#REF!,#REF!,#REF!,#REF!,#REF!,#REF!,#REF!</definedName>
    <definedName name="低行2" localSheetId="4" hidden="0" function="0" vbProcedure="0">#REF!,#REF!,#REF!,#REF!,#REF!,#REF!,#REF!,#REF!</definedName>
    <definedName name="低行3" localSheetId="4" hidden="0" function="0" vbProcedure="0">#REF!,#REF!,#REF!,#REF!</definedName>
    <definedName name="低行4" localSheetId="4" hidden="0" function="0" vbProcedure="0">#REF!,#REF!,#REF!,#REF!</definedName>
    <definedName name="低行5" localSheetId="4" hidden="0" function="0" vbProcedure="0">#REF!,#REF!,#REF!,#REF!</definedName>
    <definedName name="作成日" localSheetId="4" hidden="0" function="0" vbProcedure="0">'[25]含み損益（単）'!$N$1</definedName>
    <definedName name="作成者" localSheetId="4" hidden="0" function="0" vbProcedure="0">[14]基本情報!$C$15</definedName>
    <definedName name="作業中" localSheetId="4" hidden="0" function="0" vbProcedure="0">#REF!</definedName>
    <definedName name="備考" localSheetId="4" hidden="0" function="0" vbProcedure="0">#REF!</definedName>
    <definedName name="債権償却特別勘定" localSheetId="4" hidden="0" function="0" vbProcedure="0">#REF!</definedName>
    <definedName name="全担当進捗表編集" localSheetId="4" hidden="0" function="0" vbProcedure="0">#REF!</definedName>
    <definedName name="処理対象" localSheetId="4" hidden="0" function="0" vbProcedure="0">[4]表紙!$D$9</definedName>
    <definedName name="列除外１" localSheetId="4" hidden="0" function="0" vbProcedure="0">#REF!</definedName>
    <definedName name="列除外１０" localSheetId="4" hidden="0" function="0" vbProcedure="0">#REF!</definedName>
    <definedName name="列除外２" localSheetId="4" hidden="0" function="0" vbProcedure="0">#REF!</definedName>
    <definedName name="列除外３" localSheetId="4" hidden="0" function="0" vbProcedure="0">#REF!</definedName>
    <definedName name="列除外４" localSheetId="4" hidden="0" function="0" vbProcedure="0">#REF!</definedName>
    <definedName name="列除外５" localSheetId="4" hidden="0" function="0" vbProcedure="0">#REF!</definedName>
    <definedName name="列除外６" localSheetId="4" hidden="0" function="0" vbProcedure="0">#REF!</definedName>
    <definedName name="列除外７" localSheetId="4" hidden="0" function="0" vbProcedure="0">#REF!</definedName>
    <definedName name="列除外８" localSheetId="4" hidden="0" function="0" vbProcedure="0">#REF!</definedName>
    <definedName name="列除外９" localSheetId="4" hidden="0" function="0" vbProcedure="0">#REF!</definedName>
    <definedName name="列１" localSheetId="4" hidden="0" function="0" vbProcedure="0">#REF!</definedName>
    <definedName name="列１除外" localSheetId="4" hidden="0" function="0" vbProcedure="0">#REF!</definedName>
    <definedName name="列１０" localSheetId="4" hidden="0" function="0" vbProcedure="0">#REF!</definedName>
    <definedName name="列１１" localSheetId="4" hidden="0" function="0" vbProcedure="0">#REF!</definedName>
    <definedName name="列１２" localSheetId="4" hidden="0" function="0" vbProcedure="0">#REF!</definedName>
    <definedName name="列１３" localSheetId="4" hidden="0" function="0" vbProcedure="0">'[28]決算検討表（金融）'!$BC$62,'[28]決算検討表（金融）'!$BU$62,'[28]決算検討表（金融）'!$CG$62</definedName>
    <definedName name="列１４" localSheetId="4" hidden="0" function="0" vbProcedure="0">#REF!,#REF!,#REF!,#REF!,#REF!</definedName>
    <definedName name="列１５" localSheetId="4" hidden="0" function="0" vbProcedure="0">#REF!,#REF!,#REF!,#REF!,#REF!</definedName>
    <definedName name="列２" localSheetId="4" hidden="0" function="0" vbProcedure="0">#REF!</definedName>
    <definedName name="列３" localSheetId="4" hidden="0" function="0" vbProcedure="0">#REF!</definedName>
    <definedName name="列４" localSheetId="4" hidden="0" function="0" vbProcedure="0">#REF!</definedName>
    <definedName name="列５" localSheetId="4" hidden="0" function="0" vbProcedure="0">#REF!</definedName>
    <definedName name="列６" localSheetId="4" hidden="0" function="0" vbProcedure="0">#REF!</definedName>
    <definedName name="列７" localSheetId="4" hidden="0" function="0" vbProcedure="0">#REF!</definedName>
    <definedName name="列８" localSheetId="4" hidden="0" function="0" vbProcedure="0">#REF!</definedName>
    <definedName name="列８印字" localSheetId="4" hidden="0" function="0" vbProcedure="0">#REF!</definedName>
    <definedName name="列９" localSheetId="4" hidden="0" function="0" vbProcedure="0">#REF!</definedName>
    <definedName name="前期比印字" localSheetId="4" hidden="0" function="0" vbProcedure="0">#REF!</definedName>
    <definedName name="前渡金" localSheetId="4" hidden="0" function="0" vbProcedure="0">#REF!</definedName>
    <definedName name="取NO" localSheetId="4" hidden="0" function="0" vbProcedure="0">#REF!</definedName>
    <definedName name="取名" localSheetId="4" hidden="0" function="0" vbProcedure="0">#REF!</definedName>
    <definedName name="取引先No." localSheetId="4" hidden="0" function="0" vbProcedure="0">#REF!,#REF!,#REF!,#REF!,#REF!</definedName>
    <definedName name="取引先名" localSheetId="4" hidden="0" function="0" vbProcedure="0">#REF!,#REF!,#REF!,#REF!,#REF!</definedName>
    <definedName name="取引先店" localSheetId="4" hidden="0" function="0" vbProcedure="0">#REF!,#REF!,#REF!,#REF!,#REF!</definedName>
    <definedName name="可変単位" localSheetId="4" hidden="0" function="0" vbProcedure="0">#REF!,#REF!</definedName>
    <definedName name="可変基準" localSheetId="4" hidden="0" function="0" vbProcedure="0">#REF!</definedName>
    <definedName name="可変基準値" localSheetId="4" hidden="0" function="0" vbProcedure="0">#REF!</definedName>
    <definedName name="可変実績" localSheetId="4" hidden="0" function="0" vbProcedure="0">#REF!</definedName>
    <definedName name="可変実績値" localSheetId="4" hidden="0" function="0" vbProcedure="0">#REF!</definedName>
    <definedName name="可変項目" localSheetId="4" hidden="0" function="0" vbProcedure="0">#REF!</definedName>
    <definedName name="営業貸付金" localSheetId="4" hidden="0" function="0" vbProcedure="0">[23]入力済決算データ返却メモ!$M$49,[23]入力済決算データ返却メモ!$M$50</definedName>
    <definedName name="固定繰延税金負債" localSheetId="4" hidden="0" function="0" vbProcedure="0">#REF!</definedName>
    <definedName name="増減年１" localSheetId="4" hidden="0" function="0" vbProcedure="0">#REF!</definedName>
    <definedName name="増減年２" localSheetId="4" hidden="0" function="0" vbProcedure="0">#REF!</definedName>
    <definedName name="存在期数" localSheetId="4" hidden="0" function="0" vbProcedure="0">#REF!</definedName>
    <definedName name="実行ログ" localSheetId="4" hidden="0" function="0" vbProcedure="0">[4]表紙!$B$15:$D$31</definedName>
    <definedName name="実装エンティティ一覧情報" localSheetId="4" hidden="0" function="0" vbProcedure="0">#REF!</definedName>
    <definedName name="対比反映" localSheetId="4" hidden="0" function="0" vbProcedure="0">#REF!</definedName>
    <definedName name="対比科目" localSheetId="4" hidden="0" function="0" vbProcedure="0">#REF!</definedName>
    <definedName name="対比表コード" localSheetId="4" hidden="0" function="0" vbProcedure="0">#REF!</definedName>
    <definedName name="対比表コード名称" localSheetId="4" hidden="0" function="0" vbProcedure="0">#REF!</definedName>
    <definedName name="対比表一般科目ｺｰﾄﾞ" localSheetId="4" hidden="0" function="0" vbProcedure="0">#REF!</definedName>
    <definedName name="対比表反映" localSheetId="4" hidden="0" function="0" vbProcedure="0">#REF!</definedName>
    <definedName name="属性" localSheetId="4" hidden="0" function="0" vbProcedure="0">[23]入力済決算データ返却メモ!$E$16,[23]入力済決算データ返却メモ!$L$16,[23]入力済決算データ返却メモ!$V$16</definedName>
    <definedName name="属性２" localSheetId="4" hidden="0" function="0" vbProcedure="0">#REF!</definedName>
    <definedName name="年月10" localSheetId="4" hidden="0" function="0" vbProcedure="0">[23]入力済決算データ返却メモ!$J$49,[23]入力済決算データ返却メモ!$J$50</definedName>
    <definedName name="年月4" localSheetId="4" hidden="0" function="0" vbProcedure="0">[23]入力済決算データ返却メモ!$J$30,[23]入力済決算データ返却メモ!$J$31</definedName>
    <definedName name="年月5" localSheetId="4" hidden="0" function="0" vbProcedure="0">[23]入力済決算データ返却メモ!$J$39,[23]入力済決算データ返却メモ!$J$40</definedName>
    <definedName name="年月6" localSheetId="4" hidden="0" function="0" vbProcedure="0">[23]入力済決算データ返却メモ!$J$41,[23]入力済決算データ返却メモ!$J$42</definedName>
    <definedName name="年月7" localSheetId="4" hidden="0" function="0" vbProcedure="0">[23]入力済決算データ返却メモ!$J$43,[23]入力済決算データ返却メモ!$J$44</definedName>
    <definedName name="年月8" localSheetId="4" hidden="0" function="0" vbProcedure="0">[23]入力済決算データ返却メモ!$J$45,[23]入力済決算データ返却メモ!$J$46</definedName>
    <definedName name="年月9" localSheetId="4" hidden="0" function="0" vbProcedure="0">[23]入力済決算データ返却メモ!$J$47,[23]入力済決算データ返却メモ!$J$48</definedName>
    <definedName name="年月０" localSheetId="4" hidden="0" function="0" vbProcedure="0">#REF!</definedName>
    <definedName name="年月１" localSheetId="4" hidden="0" function="0" vbProcedure="0">#REF!</definedName>
    <definedName name="年月２" localSheetId="4" hidden="0" function="0" vbProcedure="0">#REF!</definedName>
    <definedName name="年月３" localSheetId="4" hidden="0" function="0" vbProcedure="0">#REF!</definedName>
    <definedName name="店名" localSheetId="4" hidden="0" function="0" vbProcedure="0">#REF!</definedName>
    <definedName name="店番" localSheetId="4" hidden="0" function="0" vbProcedure="0">#REF!</definedName>
    <definedName name="店番号" localSheetId="4" hidden="0" function="0" vbProcedure="0">#REF!,#REF!,#REF!,#REF!,#REF!</definedName>
    <definedName name="当行年度" localSheetId="4" hidden="0" function="0" vbProcedure="0">#REF!</definedName>
    <definedName name="当行指標" localSheetId="4" hidden="0" function="0" vbProcedure="0">#REF!</definedName>
    <definedName name="当行業種" localSheetId="4" hidden="0" function="0" vbProcedure="0">#REF!</definedName>
    <definedName name="当行社数" localSheetId="4" hidden="0" function="0" vbProcedure="0">#REF!</definedName>
    <definedName name="当行規模" localSheetId="4" hidden="0" function="0" vbProcedure="0">#REF!</definedName>
    <definedName name="投行1" localSheetId="4" hidden="0" function="0" vbProcedure="0">#REF!,#REF!,#REF!,#REF!,#REF!,#REF!,#REF!,#REF!</definedName>
    <definedName name="投行2" localSheetId="4" hidden="0" function="0" vbProcedure="0">#REF!,#REF!,#REF!,#REF!,#REF!,#REF!,#REF!,#REF!</definedName>
    <definedName name="投行3" localSheetId="4" hidden="0" function="0" vbProcedure="0">#REF!,#REF!,#REF!,#REF!,#REF!,#REF!,#REF!,#REF!</definedName>
    <definedName name="投行4" localSheetId="4" hidden="0" function="0" vbProcedure="0">#REF!,#REF!,#REF!,#REF!,#REF!,#REF!,#REF!,#REF!</definedName>
    <definedName name="投行5" localSheetId="4" hidden="0" function="0" vbProcedure="0">#REF!,#REF!,#REF!,#REF!,#REF!,#REF!,#REF!,#REF!</definedName>
    <definedName name="投行6" localSheetId="4" hidden="0" function="0" vbProcedure="0">#REF!,#REF!,#REF!,#REF!,#REF!,#REF!,#REF!,#REF!</definedName>
    <definedName name="投行7" localSheetId="4" hidden="0" function="0" vbProcedure="0">#REF!,#REF!,#REF!,#REF!,#REF!,#REF!,#REF!,#REF!</definedName>
    <definedName name="投行8" localSheetId="4" hidden="0" function="0" vbProcedure="0">#REF!,#REF!,#REF!,#REF!</definedName>
    <definedName name="投資有価証券" localSheetId="4" hidden="0" function="0" vbProcedure="0">#REF!</definedName>
    <definedName name="投資繰延税金資産" localSheetId="4" hidden="0" function="0" vbProcedure="0">#REF!</definedName>
    <definedName name="担当" localSheetId="4" hidden="0" function="0" vbProcedure="0">#REF!</definedName>
    <definedName name="担当CD" localSheetId="4" hidden="0" function="0" vbProcedure="0">#REF!</definedName>
    <definedName name="支店" localSheetId="4" hidden="0" function="0" vbProcedure="0">#REF!</definedName>
    <definedName name="支店名称" localSheetId="4" hidden="0" function="0" vbProcedure="0">[7]点検シート!#REF!</definedName>
    <definedName name="支払利息" localSheetId="4" hidden="0" function="0" vbProcedure="0">[23]入力済決算データ返却メモ!$M$45,[23]入力済決算データ返却メモ!$M$46</definedName>
    <definedName name="明細DB" localSheetId="4" hidden="0" function="0" vbProcedure="0">#REF!</definedName>
    <definedName name="明細TABLE" localSheetId="4" hidden="0" function="0" vbProcedure="0">#REF!</definedName>
    <definedName name="明細TABLE2" localSheetId="4" hidden="0" function="0" vbProcedure="0">#REF!</definedName>
    <definedName name="月数" localSheetId="4" hidden="0" function="0" vbProcedure="0">#REF!</definedName>
    <definedName name="月数０" localSheetId="4" hidden="0" function="0" vbProcedure="0">#REF!</definedName>
    <definedName name="月数１" localSheetId="4" hidden="0" function="0" vbProcedure="0">#REF!</definedName>
    <definedName name="月数２" localSheetId="4" hidden="0" function="0" vbProcedure="0">#REF!</definedName>
    <definedName name="月数３" localSheetId="4" hidden="0" function="0" vbProcedure="0">#REF!</definedName>
    <definedName name="期0" localSheetId="4" hidden="0" function="0" vbProcedure="0">#REF!</definedName>
    <definedName name="期1" localSheetId="4" hidden="0" function="0" vbProcedure="0">#REF!</definedName>
    <definedName name="期2" localSheetId="4" hidden="0" function="0" vbProcedure="0">#REF!</definedName>
    <definedName name="期3" localSheetId="4" hidden="0" function="0" vbProcedure="0">#REF!</definedName>
    <definedName name="期4" localSheetId="4" hidden="0" function="0" vbProcedure="0">#REF!</definedName>
    <definedName name="期数" localSheetId="4" hidden="0" function="0" vbProcedure="0">#REF!</definedName>
    <definedName name="期末従業員数" localSheetId="4" hidden="0" function="0" vbProcedure="0">[23]入力済決算データ返却メモ!$M$28,[23]入力済決算データ返却メモ!$M$29,[23]入力済決算データ返却メモ!$T$28,[23]入力済決算データ返却メモ!$T$29</definedName>
    <definedName name="格付結果_業態2" localSheetId="4" hidden="0" function="0" vbProcedure="0">#REF!</definedName>
    <definedName name="検索パス" localSheetId="4" hidden="0" function="0" vbProcedure="0">[4]表紙!$D$5</definedName>
    <definedName name="業務名" localSheetId="4" hidden="0" function="0" vbProcedure="0">[16]基本情報!$C$5</definedName>
    <definedName name="業界年度" localSheetId="4" hidden="0" function="0" vbProcedure="0">#REF!</definedName>
    <definedName name="業界指標" localSheetId="4" hidden="0" function="0" vbProcedure="0">#REF!</definedName>
    <definedName name="業界業種" localSheetId="4" hidden="0" function="0" vbProcedure="0">#REF!</definedName>
    <definedName name="業界社数" localSheetId="4" hidden="0" function="0" vbProcedure="0">#REF!</definedName>
    <definedName name="業界規模" localSheetId="4" hidden="0" function="0" vbProcedure="0">#REF!</definedName>
    <definedName name="業種" localSheetId="4" hidden="0" function="0" vbProcedure="0">#REF!,#REF!</definedName>
    <definedName name="決年" localSheetId="4" hidden="0" function="0" vbProcedure="0">#REF!</definedName>
    <definedName name="決月" localSheetId="4" hidden="0" function="0" vbProcedure="0">#REF!</definedName>
    <definedName name="決算期" localSheetId="4" hidden="0" function="0" vbProcedure="0">'[25]含み損益（単）'!$N$2</definedName>
    <definedName name="流動繰延税金負債" localSheetId="4" hidden="0" function="0" vbProcedure="0">#REF!</definedName>
    <definedName name="流動繰延税金資産" localSheetId="4" hidden="0" function="0" vbProcedure="0">#REF!</definedName>
    <definedName name="海外" localSheetId="4" hidden="0" function="0" vbProcedure="0">#REF!</definedName>
    <definedName name="減価償却実施額" localSheetId="4" hidden="0" function="0" vbProcedure="0">[23]入力済決算データ返却メモ!$M$20,[23]入力済決算データ返却メモ!$M$21,[23]入力済決算データ返却メモ!$M$22,[23]入力済決算データ返却メモ!$M$23</definedName>
    <definedName name="短期貸付金" localSheetId="4" hidden="0" function="0" vbProcedure="0">#REF!</definedName>
    <definedName name="示達" localSheetId="4" hidden="0" function="0" vbProcedure="0">[29]一覧表!$A$2:$B$106</definedName>
    <definedName name="科目一覧" localSheetId="4" hidden="0" function="0" vbProcedure="0">#REF!</definedName>
    <definedName name="税引前当期純損益_前々期連結" localSheetId="4" hidden="0" function="0" vbProcedure="0">'[25]財務ﾃﾞｰﾀ（連）'!$B$8</definedName>
    <definedName name="税引前当期純損益_前期連結" localSheetId="4" hidden="0" function="0" vbProcedure="0">'[25]財務ﾃﾞｰﾀ（連）'!$C$8</definedName>
    <definedName name="税引前当期純損益_当期連結" localSheetId="4" hidden="0" function="0" vbProcedure="0">'[25]財務ﾃﾞｰﾀ（連）'!$D$8</definedName>
    <definedName name="符号今期単独" localSheetId="4" hidden="0" function="0" vbProcedure="0">#REF!</definedName>
    <definedName name="符号今期連結" localSheetId="4" hidden="0" function="0" vbProcedure="0">#REF!</definedName>
    <definedName name="符号前期単独" localSheetId="4" hidden="0" function="0" vbProcedure="0">#REF!</definedName>
    <definedName name="符号前期連結" localSheetId="4" hidden="0" function="0" vbProcedure="0">#REF!</definedName>
    <definedName name="累計年" localSheetId="4" hidden="0" function="0" vbProcedure="0">#REF!</definedName>
    <definedName name="累計年月１" localSheetId="4" hidden="0" function="0" vbProcedure="0">#REF!,#REF!</definedName>
    <definedName name="累計年月２" localSheetId="4" hidden="0" function="0" vbProcedure="0">#REF!,#REF!</definedName>
    <definedName name="累計年２" localSheetId="4" hidden="0" function="0" vbProcedure="0">#REF!,#REF!</definedName>
    <definedName name="統合業種" localSheetId="4" hidden="0" function="0" vbProcedure="0">#REF!</definedName>
    <definedName name="繰延ヘッジ利益" localSheetId="4" hidden="0" function="0" vbProcedure="0">#REF!</definedName>
    <definedName name="繰延ヘッジ損失" localSheetId="4" hidden="0" function="0" vbProcedure="0">#REF!</definedName>
    <definedName name="繰延税金資産固定_連結" localSheetId="4" hidden="0" function="0" vbProcedure="0">'[25]含み損益（連）'!$E$37</definedName>
    <definedName name="繰延税金資産流動_連結" localSheetId="4" hidden="0" function="0" vbProcedure="0">'[25]含み損益（連）'!$E$18</definedName>
    <definedName name="規模" localSheetId="4" hidden="0" function="0" vbProcedure="0">#REF!,#REF!</definedName>
    <definedName name="解析結果パス" localSheetId="4" hidden="0" function="0" vbProcedure="0">[4]表紙!$D$40</definedName>
    <definedName name="計算式" localSheetId="4" hidden="0" function="0" vbProcedure="0">#REF!</definedName>
    <definedName name="計算番号" localSheetId="4" hidden="0" function="0" vbProcedure="0">#REF!</definedName>
    <definedName name="設年" localSheetId="4" hidden="0" function="0" vbProcedure="0">#REF!</definedName>
    <definedName name="設月" localSheetId="4" hidden="0" function="0" vbProcedure="0">#REF!</definedName>
    <definedName name="設計書パス" localSheetId="4" hidden="0" function="0" vbProcedure="0">[4]表紙!$D$38</definedName>
    <definedName name="設計書生成" localSheetId="4" hidden="0" function="0" vbProcedure="0">[4]表紙!$B$34</definedName>
    <definedName name="評価符号" localSheetId="4" hidden="0" function="0" vbProcedure="0">#REF!,#REF!,#REF!,#REF!,#REF!</definedName>
    <definedName name="評点" localSheetId="4" hidden="0" function="0" vbProcedure="0">#REF!,#REF!,#REF!,#REF!,#REF!</definedName>
    <definedName name="調整" localSheetId="4" hidden="0" function="0" vbProcedure="0">#REF!</definedName>
    <definedName name="識別子" localSheetId="4" hidden="0" function="0" vbProcedure="0">#REF!</definedName>
    <definedName name="販売用不動産" localSheetId="4" hidden="0" function="0" vbProcedure="0">[23]入力済決算データ返却メモ!$M$47,[23]入力済決算データ返却メモ!$M$48</definedName>
    <definedName name="輸入債務" localSheetId="4" hidden="0" function="0" vbProcedure="0">[23]入力済決算データ返却メモ!$M$43,[23]入力済決算データ返却メモ!$M$44</definedName>
    <definedName name="輸出債権" localSheetId="4" hidden="0" function="0" vbProcedure="0">[23]入力済決算データ返却メモ!$M$41,[23]入力済決算データ返却メモ!$M$42</definedName>
    <definedName name="退職給付引当金" localSheetId="4" hidden="0" function="0" vbProcedure="0">#REF!</definedName>
    <definedName name="連単区分統合業種" localSheetId="4" hidden="0" function="0" vbProcedure="0">#REF!,#REF!</definedName>
    <definedName name="進捗表編集" localSheetId="4" hidden="0" function="0" vbProcedure="0">#REF!</definedName>
    <definedName name="部課" localSheetId="4" hidden="0" function="0" vbProcedure="0">#REF!</definedName>
    <definedName name="配当率" localSheetId="4" hidden="0" function="0" vbProcedure="0">[23]入力済決算データ返却メモ!$M$30,[23]入力済決算データ返却メモ!$M$31</definedName>
    <definedName name="金融" localSheetId="4" hidden="0" function="0" vbProcedure="0">#REF!</definedName>
    <definedName name="金額単位" localSheetId="4" hidden="0" function="0" vbProcedure="0">#REF!</definedName>
    <definedName name="長期貸付金" localSheetId="4" hidden="0" function="0" vbProcedure="0">#REF!</definedName>
    <definedName name="関係会社融資額" localSheetId="4" hidden="0" function="0" vbProcedure="0">[23]入力済決算データ返却メモ!$M$39,[23]入力済決算データ返却メモ!$M$40</definedName>
    <definedName name="関連表" localSheetId="4" hidden="0" function="0" vbProcedure="0">#REF!</definedName>
    <definedName name="項目名" localSheetId="4" hidden="0" function="0" vbProcedure="0">#REF!</definedName>
    <definedName name="項目数" localSheetId="4" hidden="0" function="0" vbProcedure="0">#REF!</definedName>
    <definedName name="Ａ２" localSheetId="4" hidden="0" function="0" vbProcedure="0">#REF!</definedName>
    <definedName name="ＮＳＤ進捗表" localSheetId="4" hidden="0" function="0" vbProcedure="0">#REF!</definedName>
    <definedName name="ＰＬ" localSheetId="4" hidden="0" function="0" vbProcedure="0">[14]基本情報!$C$14</definedName>
    <definedName name="ｲﾝｼﾞｹｰﾀ" localSheetId="4" hidden="0" function="0" vbProcedure="0">[4]表紙!$C$34</definedName>
    <definedName name="ｲﾝｼﾞｹｰﾀ2" localSheetId="4" hidden="0" function="0" vbProcedure="0">[4]表紙!$C$43</definedName>
    <definedName name="ｲﾝｼﾞｹｰﾀ3" localSheetId="4" hidden="0" function="0" vbProcedure="0">[4]表紙!$D$43</definedName>
    <definedName name="ｲﾝｼﾞｹｰﾀ4" localSheetId="4" hidden="0" function="0" vbProcedure="0">[4]表紙!$B$43</definedName>
    <definedName name="ｵﾍﾟﾚｰﾀ" localSheetId="4" hidden="0" function="0" vbProcedure="0">[4]表紙!$C$46</definedName>
    <definedName name="ｺﾋﾟｰﾗｲﾄ" localSheetId="4" hidden="0" function="0" vbProcedure="0">[4]表紙!$F$46</definedName>
    <definedName name="ｻﾏﾘ_TABLE" localSheetId="4" hidden="0" function="0" vbProcedure="0">#REF!</definedName>
    <definedName name="ﾁｪｯｸ" localSheetId="4" hidden="0" function="0" vbProcedure="0">#REF!</definedName>
    <definedName name="ﾂｰﾙﾀｲﾄﾙ" localSheetId="4" hidden="0" function="0" vbProcedure="0">[4]表紙!$B$1</definedName>
    <definedName name="ﾊﾞｲﾄ" localSheetId="4" hidden="0" function="0" vbProcedure="0">#REF!</definedName>
    <definedName name="ﾌﾞﾛｯｸ" localSheetId="4" hidden="0" function="0" vbProcedure="0">#REF!</definedName>
    <definedName name="ﾌﾟﾛｸﾞﾗﾑID" localSheetId="4" hidden="0" function="0" vbProcedure="0">[4]表紙!$C$11</definedName>
    <definedName name="ﾘﾘｰｽ情報" localSheetId="4" hidden="0" function="0" vbProcedure="0">[4]表紙!$F$1</definedName>
    <definedName name="ﾚｺｰﾄﾞ" localSheetId="4" hidden="0" function="0" vbProcedure="0">#REF!</definedName>
    <definedName name="a" localSheetId="8" hidden="0" function="0" vbProcedure="0">#REF!</definedName>
    <definedName name="aaa" localSheetId="8" hidden="0" function="0" vbProcedure="0">#REF!</definedName>
    <definedName name="aplcode" localSheetId="8" hidden="0" function="0" vbProcedure="0">#REF!</definedName>
    <definedName name="aplname" localSheetId="8" hidden="0" function="0" vbProcedure="0">#REF!</definedName>
    <definedName name="b" localSheetId="8" hidden="0" function="0" vbProcedure="0">#REF!</definedName>
    <definedName name="CCU進捗（1次）" localSheetId="8" hidden="0" function="0" vbProcedure="0">#REF!</definedName>
    <definedName name="CCU進捗（2次）" localSheetId="8" hidden="0" function="0" vbProcedure="0">#REF!</definedName>
    <definedName name="Command_Click" localSheetId="8" hidden="0" function="0" vbProcedure="0">[6]sheet1!command_click</definedName>
    <definedName name="DATA" localSheetId="8" hidden="0" function="0" vbProcedure="0">#REF!</definedName>
    <definedName name="DATA終了" localSheetId="8" hidden="0" function="0" vbProcedure="0">#REF!</definedName>
    <definedName name="DATA終了2" localSheetId="8" hidden="0" function="0" vbProcedure="0">#REF!</definedName>
    <definedName name="DATA開始" localSheetId="8" hidden="0" function="0" vbProcedure="0">#REF!</definedName>
    <definedName name="DATA開始2" localSheetId="8" hidden="0" function="0" vbProcedure="0">#REF!</definedName>
    <definedName name="DB_BLOCK_BUFFERS" localSheetId="8" hidden="0" function="0" vbProcedure="0">#REF!</definedName>
    <definedName name="DB_FILES" localSheetId="8" hidden="0" function="0" vbProcedure="0">#REF!</definedName>
    <definedName name="DB_FILE_MULTIBLOCK_READ_COUNT" localSheetId="8" hidden="0" function="0" vbProcedure="0">#REF!</definedName>
    <definedName name="detail_copy" localSheetId="8" hidden="0" function="0" vbProcedure="0">[8]!detail_copy</definedName>
    <definedName name="DML_LOCKS" localSheetId="8" hidden="0" function="0" vbProcedure="0">#REF!</definedName>
    <definedName name="Entity_Header" localSheetId="8" hidden="0" function="0" vbProcedure="0">#REF!</definedName>
    <definedName name="FAダイワ進捗表（1次）" localSheetId="8" hidden="0" function="0" vbProcedure="0">#REF!</definedName>
    <definedName name="FAダイワ進捗表（2次）" localSheetId="8" hidden="0" function="0" vbProcedure="0">#REF!</definedName>
    <definedName name="GC_LCK_PROCS" localSheetId="8" hidden="0" function="0" vbProcedure="0">#REF!</definedName>
    <definedName name="HASH_MULTIBLOCK_IO_COUNT" localSheetId="8" hidden="0" function="0" vbProcedure="0">#REF!</definedName>
    <definedName name="henkou" localSheetId="8" hidden="0" function="0" vbProcedure="0">#REF!</definedName>
    <definedName name="henkou10" localSheetId="8" hidden="0" function="0" vbProcedure="0">#REF!</definedName>
    <definedName name="henkou11" localSheetId="8" hidden="0" function="0" vbProcedure="0">#REF!</definedName>
    <definedName name="henkou12" localSheetId="8" hidden="0" function="0" vbProcedure="0">#REF!</definedName>
    <definedName name="henkou13" localSheetId="8" hidden="0" function="0" vbProcedure="0">#REF!</definedName>
    <definedName name="henkou2" localSheetId="8" hidden="0" function="0" vbProcedure="0">#REF!</definedName>
    <definedName name="henkou3" localSheetId="8" hidden="0" function="0" vbProcedure="0">#REF!</definedName>
    <definedName name="henkou4" localSheetId="8" hidden="0" function="0" vbProcedure="0">#REF!</definedName>
    <definedName name="henkou5" localSheetId="8" hidden="0" function="0" vbProcedure="0">#REF!</definedName>
    <definedName name="henkou6" localSheetId="8" hidden="0" function="0" vbProcedure="0">#REF!</definedName>
    <definedName name="henkou7" localSheetId="8" hidden="0" function="0" vbProcedure="0">#REF!</definedName>
    <definedName name="henkou8" localSheetId="8" hidden="0" function="0" vbProcedure="0">#REF!</definedName>
    <definedName name="henkou9" localSheetId="8" hidden="0" function="0" vbProcedure="0">#REF!</definedName>
    <definedName name="kaku_list1" localSheetId="8" hidden="0" function="0" vbProcedure="0">#REF!</definedName>
    <definedName name="kaku_list2" localSheetId="8" hidden="0" function="0" vbProcedure="0">#REF!</definedName>
    <definedName name="KEY終了" localSheetId="8" hidden="0" function="0" vbProcedure="0">#REF!</definedName>
    <definedName name="KEY終了2" localSheetId="8" hidden="0" function="0" vbProcedure="0">#REF!</definedName>
    <definedName name="KEY開始" localSheetId="8" hidden="0" function="0" vbProcedure="0">#REF!</definedName>
    <definedName name="KEY開始2" localSheetId="8" hidden="0" function="0" vbProcedure="0">#REF!</definedName>
    <definedName name="LM_LOCKS" localSheetId="8" hidden="0" function="0" vbProcedure="0">#REF!</definedName>
    <definedName name="LM_PROCS" localSheetId="8" hidden="0" function="0" vbProcedure="0">#REF!</definedName>
    <definedName name="LM_RESS" localSheetId="8" hidden="0" function="0" vbProcedure="0">#REF!</definedName>
    <definedName name="macro.detail_copy" localSheetId="8" hidden="0" function="0" vbProcedure="0">[10]!macro.detail_copy</definedName>
    <definedName name="MAXINSTANCES" localSheetId="8" hidden="0" function="0" vbProcedure="0">#REF!</definedName>
    <definedName name="Module１.detail_copy" localSheetId="8" hidden="0" function="0" vbProcedure="0">[11]!Module１.detail_copy</definedName>
    <definedName name="PARALLEL_MAX_SERVERS" localSheetId="8" hidden="0" function="0" vbProcedure="0">#REF!</definedName>
    <definedName name="PARALLEL_MIN_SERVERS" localSheetId="8" hidden="0" function="0" vbProcedure="0">#REF!</definedName>
    <definedName name="PJ2_G1" localSheetId="8" hidden="0" function="0" vbProcedure="0">[13]シミュレーション結果!#REF!</definedName>
    <definedName name="PROCESSES" localSheetId="8" hidden="0" function="0" vbProcedure="0">#REF!</definedName>
    <definedName name="SESSIONS" localSheetId="8" hidden="0" function="0" vbProcedure="0">#REF!</definedName>
    <definedName name="SUNAME1" localSheetId="8" hidden="0" function="0" vbProcedure="0">#REF!</definedName>
    <definedName name="SUNAME2" localSheetId="8" hidden="0" function="0" vbProcedure="0">#REF!</definedName>
    <definedName name="SUNAME3" localSheetId="8" hidden="0" function="0" vbProcedure="0">#REF!</definedName>
    <definedName name="SUNAME4" localSheetId="8" hidden="0" function="0" vbProcedure="0">#REF!</definedName>
    <definedName name="SUNAME5" localSheetId="8" hidden="0" function="0" vbProcedure="0">#REF!</definedName>
    <definedName name="SUNAME6" localSheetId="8" hidden="0" function="0" vbProcedure="0">#REF!</definedName>
    <definedName name="SUNAME7" localSheetId="8" hidden="0" function="0" vbProcedure="0">#REF!</definedName>
    <definedName name="SUNAME8" localSheetId="8" hidden="0" function="0" vbProcedure="0">#REF!</definedName>
    <definedName name="SUNU1" localSheetId="8" hidden="0" function="0" vbProcedure="0">#REF!</definedName>
    <definedName name="SUNU12" localSheetId="8" hidden="0" function="0" vbProcedure="0">#REF!</definedName>
    <definedName name="SUNU2" localSheetId="8" hidden="0" function="0" vbProcedure="0">#REF!</definedName>
    <definedName name="SUNU22" localSheetId="8" hidden="0" function="0" vbProcedure="0">#REF!</definedName>
    <definedName name="SUNU3" localSheetId="8" hidden="0" function="0" vbProcedure="0">#REF!</definedName>
    <definedName name="SUNU32" localSheetId="8" hidden="0" function="0" vbProcedure="0">#REF!</definedName>
    <definedName name="SUNU4" localSheetId="8" hidden="0" function="0" vbProcedure="0">#REF!</definedName>
    <definedName name="SUNU42" localSheetId="8" hidden="0" function="0" vbProcedure="0">#REF!</definedName>
    <definedName name="SUNU5" localSheetId="8" hidden="0" function="0" vbProcedure="0">#REF!</definedName>
    <definedName name="SUNU52" localSheetId="8" hidden="0" function="0" vbProcedure="0">#REF!</definedName>
    <definedName name="SUNU6" localSheetId="8" hidden="0" function="0" vbProcedure="0">#REF!</definedName>
    <definedName name="SUNU62" localSheetId="8" hidden="0" function="0" vbProcedure="0">#REF!</definedName>
    <definedName name="SUNU7" localSheetId="8" hidden="0" function="0" vbProcedure="0">#REF!</definedName>
    <definedName name="SUNU72" localSheetId="8" hidden="0" function="0" vbProcedure="0">#REF!</definedName>
    <definedName name="SUNU8" localSheetId="8" hidden="0" function="0" vbProcedure="0">#REF!</definedName>
    <definedName name="SUNU82" localSheetId="8" hidden="0" function="0" vbProcedure="0">#REF!</definedName>
    <definedName name="TB" localSheetId="8" hidden="0" function="0" vbProcedure="0">#REF!</definedName>
    <definedName name="VEA進捗表編集" localSheetId="8" hidden="0" function="0" vbProcedure="0">#REF!</definedName>
    <definedName name="Z5BUN" localSheetId="8" hidden="0" function="0" vbProcedure="0">#REF!</definedName>
    <definedName name="Z5FUGO" localSheetId="8" hidden="0" function="0" vbProcedure="0">#REF!</definedName>
    <definedName name="Z5INFLAG" localSheetId="8" hidden="0" function="0" vbProcedure="0">#REF!</definedName>
    <definedName name="Z5KMK" localSheetId="8" hidden="0" function="0" vbProcedure="0">#REF!</definedName>
    <definedName name="Z5KMKNM" localSheetId="8" hidden="0" function="0" vbProcedure="0">#REF!</definedName>
    <definedName name="Z5SIGN" localSheetId="8" hidden="0" function="0" vbProcedure="0">#REF!</definedName>
    <definedName name="_3macro_.detail_copy" localSheetId="8" hidden="0" function="0" vbProcedure="0">[1]!'[macro].detail_copy'</definedName>
    <definedName name="_6Module１_.detail_copy" localSheetId="8" hidden="0" function="0" vbProcedure="0">[2]!'[module１].detail_copy'</definedName>
    <definedName name="_Regression_X" localSheetId="8" hidden="0" function="0" vbProcedure="0">#REF!</definedName>
    <definedName name="Σ１" localSheetId="8" hidden="0" function="0" vbProcedure="0">#REF!</definedName>
    <definedName name="Σ２" localSheetId="8" hidden="0" function="0" vbProcedure="0">#REF!</definedName>
    <definedName name="Σ３" localSheetId="8" hidden="0" function="0" vbProcedure="0">#REF!</definedName>
    <definedName name="Σ４" localSheetId="8" hidden="0" function="0" vbProcedure="0">#REF!</definedName>
    <definedName name="クエリ243" localSheetId="8" hidden="0" function="0" vbProcedure="0">#REF!</definedName>
    <definedName name="クエリ4" localSheetId="8" hidden="0" function="0" vbProcedure="0">#REF!</definedName>
    <definedName name="クエリー1" localSheetId="8" hidden="0" function="0" vbProcedure="0">#REF!</definedName>
    <definedName name="グル" localSheetId="8" hidden="0" function="0" vbProcedure="0">#REF!</definedName>
    <definedName name="サンプル" localSheetId="8" hidden="0" function="0" vbProcedure="0">#REF!</definedName>
    <definedName name="シス協" localSheetId="8" hidden="0" function="0" vbProcedure="0">#REF!</definedName>
    <definedName name="シス払" localSheetId="8" hidden="0" function="0" vbProcedure="0">#REF!</definedName>
    <definedName name="タイトル" localSheetId="8" hidden="0" function="0" vbProcedure="0">#REF!</definedName>
    <definedName name="タスクドキュメント１" localSheetId="8" hidden="0" function="0" vbProcedure="0">#REF!</definedName>
    <definedName name="タスク社担当分" localSheetId="8" hidden="0" function="0" vbProcedure="0">#REF!</definedName>
    <definedName name="タスク社担当分_1次_" localSheetId="8" hidden="0" function="0" vbProcedure="0">#REF!</definedName>
    <definedName name="タスク社担当分（2次）" localSheetId="8" hidden="0" function="0" vbProcedure="0">#REF!</definedName>
    <definedName name="タスク進捗表（1次）" localSheetId="8" hidden="0" function="0" vbProcedure="0">#REF!</definedName>
    <definedName name="タスク進捗表（2次_" localSheetId="8" hidden="0" function="0" vbProcedure="0">#REF!</definedName>
    <definedName name="デリバティブ債務" localSheetId="8" hidden="0" function="0" vbProcedure="0">#REF!</definedName>
    <definedName name="デリバティブ債権" localSheetId="8" hidden="0" function="0" vbProcedure="0">#REF!</definedName>
    <definedName name="デ行1" localSheetId="8" hidden="0" function="0" vbProcedure="0">#REF!,#REF!,#REF!,#REF!,#REF!,#REF!,#REF!,#REF!</definedName>
    <definedName name="デ行2" localSheetId="8" hidden="0" function="0" vbProcedure="0">#REF!,#REF!,#REF!,#REF!,#REF!,#REF!,#REF!,#REF!</definedName>
    <definedName name="デ行3" localSheetId="8" hidden="0" function="0" vbProcedure="0">#REF!,#REF!,#REF!,#REF!,#REF!,#REF!,#REF!,#REF!</definedName>
    <definedName name="デ行4" localSheetId="8" hidden="0" function="0" vbProcedure="0">#REF!,#REF!,#REF!,#REF!,#REF!,#REF!,#REF!,#REF!</definedName>
    <definedName name="デ行5" localSheetId="8" hidden="0" function="0" vbProcedure="0">#REF!,#REF!,#REF!,#REF!,#REF!,#REF!,#REF!,#REF!</definedName>
    <definedName name="デ行6" localSheetId="8" hidden="0" function="0" vbProcedure="0">#REF!,#REF!,#REF!,#REF!,#REF!,#REF!,#REF!,#REF!</definedName>
    <definedName name="デ行7" localSheetId="8" hidden="0" function="0" vbProcedure="0">#REF!,#REF!,#REF!,#REF!</definedName>
    <definedName name="ヘッダ" localSheetId="8" hidden="0" function="0" vbProcedure="0">#REF!,#REF!,#REF!,#REF!,#REF!,#REF!,#REF!,#REF!,#REF!,#REF!,#REF!,#REF!,#REF!,#REF!</definedName>
    <definedName name="一覧一般名称" localSheetId="8" hidden="0" function="0" vbProcedure="0">#REF!</definedName>
    <definedName name="一覧一般科目" localSheetId="8" hidden="0" function="0" vbProcedure="0">#REF!</definedName>
    <definedName name="一覧反映" localSheetId="8" hidden="0" function="0" vbProcedure="0">#REF!</definedName>
    <definedName name="一覧病院科目名" localSheetId="8" hidden="0" function="0" vbProcedure="0">#REF!</definedName>
    <definedName name="一覧病院科目ｺｰﾄﾞ" localSheetId="8" hidden="0" function="0" vbProcedure="0">#REF!</definedName>
    <definedName name="一覧科目種" localSheetId="8" hidden="0" function="0" vbProcedure="0">#REF!</definedName>
    <definedName name="一覧計算有無" localSheetId="8" hidden="0" function="0" vbProcedure="0">#REF!</definedName>
    <definedName name="仮払金" localSheetId="8" hidden="0" function="0" vbProcedure="0">#REF!</definedName>
    <definedName name="会社法対応後計算式" localSheetId="8" hidden="0" function="0" vbProcedure="0">#REF!</definedName>
    <definedName name="低行1" localSheetId="8" hidden="0" function="0" vbProcedure="0">#REF!,#REF!,#REF!,#REF!,#REF!,#REF!,#REF!,#REF!</definedName>
    <definedName name="低行2" localSheetId="8" hidden="0" function="0" vbProcedure="0">#REF!,#REF!,#REF!,#REF!,#REF!,#REF!,#REF!,#REF!</definedName>
    <definedName name="低行3" localSheetId="8" hidden="0" function="0" vbProcedure="0">#REF!,#REF!,#REF!,#REF!</definedName>
    <definedName name="低行4" localSheetId="8" hidden="0" function="0" vbProcedure="0">#REF!,#REF!,#REF!,#REF!</definedName>
    <definedName name="低行5" localSheetId="8" hidden="0" function="0" vbProcedure="0">#REF!,#REF!,#REF!,#REF!</definedName>
    <definedName name="作業中" localSheetId="8" hidden="0" function="0" vbProcedure="0">#REF!</definedName>
    <definedName name="備考" localSheetId="8" hidden="0" function="0" vbProcedure="0">#REF!</definedName>
    <definedName name="債権償却特別勘定" localSheetId="8" hidden="0" function="0" vbProcedure="0">#REF!</definedName>
    <definedName name="全担当進捗表編集" localSheetId="8" hidden="0" function="0" vbProcedure="0">#REF!</definedName>
    <definedName name="列除外１" localSheetId="8" hidden="0" function="0" vbProcedure="0">#REF!</definedName>
    <definedName name="列除外１０" localSheetId="8" hidden="0" function="0" vbProcedure="0">#REF!</definedName>
    <definedName name="列除外２" localSheetId="8" hidden="0" function="0" vbProcedure="0">#REF!</definedName>
    <definedName name="列除外３" localSheetId="8" hidden="0" function="0" vbProcedure="0">#REF!</definedName>
    <definedName name="列除外４" localSheetId="8" hidden="0" function="0" vbProcedure="0">#REF!</definedName>
    <definedName name="列除外５" localSheetId="8" hidden="0" function="0" vbProcedure="0">#REF!</definedName>
    <definedName name="列除外６" localSheetId="8" hidden="0" function="0" vbProcedure="0">#REF!</definedName>
    <definedName name="列除外７" localSheetId="8" hidden="0" function="0" vbProcedure="0">#REF!</definedName>
    <definedName name="列除外８" localSheetId="8" hidden="0" function="0" vbProcedure="0">#REF!</definedName>
    <definedName name="列除外９" localSheetId="8" hidden="0" function="0" vbProcedure="0">#REF!</definedName>
    <definedName name="列１" localSheetId="8" hidden="0" function="0" vbProcedure="0">#REF!</definedName>
    <definedName name="列１除外" localSheetId="8" hidden="0" function="0" vbProcedure="0">#REF!</definedName>
    <definedName name="列１０" localSheetId="8" hidden="0" function="0" vbProcedure="0">#REF!</definedName>
    <definedName name="列１１" localSheetId="8" hidden="0" function="0" vbProcedure="0">#REF!</definedName>
    <definedName name="列１２" localSheetId="8" hidden="0" function="0" vbProcedure="0">#REF!</definedName>
    <definedName name="列１４" localSheetId="8" hidden="0" function="0" vbProcedure="0">#REF!,#REF!,#REF!,#REF!,#REF!</definedName>
    <definedName name="列１５" localSheetId="8" hidden="0" function="0" vbProcedure="0">#REF!,#REF!,#REF!,#REF!,#REF!</definedName>
    <definedName name="列２" localSheetId="8" hidden="0" function="0" vbProcedure="0">#REF!</definedName>
    <definedName name="列３" localSheetId="8" hidden="0" function="0" vbProcedure="0">#REF!</definedName>
    <definedName name="列４" localSheetId="8" hidden="0" function="0" vbProcedure="0">#REF!</definedName>
    <definedName name="列５" localSheetId="8" hidden="0" function="0" vbProcedure="0">#REF!</definedName>
    <definedName name="列６" localSheetId="8" hidden="0" function="0" vbProcedure="0">#REF!</definedName>
    <definedName name="列７" localSheetId="8" hidden="0" function="0" vbProcedure="0">#REF!</definedName>
    <definedName name="列８" localSheetId="8" hidden="0" function="0" vbProcedure="0">#REF!</definedName>
    <definedName name="列８印字" localSheetId="8" hidden="0" function="0" vbProcedure="0">#REF!</definedName>
    <definedName name="列９" localSheetId="8" hidden="0" function="0" vbProcedure="0">#REF!</definedName>
    <definedName name="前期比印字" localSheetId="8" hidden="0" function="0" vbProcedure="0">#REF!</definedName>
    <definedName name="前渡金" localSheetId="8" hidden="0" function="0" vbProcedure="0">#REF!</definedName>
    <definedName name="取NO" localSheetId="8" hidden="0" function="0" vbProcedure="0">#REF!</definedName>
    <definedName name="取名" localSheetId="8" hidden="0" function="0" vbProcedure="0">#REF!</definedName>
    <definedName name="取引先No." localSheetId="8" hidden="0" function="0" vbProcedure="0">#REF!,#REF!,#REF!,#REF!,#REF!</definedName>
    <definedName name="取引先名" localSheetId="8" hidden="0" function="0" vbProcedure="0">#REF!,#REF!,#REF!,#REF!,#REF!</definedName>
    <definedName name="取引先店" localSheetId="8" hidden="0" function="0" vbProcedure="0">#REF!,#REF!,#REF!,#REF!,#REF!</definedName>
    <definedName name="可変単位" localSheetId="8" hidden="0" function="0" vbProcedure="0">#REF!,#REF!</definedName>
    <definedName name="可変基準" localSheetId="8" hidden="0" function="0" vbProcedure="0">#REF!</definedName>
    <definedName name="可変基準値" localSheetId="8" hidden="0" function="0" vbProcedure="0">#REF!</definedName>
    <definedName name="可変実績" localSheetId="8" hidden="0" function="0" vbProcedure="0">#REF!</definedName>
    <definedName name="可変実績値" localSheetId="8" hidden="0" function="0" vbProcedure="0">#REF!</definedName>
    <definedName name="可変項目" localSheetId="8" hidden="0" function="0" vbProcedure="0">#REF!</definedName>
    <definedName name="固定繰延税金負債" localSheetId="8" hidden="0" function="0" vbProcedure="0">#REF!</definedName>
    <definedName name="増減年１" localSheetId="8" hidden="0" function="0" vbProcedure="0">#REF!</definedName>
    <definedName name="増減年２" localSheetId="8" hidden="0" function="0" vbProcedure="0">#REF!</definedName>
    <definedName name="存在期数" localSheetId="8" hidden="0" function="0" vbProcedure="0">#REF!</definedName>
    <definedName name="実装エンティティ一覧情報" localSheetId="8" hidden="0" function="0" vbProcedure="0">#REF!</definedName>
    <definedName name="対比反映" localSheetId="8" hidden="0" function="0" vbProcedure="0">#REF!</definedName>
    <definedName name="対比科目" localSheetId="8" hidden="0" function="0" vbProcedure="0">#REF!</definedName>
    <definedName name="対比表コード" localSheetId="8" hidden="0" function="0" vbProcedure="0">#REF!</definedName>
    <definedName name="対比表コード名称" localSheetId="8" hidden="0" function="0" vbProcedure="0">#REF!</definedName>
    <definedName name="対比表一般科目ｺｰﾄﾞ" localSheetId="8" hidden="0" function="0" vbProcedure="0">#REF!</definedName>
    <definedName name="対比表反映" localSheetId="8" hidden="0" function="0" vbProcedure="0">#REF!</definedName>
    <definedName name="属性２" localSheetId="8" hidden="0" function="0" vbProcedure="0">#REF!</definedName>
    <definedName name="年月０" localSheetId="8" hidden="0" function="0" vbProcedure="0">#REF!</definedName>
    <definedName name="年月１" localSheetId="8" hidden="0" function="0" vbProcedure="0">#REF!</definedName>
    <definedName name="年月２" localSheetId="8" hidden="0" function="0" vbProcedure="0">#REF!</definedName>
    <definedName name="年月３" localSheetId="8" hidden="0" function="0" vbProcedure="0">#REF!</definedName>
    <definedName name="店名" localSheetId="8" hidden="0" function="0" vbProcedure="0">#REF!</definedName>
    <definedName name="店番" localSheetId="8" hidden="0" function="0" vbProcedure="0">#REF!</definedName>
    <definedName name="店番号" localSheetId="8" hidden="0" function="0" vbProcedure="0">#REF!,#REF!,#REF!,#REF!,#REF!</definedName>
    <definedName name="当行年度" localSheetId="8" hidden="0" function="0" vbProcedure="0">#REF!</definedName>
    <definedName name="当行指標" localSheetId="8" hidden="0" function="0" vbProcedure="0">#REF!</definedName>
    <definedName name="当行業種" localSheetId="8" hidden="0" function="0" vbProcedure="0">#REF!</definedName>
    <definedName name="当行社数" localSheetId="8" hidden="0" function="0" vbProcedure="0">#REF!</definedName>
    <definedName name="当行規模" localSheetId="8" hidden="0" function="0" vbProcedure="0">#REF!</definedName>
    <definedName name="投行1" localSheetId="8" hidden="0" function="0" vbProcedure="0">#REF!,#REF!,#REF!,#REF!,#REF!,#REF!,#REF!,#REF!</definedName>
    <definedName name="投行2" localSheetId="8" hidden="0" function="0" vbProcedure="0">#REF!,#REF!,#REF!,#REF!,#REF!,#REF!,#REF!,#REF!</definedName>
    <definedName name="投行3" localSheetId="8" hidden="0" function="0" vbProcedure="0">#REF!,#REF!,#REF!,#REF!,#REF!,#REF!,#REF!,#REF!</definedName>
    <definedName name="投行4" localSheetId="8" hidden="0" function="0" vbProcedure="0">#REF!,#REF!,#REF!,#REF!,#REF!,#REF!,#REF!,#REF!</definedName>
    <definedName name="投行5" localSheetId="8" hidden="0" function="0" vbProcedure="0">#REF!,#REF!,#REF!,#REF!,#REF!,#REF!,#REF!,#REF!</definedName>
    <definedName name="投行6" localSheetId="8" hidden="0" function="0" vbProcedure="0">#REF!,#REF!,#REF!,#REF!,#REF!,#REF!,#REF!,#REF!</definedName>
    <definedName name="投行7" localSheetId="8" hidden="0" function="0" vbProcedure="0">#REF!,#REF!,#REF!,#REF!,#REF!,#REF!,#REF!,#REF!</definedName>
    <definedName name="投行8" localSheetId="8" hidden="0" function="0" vbProcedure="0">#REF!,#REF!,#REF!,#REF!</definedName>
    <definedName name="投資有価証券" localSheetId="8" hidden="0" function="0" vbProcedure="0">#REF!</definedName>
    <definedName name="投資繰延税金資産" localSheetId="8" hidden="0" function="0" vbProcedure="0">#REF!</definedName>
    <definedName name="担当" localSheetId="8" hidden="0" function="0" vbProcedure="0">#REF!</definedName>
    <definedName name="担当CD" localSheetId="8" hidden="0" function="0" vbProcedure="0">#REF!</definedName>
    <definedName name="支店" localSheetId="8" hidden="0" function="0" vbProcedure="0">#REF!</definedName>
    <definedName name="支店名称" localSheetId="8" hidden="0" function="0" vbProcedure="0">[7]点検シート!#REF!</definedName>
    <definedName name="明細DB" localSheetId="8" hidden="0" function="0" vbProcedure="0">#REF!</definedName>
    <definedName name="明細TABLE" localSheetId="8" hidden="0" function="0" vbProcedure="0">#REF!</definedName>
    <definedName name="明細TABLE2" localSheetId="8" hidden="0" function="0" vbProcedure="0">#REF!</definedName>
    <definedName name="月数" localSheetId="8" hidden="0" function="0" vbProcedure="0">#REF!</definedName>
    <definedName name="月数０" localSheetId="8" hidden="0" function="0" vbProcedure="0">#REF!</definedName>
    <definedName name="月数１" localSheetId="8" hidden="0" function="0" vbProcedure="0">#REF!</definedName>
    <definedName name="月数２" localSheetId="8" hidden="0" function="0" vbProcedure="0">#REF!</definedName>
    <definedName name="月数３" localSheetId="8" hidden="0" function="0" vbProcedure="0">#REF!</definedName>
    <definedName name="期0" localSheetId="8" hidden="0" function="0" vbProcedure="0">#REF!</definedName>
    <definedName name="期1" localSheetId="8" hidden="0" function="0" vbProcedure="0">#REF!</definedName>
    <definedName name="期2" localSheetId="8" hidden="0" function="0" vbProcedure="0">#REF!</definedName>
    <definedName name="期3" localSheetId="8" hidden="0" function="0" vbProcedure="0">#REF!</definedName>
    <definedName name="期4" localSheetId="8" hidden="0" function="0" vbProcedure="0">#REF!</definedName>
    <definedName name="期数" localSheetId="8" hidden="0" function="0" vbProcedure="0">#REF!</definedName>
    <definedName name="格付結果_業態2" localSheetId="8" hidden="0" function="0" vbProcedure="0">#REF!</definedName>
    <definedName name="業界年度" localSheetId="8" hidden="0" function="0" vbProcedure="0">#REF!</definedName>
    <definedName name="業界指標" localSheetId="8" hidden="0" function="0" vbProcedure="0">#REF!</definedName>
    <definedName name="業界業種" localSheetId="8" hidden="0" function="0" vbProcedure="0">#REF!</definedName>
    <definedName name="業界社数" localSheetId="8" hidden="0" function="0" vbProcedure="0">#REF!</definedName>
    <definedName name="業界規模" localSheetId="8" hidden="0" function="0" vbProcedure="0">#REF!</definedName>
    <definedName name="業種" localSheetId="8" hidden="0" function="0" vbProcedure="0">#REF!,#REF!</definedName>
    <definedName name="決年" localSheetId="8" hidden="0" function="0" vbProcedure="0">#REF!</definedName>
    <definedName name="決月" localSheetId="8" hidden="0" function="0" vbProcedure="0">#REF!</definedName>
    <definedName name="流動繰延税金負債" localSheetId="8" hidden="0" function="0" vbProcedure="0">#REF!</definedName>
    <definedName name="流動繰延税金資産" localSheetId="8" hidden="0" function="0" vbProcedure="0">#REF!</definedName>
    <definedName name="海外" localSheetId="8" hidden="0" function="0" vbProcedure="0">#REF!</definedName>
    <definedName name="短期貸付金" localSheetId="8" hidden="0" function="0" vbProcedure="0">#REF!</definedName>
    <definedName name="科目一覧" localSheetId="8" hidden="0" function="0" vbProcedure="0">#REF!</definedName>
    <definedName name="符号今期単独" localSheetId="8" hidden="0" function="0" vbProcedure="0">#REF!</definedName>
    <definedName name="符号今期連結" localSheetId="8" hidden="0" function="0" vbProcedure="0">#REF!</definedName>
    <definedName name="符号前期単独" localSheetId="8" hidden="0" function="0" vbProcedure="0">#REF!</definedName>
    <definedName name="符号前期連結" localSheetId="8" hidden="0" function="0" vbProcedure="0">#REF!</definedName>
    <definedName name="累計年" localSheetId="8" hidden="0" function="0" vbProcedure="0">#REF!</definedName>
    <definedName name="累計年月１" localSheetId="8" hidden="0" function="0" vbProcedure="0">#REF!,#REF!</definedName>
    <definedName name="累計年月２" localSheetId="8" hidden="0" function="0" vbProcedure="0">#REF!,#REF!</definedName>
    <definedName name="累計年２" localSheetId="8" hidden="0" function="0" vbProcedure="0">#REF!,#REF!</definedName>
    <definedName name="統合業種" localSheetId="8" hidden="0" function="0" vbProcedure="0">#REF!</definedName>
    <definedName name="繰延ヘッジ利益" localSheetId="8" hidden="0" function="0" vbProcedure="0">#REF!</definedName>
    <definedName name="繰延ヘッジ損失" localSheetId="8" hidden="0" function="0" vbProcedure="0">#REF!</definedName>
    <definedName name="規模" localSheetId="8" hidden="0" function="0" vbProcedure="0">#REF!,#REF!</definedName>
    <definedName name="計算式" localSheetId="8" hidden="0" function="0" vbProcedure="0">#REF!</definedName>
    <definedName name="計算番号" localSheetId="8" hidden="0" function="0" vbProcedure="0">#REF!</definedName>
    <definedName name="設年" localSheetId="8" hidden="0" function="0" vbProcedure="0">#REF!</definedName>
    <definedName name="設月" localSheetId="8" hidden="0" function="0" vbProcedure="0">#REF!</definedName>
    <definedName name="評価符号" localSheetId="8" hidden="0" function="0" vbProcedure="0">#REF!,#REF!,#REF!,#REF!,#REF!</definedName>
    <definedName name="評点" localSheetId="8" hidden="0" function="0" vbProcedure="0">#REF!,#REF!,#REF!,#REF!,#REF!</definedName>
    <definedName name="調整" localSheetId="8" hidden="0" function="0" vbProcedure="0">#REF!</definedName>
    <definedName name="識別子" localSheetId="8" hidden="0" function="0" vbProcedure="0">#REF!</definedName>
    <definedName name="退職給付引当金" localSheetId="8" hidden="0" function="0" vbProcedure="0">#REF!</definedName>
    <definedName name="連単区分統合業種" localSheetId="8" hidden="0" function="0" vbProcedure="0">#REF!,#REF!</definedName>
    <definedName name="進捗表編集" localSheetId="8" hidden="0" function="0" vbProcedure="0">#REF!</definedName>
    <definedName name="部課" localSheetId="8" hidden="0" function="0" vbProcedure="0">#REF!</definedName>
    <definedName name="金融" localSheetId="8" hidden="0" function="0" vbProcedure="0">#REF!</definedName>
    <definedName name="金額単位" localSheetId="8" hidden="0" function="0" vbProcedure="0">#REF!</definedName>
    <definedName name="長期貸付金" localSheetId="8" hidden="0" function="0" vbProcedure="0">#REF!</definedName>
    <definedName name="関連表" localSheetId="8" hidden="0" function="0" vbProcedure="0">#REF!</definedName>
    <definedName name="項目名" localSheetId="8" hidden="0" function="0" vbProcedure="0">#REF!</definedName>
    <definedName name="項目数" localSheetId="8" hidden="0" function="0" vbProcedure="0">#REF!</definedName>
    <definedName name="Ａ２" localSheetId="8" hidden="0" function="0" vbProcedure="0">#REF!</definedName>
    <definedName name="ＮＳＤ進捗表" localSheetId="8" hidden="0" function="0" vbProcedure="0">#REF!</definedName>
    <definedName name="ｻﾏﾘ_TABLE" localSheetId="8" hidden="0" function="0" vbProcedure="0">#REF!</definedName>
    <definedName name="ﾁｪｯｸ" localSheetId="8" hidden="0" function="0" vbProcedure="0">#REF!</definedName>
    <definedName name="ﾊﾞｲﾄ" localSheetId="8" hidden="0" function="0" vbProcedure="0">#REF!</definedName>
    <definedName name="ﾌﾞﾛｯｸ" localSheetId="8" hidden="0" function="0" vbProcedure="0">#REF!</definedName>
    <definedName name="ﾚｺｰﾄﾞ" localSheetId="8" hidden="0" function="0" vbProcedure="0">#REF!</definedName>
    <definedName name="会社名" localSheetId="14" hidden="0" function="0" vbProcedure="0">'[26]含み損益（単）'!$C$2</definedName>
    <definedName name="作成日" localSheetId="14" hidden="0" function="0" vbProcedure="0">'[26]含み損益（単）'!$N$1</definedName>
    <definedName name="決算期" localSheetId="14" hidden="0" function="0" vbProcedure="0">'[26]含み損益（単）'!$N$2</definedName>
    <definedName name="税引前当期純損益_前々期連結" localSheetId="14" hidden="0" function="0" vbProcedure="0">'[26]財務ﾃﾞｰﾀ（連）'!$B$8</definedName>
    <definedName name="税引前当期純損益_前期連結" localSheetId="14" hidden="0" function="0" vbProcedure="0">'[26]財務ﾃﾞｰﾀ（連）'!$C$8</definedName>
    <definedName name="税引前当期純損益_当期連結" localSheetId="14" hidden="0" function="0" vbProcedure="0">'[26]財務ﾃﾞｰﾀ（連）'!$D$8</definedName>
    <definedName name="繰延税金資産固定_連結" localSheetId="14" hidden="0" function="0" vbProcedure="0">'[26]含み損益（連）'!$E$37</definedName>
    <definedName name="繰延税金資産流動_連結" localSheetId="14" hidden="0" function="0" vbProcedure="0">'[26]含み損益（連）'!$E$18</definedName>
    <definedName name="Command_Click" localSheetId="15" hidden="0" function="0" vbProcedure="0">[6]sheet1!command_click</definedName>
    <definedName name="DB_FILE_MULTIBLOCK_READ_COUNT" localSheetId="15" hidden="0" function="0" vbProcedure="0">#REF!</definedName>
    <definedName name="detail_copy" localSheetId="15" hidden="0" function="0" vbProcedure="0">[8]!detail_copy</definedName>
    <definedName name="HASH_MULTIBLOCK_IO_COUNT" localSheetId="15" hidden="0" function="0" vbProcedure="0">#REF!</definedName>
    <definedName name="LM_LOCKS" localSheetId="15" hidden="0" function="0" vbProcedure="0">#REF!</definedName>
    <definedName name="LM_PROCS" localSheetId="15" hidden="0" function="0" vbProcedure="0">#REF!</definedName>
    <definedName name="LM_RESS" localSheetId="15" hidden="0" function="0" vbProcedure="0">#REF!</definedName>
    <definedName name="macro.detail_copy" localSheetId="15" hidden="0" function="0" vbProcedure="0">[10]!macro.detail_copy</definedName>
    <definedName name="Module１.detail_copy" localSheetId="15" hidden="0" function="0" vbProcedure="0">[11]!Module１.detail_copy</definedName>
    <definedName name="PARALLEL_MAX_SERVERS" localSheetId="15" hidden="0" function="0" vbProcedure="0">#REF!</definedName>
    <definedName name="PARALLEL_MIN_SERVERS" localSheetId="15" hidden="0" function="0" vbProcedure="0">#REF!</definedName>
    <definedName name="PJ2_G1" localSheetId="15" hidden="0" function="0" vbProcedure="0">[13]シミュレーション結果!#REF!</definedName>
    <definedName name="PROCESSES" localSheetId="15" hidden="0" function="0" vbProcedure="0">#REF!</definedName>
    <definedName name="Z5BUN" localSheetId="15" hidden="0" function="0" vbProcedure="0">#REF!</definedName>
    <definedName name="Z5FUGO" localSheetId="15" hidden="0" function="0" vbProcedure="0">#REF!</definedName>
    <definedName name="Z5INFLAG" localSheetId="15" hidden="0" function="0" vbProcedure="0">#REF!</definedName>
    <definedName name="Z5KMK" localSheetId="15" hidden="0" function="0" vbProcedure="0">#REF!</definedName>
    <definedName name="Z5KMKNM" localSheetId="15" hidden="0" function="0" vbProcedure="0">#REF!</definedName>
    <definedName name="Z5SIGN" localSheetId="15" hidden="0" function="0" vbProcedure="0">#REF!</definedName>
    <definedName name="_2macro_.detail_copy" localSheetId="15" hidden="0" function="0" vbProcedure="0">[1]!'[macro].detail_copy'</definedName>
    <definedName name="_5Module１_.detail_copy" localSheetId="15" hidden="0" function="0" vbProcedure="0">[2]!'[module１].detail_copy'</definedName>
    <definedName name="_Regression_X" localSheetId="15" hidden="0" function="0" vbProcedure="0">#REF!</definedName>
    <definedName name="クエリ243" localSheetId="15" hidden="0" function="0" vbProcedure="0">#REF!</definedName>
    <definedName name="サンプル" localSheetId="15" hidden="0" function="0" vbProcedure="0">#REF!</definedName>
    <definedName name="タスクドキュメント１" localSheetId="15" hidden="0" function="0" vbProcedure="0">#REF!</definedName>
    <definedName name="会社名" localSheetId="15" hidden="0" function="0" vbProcedure="0">'[24]含み損益（単）'!$C$2</definedName>
    <definedName name="会社法対応後計算式" localSheetId="15" hidden="0" function="0" vbProcedure="0">#REF!</definedName>
    <definedName name="作成日" localSheetId="15" hidden="0" function="0" vbProcedure="0">'[24]含み損益（単）'!$N$1</definedName>
    <definedName name="列１除外" localSheetId="15" hidden="0" function="0" vbProcedure="0">#REF!</definedName>
    <definedName name="列５" localSheetId="15" hidden="0" function="0" vbProcedure="0">#REF!</definedName>
    <definedName name="増減年１" localSheetId="15" hidden="0" function="0" vbProcedure="0">#REF!</definedName>
    <definedName name="増減年２" localSheetId="15" hidden="0" function="0" vbProcedure="0">#REF!</definedName>
    <definedName name="存在期数" localSheetId="15" hidden="0" function="0" vbProcedure="0">#REF!</definedName>
    <definedName name="年月０" localSheetId="15" hidden="0" function="0" vbProcedure="0">#REF!</definedName>
    <definedName name="年月１" localSheetId="15" hidden="0" function="0" vbProcedure="0">#REF!</definedName>
    <definedName name="年月２" localSheetId="15" hidden="0" function="0" vbProcedure="0">#REF!</definedName>
    <definedName name="年月３" localSheetId="15" hidden="0" function="0" vbProcedure="0">#REF!</definedName>
    <definedName name="支店名称" localSheetId="15" hidden="0" function="0" vbProcedure="0">[7]点検シート!#REF!</definedName>
    <definedName name="決算期" localSheetId="15" hidden="0" function="0" vbProcedure="0">'[24]含み損益（単）'!$N$2</definedName>
    <definedName name="税引前当期純損益_前々期連結" localSheetId="15" hidden="0" function="0" vbProcedure="0">'[24]財務ﾃﾞｰﾀ（連）'!$B$8</definedName>
    <definedName name="税引前当期純損益_前期連結" localSheetId="15" hidden="0" function="0" vbProcedure="0">'[24]財務ﾃﾞｰﾀ（連）'!$C$8</definedName>
    <definedName name="税引前当期純損益_当期連結" localSheetId="15" hidden="0" function="0" vbProcedure="0">'[24]財務ﾃﾞｰﾀ（連）'!$D$8</definedName>
    <definedName name="累計年" localSheetId="15" hidden="0" function="0" vbProcedure="0">#REF!</definedName>
    <definedName name="繰延税金資産固定_連結" localSheetId="15" hidden="0" function="0" vbProcedure="0">'[24]含み損益（連）'!$E$37</definedName>
    <definedName name="繰延税金資産流動_連結" localSheetId="15" hidden="0" function="0" vbProcedure="0">'[24]含み損益（連）'!$E$18</definedName>
    <definedName name="関連表" localSheetId="15" hidden="0" function="0" vbProcedure="0">#REF!</definedName>
    <definedName name="Ａ２" localSheetId="15" hidden="0" function="0" vbProcedure="0">#REF!</definedName>
    <definedName name="Command_Click" localSheetId="16" hidden="0" function="0" vbProcedure="0">[6]sheet1!command_click</definedName>
    <definedName name="DB_FILE_MULTIBLOCK_READ_COUNT" localSheetId="16" hidden="0" function="0" vbProcedure="0">#REF!</definedName>
    <definedName name="detail_copy" localSheetId="16" hidden="0" function="0" vbProcedure="0">[8]!detail_copy</definedName>
    <definedName name="HASH_MULTIBLOCK_IO_COUNT" localSheetId="16" hidden="0" function="0" vbProcedure="0">#REF!</definedName>
    <definedName name="LM_LOCKS" localSheetId="16" hidden="0" function="0" vbProcedure="0">#REF!</definedName>
    <definedName name="LM_PROCS" localSheetId="16" hidden="0" function="0" vbProcedure="0">#REF!</definedName>
    <definedName name="LM_RESS" localSheetId="16" hidden="0" function="0" vbProcedure="0">#REF!</definedName>
    <definedName name="macro.detail_copy" localSheetId="16" hidden="0" function="0" vbProcedure="0">[10]!macro.detail_copy</definedName>
    <definedName name="Module１.detail_copy" localSheetId="16" hidden="0" function="0" vbProcedure="0">[11]!Module１.detail_copy</definedName>
    <definedName name="PARALLEL_MAX_SERVERS" localSheetId="16" hidden="0" function="0" vbProcedure="0">#REF!</definedName>
    <definedName name="PARALLEL_MIN_SERVERS" localSheetId="16" hidden="0" function="0" vbProcedure="0">#REF!</definedName>
    <definedName name="PJ2_G1" localSheetId="16" hidden="0" function="0" vbProcedure="0">[13]シミュレーション結果!#REF!</definedName>
    <definedName name="PROCESSES" localSheetId="16" hidden="0" function="0" vbProcedure="0">#REF!</definedName>
    <definedName name="Z5BUN" localSheetId="16" hidden="0" function="0" vbProcedure="0">#REF!</definedName>
    <definedName name="Z5FUGO" localSheetId="16" hidden="0" function="0" vbProcedure="0">#REF!</definedName>
    <definedName name="Z5INFLAG" localSheetId="16" hidden="0" function="0" vbProcedure="0">#REF!</definedName>
    <definedName name="Z5KMK" localSheetId="16" hidden="0" function="0" vbProcedure="0">#REF!</definedName>
    <definedName name="Z5KMKNM" localSheetId="16" hidden="0" function="0" vbProcedure="0">#REF!</definedName>
    <definedName name="Z5SIGN" localSheetId="16" hidden="0" function="0" vbProcedure="0">#REF!</definedName>
    <definedName name="_1macro_.detail_copy" localSheetId="16" hidden="0" function="0" vbProcedure="0">[1]!'[macro].detail_copy'</definedName>
    <definedName name="_4Module１_.detail_copy" localSheetId="16" hidden="0" function="0" vbProcedure="0">[2]!'[module１].detail_copy'</definedName>
    <definedName name="_Regression_X" localSheetId="16" hidden="0" function="0" vbProcedure="0">#REF!</definedName>
    <definedName name="クエリ243" localSheetId="16" hidden="0" function="0" vbProcedure="0">#REF!</definedName>
    <definedName name="サンプル" localSheetId="16" hidden="0" function="0" vbProcedure="0">#REF!</definedName>
    <definedName name="タスクドキュメント１" localSheetId="16" hidden="0" function="0" vbProcedure="0">#REF!</definedName>
    <definedName name="会社名" localSheetId="16" hidden="0" function="0" vbProcedure="0">'[24]含み損益（単）'!$C$2</definedName>
    <definedName name="会社法対応後計算式" localSheetId="16" hidden="0" function="0" vbProcedure="0">#REF!</definedName>
    <definedName name="作成日" localSheetId="16" hidden="0" function="0" vbProcedure="0">'[24]含み損益（単）'!$N$1</definedName>
    <definedName name="列１除外" localSheetId="16" hidden="0" function="0" vbProcedure="0">#REF!</definedName>
    <definedName name="列５" localSheetId="16" hidden="0" function="0" vbProcedure="0">#REF!</definedName>
    <definedName name="増減年１" localSheetId="16" hidden="0" function="0" vbProcedure="0">#REF!</definedName>
    <definedName name="増減年２" localSheetId="16" hidden="0" function="0" vbProcedure="0">#REF!</definedName>
    <definedName name="存在期数" localSheetId="16" hidden="0" function="0" vbProcedure="0">#REF!</definedName>
    <definedName name="年月０" localSheetId="16" hidden="0" function="0" vbProcedure="0">#REF!</definedName>
    <definedName name="年月１" localSheetId="16" hidden="0" function="0" vbProcedure="0">#REF!</definedName>
    <definedName name="年月２" localSheetId="16" hidden="0" function="0" vbProcedure="0">#REF!</definedName>
    <definedName name="年月３" localSheetId="16" hidden="0" function="0" vbProcedure="0">#REF!</definedName>
    <definedName name="支店名称" localSheetId="16" hidden="0" function="0" vbProcedure="0">[7]点検シート!#REF!</definedName>
    <definedName name="決算期" localSheetId="16" hidden="0" function="0" vbProcedure="0">'[24]含み損益（単）'!$N$2</definedName>
    <definedName name="税引前当期純損益_前々期連結" localSheetId="16" hidden="0" function="0" vbProcedure="0">'[24]財務ﾃﾞｰﾀ（連）'!$B$8</definedName>
    <definedName name="税引前当期純損益_前期連結" localSheetId="16" hidden="0" function="0" vbProcedure="0">'[24]財務ﾃﾞｰﾀ（連）'!$C$8</definedName>
    <definedName name="税引前当期純損益_当期連結" localSheetId="16" hidden="0" function="0" vbProcedure="0">'[24]財務ﾃﾞｰﾀ（連）'!$D$8</definedName>
    <definedName name="累計年" localSheetId="16" hidden="0" function="0" vbProcedure="0">#REF!</definedName>
    <definedName name="繰延税金資産固定_連結" localSheetId="16" hidden="0" function="0" vbProcedure="0">'[24]含み損益（連）'!$E$37</definedName>
    <definedName name="繰延税金資産流動_連結" localSheetId="16" hidden="0" function="0" vbProcedure="0">'[24]含み損益（連）'!$E$18</definedName>
    <definedName name="関連表" localSheetId="16" hidden="0" function="0" vbProcedure="0">#REF!</definedName>
    <definedName name="Ａ２" localSheetId="16" hidden="0" function="0" vbProcedure="0">#REF!</definedName>
    <definedName name="会社名" localSheetId="19" hidden="0" function="0" vbProcedure="0">'[26]含み損益（単）'!$C$2</definedName>
    <definedName name="作成日" localSheetId="19" hidden="0" function="0" vbProcedure="0">'[26]含み損益（単）'!$N$1</definedName>
    <definedName name="決算期" localSheetId="19" hidden="0" function="0" vbProcedure="0">'[26]含み損益（単）'!$N$2</definedName>
    <definedName name="税引前当期純損益_前々期連結" localSheetId="19" hidden="0" function="0" vbProcedure="0">'[26]財務ﾃﾞｰﾀ（連）'!$B$8</definedName>
    <definedName name="税引前当期純損益_前期連結" localSheetId="19" hidden="0" function="0" vbProcedure="0">'[26]財務ﾃﾞｰﾀ（連）'!$C$8</definedName>
    <definedName name="税引前当期純損益_当期連結" localSheetId="19" hidden="0" function="0" vbProcedure="0">'[26]財務ﾃﾞｰﾀ（連）'!$D$8</definedName>
    <definedName name="繰延税金資産固定_連結" localSheetId="19" hidden="0" function="0" vbProcedure="0">'[26]含み損益（連）'!$E$37</definedName>
    <definedName name="繰延税金資産流動_連結" localSheetId="19" hidden="0" function="0" vbProcedure="0">'[26]含み損益（連）'!$E$18</definedName>
    <definedName name="_xlnm.Print_Titles" localSheetId="1">'BS (Assets) breakdown'!$2:$13</definedName>
    <definedName name="_xlnm.Print_Area" localSheetId="1">'BS (Assets) breakdown'!$B$2:$U$176</definedName>
    <definedName name="_xlnm.Print_Area" localSheetId="3">'PL'!$A$1:$AB$118</definedName>
    <definedName name="_xlnm.Print_Area" localSheetId="4">'P &amp; L breakdown'!$B$2:$I$186</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24519" fullCalcOnLoad="1" refMode="A1" iterate="0" iterateCount="100" iterateDelta="0.0001"/>
</workbook>
</file>

<file path=xl/styles.xml><?xml version="1.0" encoding="utf-8"?>
<styleSheet xmlns="http://schemas.openxmlformats.org/spreadsheetml/2006/main">
  <numFmts count="31">
    <numFmt numFmtId="164" formatCode="[$-4009]dd/mm/yyyy;@"/>
    <numFmt numFmtId="165" formatCode="#,##0;[RED]\-#,##0"/>
    <numFmt numFmtId="166" formatCode="_(* #,##0_);_(* \(#,##0\);_(* \-??_);_(@_)"/>
    <numFmt numFmtId="167" formatCode="_ * #,##0.00_ ;_ * \-#,##0.00_ ;_ * \-??_ ;_ @_ "/>
    <numFmt numFmtId="168" formatCode="#,##0.00;[RED]\-#,##0.00"/>
    <numFmt numFmtId="169" formatCode="0.0%"/>
    <numFmt numFmtId="170" formatCode="_(* #,##0.000_);_(* \(#,##0.000\);_(* \-??_);_(@_)"/>
    <numFmt numFmtId="171" formatCode="_(* #,##0.0_);_(* \(#,##0.0\);_(* \-??_);_(@_)"/>
    <numFmt numFmtId="172" formatCode="_(* #,##0.0000_);_(* \(#,##0.0000\);_(* \-??_);_(@_)"/>
    <numFmt numFmtId="173" formatCode="_(* #,##0.00000_);_(* \(#,##0.00000\);_(* \-??_);_(@_)"/>
    <numFmt numFmtId="174" formatCode="_(* #,##0.000000_);_(* \(#,##0.000000\);_(* \-??_);_(@_)"/>
    <numFmt numFmtId="175" formatCode="_(* #,##0.00000000000000000_);_(* \(#,##0.00000000000000000\);_(* \-??_);_(@_)"/>
    <numFmt numFmtId="176" formatCode="_(* #,##0.00000000000000_);_(* \(#,##0.00000000000000\);_(* \-??_);_(@_)"/>
    <numFmt numFmtId="177" formatCode="_(* #,##0.00_);_(* \(#,##0.00\);_(* \-??_);_(@_)"/>
    <numFmt numFmtId="178" formatCode="_(* #,##0_);_(* \(#,##0\);_(* \-_);_(@_)"/>
    <numFmt numFmtId="179" formatCode="#,##0.0"/>
    <numFmt numFmtId="180" formatCode="_-* #,##0_-;\-* #,##0_-;_-* \-??_-;_-@_-"/>
    <numFmt numFmtId="181" formatCode="0.00\x"/>
    <numFmt numFmtId="182" formatCode="#,##0_ "/>
    <numFmt numFmtId="183" formatCode="dd/mm/yyyy"/>
    <numFmt numFmtId="184" formatCode="#,##0;&quot;▲ &quot;#,##0"/>
    <numFmt numFmtId="185" formatCode="_ * #,##0_ ;_ * \-#,##0_ ;_ * \-_ ;_ @_ "/>
    <numFmt numFmtId="186" formatCode="0;&quot;▲ &quot;0"/>
    <numFmt numFmtId="187" formatCode="yyyy/m/d;@"/>
    <numFmt numFmtId="188" formatCode="\¥#,##0;[RED]&quot;¥-&quot;#,##0"/>
    <numFmt numFmtId="189" formatCode="0.00_ "/>
    <numFmt numFmtId="190" formatCode="#,##0.00;&quot;▲ &quot;#,##0.00"/>
    <numFmt numFmtId="191" formatCode="#;\0;0"/>
    <numFmt numFmtId="192" formatCode="[$-4009]dd/mm/yy;@"/>
    <numFmt numFmtId="193" formatCode="#,##0;\-#,##0;\-"/>
    <numFmt numFmtId="194" formatCode="\$#,##0_);&quot;($&quot;#,##0\)"/>
  </numFmts>
  <fonts count="99">
    <font>
      <name val="ＭＳ Ｐゴシック"/>
      <charset val="128"/>
      <family val="3"/>
      <sz val="11"/>
    </font>
    <font>
      <name val="Arial"/>
      <family val="0"/>
      <sz val="10"/>
    </font>
    <font>
      <name val="Arial"/>
      <family val="0"/>
      <sz val="10"/>
    </font>
    <font>
      <name val="Arial"/>
      <family val="0"/>
      <sz val="10"/>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ＭＳ Ｐゴシック"/>
      <family val="0"/>
      <color rgb="FF000000"/>
      <sz val="6"/>
    </font>
    <font>
      <name val="M p"/>
      <charset val="1"/>
      <family val="0"/>
      <sz val="6"/>
    </font>
    <font>
      <name val="M p"/>
      <charset val="1"/>
      <family val="0"/>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ＭＳ Ｐゴシック"/>
      <charset val="128"/>
      <family val="3"/>
      <color rgb="FFFF0000"/>
      <sz val="10"/>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Arial"/>
      <family val="2"/>
      <b val="1"/>
      <color rgb="FF000000"/>
      <sz val="12"/>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right style="hair"/>
      <top style="hair"/>
      <bottom style="hair"/>
      <diagonal/>
    </border>
    <border>
      <left/>
      <right/>
      <top style="medium"/>
      <bottom style="medium"/>
      <diagonal/>
    </border>
    <border>
      <left/>
      <right/>
      <top style="thin"/>
      <bottom style="thin"/>
      <diagonal/>
    </border>
    <border>
      <left style="thin"/>
      <right style="thin"/>
      <top style="thin"/>
      <bottom style="thin"/>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bottom style="double"/>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right style="hair"/>
      <top style="hair"/>
      <bottom style="hair"/>
      <diagonal/>
    </border>
    <border>
      <left style="hair"/>
      <right/>
      <top style="hair"/>
      <bottom style="hair"/>
      <diagonal/>
    </border>
    <border>
      <left/>
      <right/>
      <top style="hair"/>
      <bottom style="hair"/>
      <diagonal/>
    </border>
    <border>
      <left/>
      <right style="hair"/>
      <top style="hair"/>
      <bottom style="hair"/>
      <diagonal/>
    </border>
    <border>
      <left style="thin"/>
      <right style="thin"/>
      <top style="thin"/>
      <bottom/>
      <diagonal/>
    </border>
    <border>
      <left style="thin"/>
      <right/>
      <top/>
      <bottom style="thin"/>
      <diagonal/>
    </border>
    <border>
      <left/>
      <right/>
      <top/>
      <bottom style="thin"/>
      <diagonal/>
    </border>
    <border>
      <left/>
      <right style="thin"/>
      <top/>
      <bottom style="thin"/>
      <diagonal/>
    </border>
    <border>
      <left style="thin"/>
      <right style="hair"/>
      <top style="thin"/>
      <bottom style="thin"/>
      <diagonal/>
    </border>
    <border>
      <left style="hair"/>
      <right/>
      <top style="thin"/>
      <bottom style="thin"/>
      <diagonal/>
    </border>
    <border>
      <left style="hair"/>
      <right style="thin"/>
      <top style="thin"/>
      <bottom style="thin"/>
      <diagonal/>
    </border>
    <border>
      <left style="thin"/>
      <right style="hair"/>
      <top style="thin"/>
      <bottom/>
      <diagonal/>
    </border>
    <border>
      <left style="hair"/>
      <right style="hair"/>
      <top style="thin"/>
      <bottom style="hair"/>
      <diagonal/>
    </border>
    <border>
      <left style="thin"/>
      <right style="hair"/>
      <top style="thin"/>
      <bottom style="hair"/>
      <diagonal/>
    </border>
    <border>
      <left/>
      <right style="thin"/>
      <top/>
      <bottom style="hair"/>
      <diagonal/>
    </border>
    <border>
      <left style="hair"/>
      <right style="hair"/>
      <top style="hair"/>
      <bottom/>
      <diagonal/>
    </border>
    <border>
      <left style="thin"/>
      <right style="hair"/>
      <top/>
      <bottom/>
      <diagonal/>
    </border>
    <border>
      <left style="hair"/>
      <right style="hair"/>
      <top/>
      <bottom/>
      <diagonal/>
    </border>
    <border>
      <left/>
      <right style="thin"/>
      <top style="hair"/>
      <bottom style="hair"/>
      <diagonal/>
    </border>
    <border>
      <left style="hair"/>
      <right style="hair"/>
      <top/>
      <bottom style="hair"/>
      <diagonal/>
    </border>
    <border>
      <left style="hair"/>
      <right style="thin"/>
      <top style="hair"/>
      <bottom style="hair"/>
      <diagonal/>
    </border>
    <border>
      <left/>
      <right style="hair"/>
      <top/>
      <bottom/>
      <diagonal/>
    </border>
    <border>
      <left style="thin"/>
      <right style="hair"/>
      <top/>
      <bottom style="hair"/>
      <diagonal/>
    </border>
    <border>
      <left style="thin"/>
      <right style="hair"/>
      <top style="hair"/>
      <bottom style="thin"/>
      <diagonal/>
    </border>
    <border>
      <left/>
      <right style="thin"/>
      <top style="hair"/>
      <bottom style="thin"/>
      <diagonal/>
    </border>
    <border>
      <left style="hair"/>
      <right style="hair"/>
      <top style="thin"/>
      <bottom/>
      <diagonal/>
    </border>
    <border>
      <left/>
      <right style="thin"/>
      <top style="thin"/>
      <bottom style="hair"/>
      <diagonal/>
    </border>
    <border>
      <left style="hair"/>
      <right style="hair"/>
      <top style="thin"/>
      <bottom style="thin"/>
      <diagonal/>
    </border>
    <border>
      <left/>
      <right style="thin"/>
      <top style="thin"/>
      <bottom style="thin"/>
      <diagonal/>
    </border>
    <border>
      <left/>
      <right/>
      <top style="hair"/>
      <bottom/>
      <diagonal/>
    </border>
    <border>
      <left style="thin"/>
      <right style="thin"/>
      <top style="thin"/>
      <bottom style="hair"/>
      <diagonal/>
    </border>
    <border>
      <left style="thin"/>
      <right style="thin"/>
      <top style="hair"/>
      <bottom style="hair"/>
      <diagonal/>
    </border>
    <border>
      <left/>
      <right style="hair"/>
      <top style="thin"/>
      <bottom style="hair"/>
      <diagonal/>
    </border>
    <border>
      <left/>
      <right style="hair"/>
      <top/>
      <bottom style="hair"/>
      <diagonal/>
    </border>
    <border>
      <left style="hair"/>
      <right style="medium"/>
      <top/>
      <bottom/>
      <diagonal/>
    </border>
    <border>
      <left style="medium"/>
      <right style="thin"/>
      <top style="medium"/>
      <bottom style="medium"/>
      <diagonal/>
    </border>
    <border>
      <left style="medium"/>
      <right/>
      <top/>
      <bottom/>
      <diagonal/>
    </border>
    <border>
      <left style="thin"/>
      <right/>
      <top style="thin"/>
      <bottom style="thin"/>
      <diagonal/>
    </border>
    <border>
      <left/>
      <right/>
      <top style="thin"/>
      <bottom/>
      <diagonal/>
    </border>
    <border>
      <left style="hair"/>
      <right/>
      <top style="thin"/>
      <bottom style="hair"/>
      <diagonal/>
    </border>
    <border>
      <left style="hair"/>
      <right style="thin"/>
      <top style="thin"/>
      <bottom style="hair"/>
      <diagonal/>
    </border>
    <border>
      <left style="hair"/>
      <right style="hair"/>
      <top style="hair"/>
      <bottom style="thin"/>
      <diagonal/>
    </border>
    <border>
      <left style="hair"/>
      <right style="hair"/>
      <top/>
      <bottom style="thin"/>
      <diagonal/>
    </border>
    <border>
      <left/>
      <right style="hair"/>
      <top/>
      <bottom style="thin"/>
      <diagonal/>
    </border>
    <border>
      <left/>
      <right style="thin"/>
      <top/>
      <bottom/>
      <diagonal/>
    </border>
    <border>
      <left style="thin"/>
      <right/>
      <top style="thin"/>
      <bottom style="hair"/>
      <diagonal/>
    </border>
    <border>
      <left style="thin"/>
      <right/>
      <top style="hair"/>
      <bottom style="hair"/>
      <diagonal/>
    </border>
    <border>
      <left style="thin"/>
      <right style="thin"/>
      <top style="hair"/>
      <bottom style="thin"/>
      <diagonal/>
    </border>
    <border>
      <left style="thin"/>
      <right/>
      <top style="hair"/>
      <bottom style="thin"/>
      <diagonal/>
    </border>
    <border>
      <left style="thin"/>
      <right style="thin"/>
      <top/>
      <bottom style="thin"/>
      <diagonal/>
    </border>
    <border>
      <left style="thin"/>
      <right/>
      <top style="thin"/>
      <bottom/>
      <diagonal/>
    </border>
    <border>
      <left style="hair"/>
      <right style="thin"/>
      <top style="hair"/>
      <bottom style="thin"/>
      <diagonal/>
    </border>
    <border>
      <left/>
      <right style="thin"/>
      <top style="thin"/>
      <bottom/>
      <diagonal/>
    </border>
    <border>
      <left style="thin"/>
      <right/>
      <top/>
      <bottom/>
      <diagonal/>
    </border>
    <border>
      <left style="medium"/>
      <right style="medium"/>
      <top style="medium"/>
      <bottom style="medium"/>
      <diagonal/>
    </border>
    <border>
      <left style="medium"/>
      <right style="thin"/>
      <top style="thin"/>
      <bottom style="thin"/>
      <diagonal/>
    </border>
    <border>
      <left/>
      <right style="hair"/>
      <top style="hair"/>
      <bottom/>
      <diagonal/>
    </border>
    <border>
      <left style="hair"/>
      <right/>
      <top style="hair"/>
      <bottom/>
      <diagonal/>
    </border>
    <border>
      <left/>
      <right/>
      <top/>
      <bottom style="hair"/>
      <diagonal/>
    </border>
    <border>
      <left style="hair"/>
      <right/>
      <top/>
      <bottom/>
      <diagonal/>
    </border>
    <border>
      <left style="hair"/>
      <right/>
      <top/>
      <bottom style="hair"/>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top style="thin"/>
      <bottom/>
      <diagonal/>
    </border>
    <border>
      <left style="hair"/>
      <right/>
      <top/>
      <bottom style="thin"/>
      <diagonal/>
    </border>
    <border>
      <left style="thin"/>
      <right/>
      <top/>
      <bottom style="hair"/>
      <diagonal/>
    </border>
    <border>
      <left/>
      <right style="thin"/>
      <top style="hair"/>
      <bottom/>
      <diagonal/>
    </border>
    <border>
      <left/>
      <right style="medium"/>
      <top/>
      <bottom/>
      <diagonal/>
    </border>
    <border>
      <left/>
      <right/>
      <top style="medium"/>
      <bottom/>
      <diagonal/>
    </border>
    <border>
      <left/>
      <right style="thin"/>
      <top style="medium"/>
      <bottom/>
      <diagonal/>
    </border>
    <border>
      <left/>
      <right style="thin"/>
      <top style="medium"/>
      <bottom style="medium"/>
      <diagonal/>
    </border>
    <border>
      <left/>
      <right/>
      <top style="thin"/>
      <bottom style="hair"/>
      <diagonal/>
    </border>
    <border>
      <left/>
      <right/>
      <top style="hair"/>
      <bottom style="thin"/>
      <diagonal/>
    </border>
    <border>
      <left/>
      <right style="hair"/>
      <top style="hair"/>
      <bottom style="thin"/>
      <diagonal/>
    </border>
    <border>
      <left style="thin"/>
      <right style="thin"/>
      <top/>
      <bottom/>
      <diagonal/>
    </border>
    <border>
      <left/>
      <right style="medium"/>
      <top style="medium"/>
      <bottom/>
      <diagonal/>
    </border>
    <border>
      <left/>
      <right style="medium"/>
      <top style="medium"/>
      <bottom style="medium"/>
      <diagonal/>
    </border>
    <border>
      <left style="medium"/>
      <right/>
      <top/>
      <bottom style="medium"/>
      <diagonal/>
    </border>
    <border>
      <left/>
      <right/>
      <top/>
      <bottom style="medium"/>
      <diagonal/>
    </border>
    <border>
      <left/>
      <right style="medium"/>
      <top/>
      <bottom style="medium"/>
      <diagonal/>
    </border>
  </borders>
  <cellStyleXfs count="65">
    <xf numFmtId="0" fontId="0" fillId="0" borderId="0" applyAlignment="1">
      <alignment horizontal="general" vertical="center"/>
    </xf>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Alignment="1">
      <alignment horizontal="general" vertical="center"/>
    </xf>
    <xf numFmtId="41" fontId="3" fillId="0" borderId="0"/>
    <xf numFmtId="44" fontId="3" fillId="0" borderId="0"/>
    <xf numFmtId="42" fontId="3" fillId="0" borderId="0"/>
    <xf numFmtId="0" fontId="0" fillId="0" borderId="0" applyAlignment="1">
      <alignment horizontal="general" vertical="center"/>
    </xf>
    <xf numFmtId="0" fontId="35" fillId="0" borderId="0" applyAlignment="1">
      <alignment horizontal="general" vertical="center"/>
    </xf>
    <xf numFmtId="0" fontId="4" fillId="0" borderId="1" applyAlignment="1">
      <alignment horizontal="general" vertical="bottom"/>
    </xf>
    <xf numFmtId="193" fontId="5" fillId="0" borderId="0" applyAlignment="1">
      <alignment horizontal="general" vertical="bottom"/>
    </xf>
    <xf numFmtId="168" fontId="0" fillId="0" borderId="0" applyAlignment="1">
      <alignment horizontal="general" vertical="center"/>
    </xf>
    <xf numFmtId="167" fontId="0" fillId="0" borderId="0" applyAlignment="1">
      <alignment horizontal="general" vertical="center"/>
    </xf>
    <xf numFmtId="0" fontId="0" fillId="0" borderId="0" applyAlignment="1">
      <alignment horizontal="general" vertical="bottom"/>
    </xf>
    <xf numFmtId="0" fontId="0" fillId="0" borderId="0" applyAlignment="1">
      <alignment horizontal="general" vertical="bottom"/>
    </xf>
    <xf numFmtId="165" fontId="0" fillId="0" borderId="0" applyAlignment="1">
      <alignment horizontal="general" vertical="center"/>
    </xf>
    <xf numFmtId="165" fontId="0" fillId="0" borderId="0" applyAlignment="1">
      <alignment horizontal="general" vertical="center"/>
    </xf>
    <xf numFmtId="177" fontId="0" fillId="0" borderId="0" applyAlignment="1">
      <alignment horizontal="general" vertical="center"/>
    </xf>
    <xf numFmtId="177" fontId="0" fillId="0" borderId="0" applyAlignment="1">
      <alignment horizontal="general" vertical="center"/>
    </xf>
    <xf numFmtId="188" fontId="0" fillId="0" borderId="0" applyAlignment="1">
      <alignment horizontal="general" vertical="bottom"/>
    </xf>
    <xf numFmtId="188" fontId="0" fillId="0" borderId="0" applyAlignment="1">
      <alignment horizontal="general" vertical="center"/>
    </xf>
    <xf numFmtId="0" fontId="6" fillId="0" borderId="0" applyAlignment="1">
      <alignment horizontal="right" vertical="bottom"/>
    </xf>
    <xf numFmtId="0" fontId="7" fillId="0" borderId="0" applyAlignment="1">
      <alignment horizontal="left" vertical="bottom"/>
    </xf>
    <xf numFmtId="0" fontId="8" fillId="0" borderId="0" applyAlignment="1">
      <alignment horizontal="general" vertical="center"/>
    </xf>
    <xf numFmtId="0" fontId="9" fillId="2" borderId="0" applyAlignment="1">
      <alignment horizontal="general" vertical="bottom"/>
    </xf>
    <xf numFmtId="0" fontId="10" fillId="0" borderId="2" applyAlignment="1">
      <alignment horizontal="left" vertical="center"/>
    </xf>
    <xf numFmtId="0" fontId="10" fillId="0" borderId="3" applyAlignment="1">
      <alignment horizontal="left" vertical="center"/>
    </xf>
    <xf numFmtId="0" fontId="11" fillId="0" borderId="0" applyAlignment="1">
      <alignment horizontal="general" vertical="bottom"/>
    </xf>
    <xf numFmtId="0" fontId="9" fillId="3" borderId="4" applyAlignment="1">
      <alignment horizontal="general" vertical="bottom"/>
    </xf>
    <xf numFmtId="0" fontId="11" fillId="0" borderId="0" applyAlignment="1">
      <alignment horizontal="general" vertical="bottom"/>
    </xf>
    <xf numFmtId="172" fontId="12" fillId="0" borderId="0" applyAlignment="1">
      <alignment horizontal="general" vertical="bottom"/>
    </xf>
    <xf numFmtId="0" fontId="13" fillId="0" borderId="0" applyAlignment="1">
      <alignment horizontal="general" vertical="bottom"/>
    </xf>
    <xf numFmtId="0" fontId="0" fillId="0" borderId="0" applyAlignment="1">
      <alignment horizontal="general" vertical="center"/>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13" fillId="0" borderId="0" applyAlignment="1">
      <alignment horizontal="general" vertical="bottom"/>
    </xf>
    <xf numFmtId="0" fontId="6" fillId="0" borderId="0" applyAlignment="1">
      <alignment horizontal="general" vertical="bottom"/>
    </xf>
    <xf numFmtId="0" fontId="6" fillId="0" borderId="0" applyAlignment="1">
      <alignment horizontal="general" vertical="bottom"/>
    </xf>
    <xf numFmtId="9" fontId="0" fillId="0" borderId="0" applyAlignment="1">
      <alignment horizontal="general" vertical="center"/>
    </xf>
    <xf numFmtId="0" fontId="6" fillId="0" borderId="0" applyAlignment="1">
      <alignment horizontal="general" vertical="bottom"/>
    </xf>
    <xf numFmtId="0" fontId="7" fillId="0" borderId="0" applyAlignment="1">
      <alignment horizontal="right" vertical="bottom"/>
    </xf>
    <xf numFmtId="194" fontId="6" fillId="0" borderId="0" applyAlignment="1">
      <alignment horizontal="right" vertical="bottom"/>
    </xf>
    <xf numFmtId="0" fontId="14" fillId="0" borderId="0" applyAlignment="1">
      <alignment horizontal="right" vertical="bottom"/>
    </xf>
    <xf numFmtId="0" fontId="15" fillId="0" borderId="0" applyAlignment="1">
      <alignment horizontal="left" vertical="bottom"/>
    </xf>
    <xf numFmtId="0" fontId="16" fillId="0" borderId="0" applyAlignment="1">
      <alignment horizontal="general" vertical="bottom"/>
    </xf>
    <xf numFmtId="0" fontId="17" fillId="0" borderId="0" applyAlignment="1">
      <alignment horizontal="general" vertical="center"/>
    </xf>
    <xf numFmtId="0" fontId="0" fillId="0" borderId="0" applyAlignment="1">
      <alignment horizontal="general" vertical="bottom"/>
    </xf>
    <xf numFmtId="165" fontId="0" fillId="0" borderId="0" applyAlignment="1">
      <alignment horizontal="general" vertical="center"/>
    </xf>
    <xf numFmtId="167" fontId="18" fillId="0" borderId="0" applyAlignment="1">
      <alignment horizontal="general" vertical="bottom"/>
    </xf>
  </cellStyleXfs>
  <cellXfs count="1910">
    <xf numFmtId="0" fontId="0" fillId="0" borderId="0" applyAlignment="1" pivotButton="0" quotePrefix="0" xfId="0">
      <alignment horizontal="general" vertical="center"/>
    </xf>
    <xf numFmtId="0" fontId="19" fillId="0" borderId="0" applyAlignment="1" applyProtection="1" pivotButton="0" quotePrefix="0" xfId="0">
      <alignment horizontal="general" vertical="center"/>
      <protection locked="1" hidden="1"/>
    </xf>
    <xf numFmtId="0" fontId="19" fillId="0" borderId="0" applyAlignment="1" applyProtection="1" pivotButton="0" quotePrefix="0" xfId="0">
      <alignment horizontal="general" vertical="center" wrapText="1"/>
      <protection locked="1" hidden="1"/>
    </xf>
    <xf numFmtId="0" fontId="19" fillId="6" borderId="0" applyAlignment="1" applyProtection="1" pivotButton="0" quotePrefix="0" xfId="0">
      <alignment horizontal="general" vertical="center"/>
      <protection locked="1" hidden="1"/>
    </xf>
    <xf numFmtId="0" fontId="20" fillId="0" borderId="0" applyAlignment="1" applyProtection="1" pivotButton="0" quotePrefix="0" xfId="0">
      <alignment horizontal="general" vertical="center"/>
      <protection locked="1" hidden="1"/>
    </xf>
    <xf numFmtId="0" fontId="21" fillId="0" borderId="4" applyAlignment="1" applyProtection="1" pivotButton="0" quotePrefix="0" xfId="0">
      <alignment horizontal="general" vertical="center"/>
      <protection locked="1" hidden="1"/>
    </xf>
    <xf numFmtId="0" fontId="19" fillId="3" borderId="4" applyAlignment="1" applyProtection="1" pivotButton="0" quotePrefix="0" xfId="0">
      <alignment horizontal="left" vertical="center"/>
      <protection locked="1" hidden="1"/>
    </xf>
    <xf numFmtId="0" fontId="19" fillId="0" borderId="4" applyAlignment="1" applyProtection="1" pivotButton="0" quotePrefix="0" xfId="0">
      <alignment horizontal="general" vertical="center" wrapText="1"/>
      <protection locked="1" hidden="1"/>
    </xf>
    <xf numFmtId="164" fontId="19" fillId="3" borderId="4" applyAlignment="1" applyProtection="1" pivotButton="0" quotePrefix="0" xfId="0">
      <alignment horizontal="left" vertical="center"/>
      <protection locked="1" hidden="1"/>
    </xf>
    <xf numFmtId="0" fontId="19" fillId="3" borderId="4" applyAlignment="1" applyProtection="1" pivotButton="0" quotePrefix="0" xfId="0">
      <alignment horizontal="left" vertical="center" wrapText="1"/>
      <protection locked="1" hidden="1"/>
    </xf>
    <xf numFmtId="165" fontId="19" fillId="0" borderId="0" applyAlignment="1" applyProtection="1" pivotButton="0" quotePrefix="0" xfId="15">
      <alignment horizontal="general" vertical="center"/>
      <protection locked="1" hidden="1"/>
    </xf>
    <xf numFmtId="0" fontId="21" fillId="0" borderId="4" applyAlignment="1" applyProtection="1" pivotButton="0" quotePrefix="0" xfId="0">
      <alignment horizontal="general" vertical="center" wrapText="1"/>
      <protection locked="1" hidden="1"/>
    </xf>
    <xf numFmtId="0" fontId="19" fillId="7" borderId="0" applyAlignment="1" applyProtection="1" pivotButton="0" quotePrefix="0" xfId="0">
      <alignment horizontal="general" vertical="center"/>
      <protection locked="1" hidden="1"/>
    </xf>
    <xf numFmtId="0" fontId="19" fillId="7" borderId="0" applyAlignment="1" applyProtection="1" pivotButton="0" quotePrefix="0" xfId="0">
      <alignment horizontal="general" vertical="center" wrapText="1"/>
      <protection locked="1" hidden="1"/>
    </xf>
    <xf numFmtId="0" fontId="21"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wrapText="1"/>
      <protection locked="1" hidden="1"/>
    </xf>
    <xf numFmtId="0" fontId="20" fillId="0" borderId="0" applyAlignment="1" applyProtection="1" pivotButton="0" quotePrefix="0" xfId="0">
      <alignment horizontal="center" vertical="bottom"/>
      <protection locked="1" hidden="1"/>
    </xf>
    <xf numFmtId="0" fontId="20" fillId="0" borderId="0" applyAlignment="1" applyProtection="1" pivotButton="0" quotePrefix="0" xfId="0">
      <alignment horizontal="center" vertical="bottom" wrapText="1"/>
      <protection locked="1" hidden="1"/>
    </xf>
    <xf numFmtId="10" fontId="19" fillId="0" borderId="0" applyAlignment="1" applyProtection="1" pivotButton="0" quotePrefix="0" xfId="0">
      <alignment horizontal="general" vertical="center"/>
      <protection locked="1" hidden="1"/>
    </xf>
    <xf numFmtId="0" fontId="21" fillId="2" borderId="0" applyAlignment="1" applyProtection="1" pivotButton="0" quotePrefix="0" xfId="0">
      <alignment horizontal="general" vertical="bottom"/>
      <protection locked="1" hidden="1"/>
    </xf>
    <xf numFmtId="3" fontId="19" fillId="0" borderId="0" applyAlignment="1" applyProtection="1" pivotButton="0" quotePrefix="0" xfId="0">
      <alignment horizontal="general" vertical="center"/>
      <protection locked="1" hidden="1"/>
    </xf>
    <xf numFmtId="0" fontId="22" fillId="0" borderId="0" applyAlignment="1" applyProtection="1" pivotButton="0" quotePrefix="0" xfId="0">
      <alignment horizontal="right" vertical="bottom" wrapText="1"/>
      <protection locked="1" hidden="1"/>
    </xf>
    <xf numFmtId="0" fontId="22" fillId="0" borderId="0" applyAlignment="1" applyProtection="1" pivotButton="0" quotePrefix="0" xfId="0">
      <alignment horizontal="right" vertical="bottom"/>
      <protection locked="1" hidden="1"/>
    </xf>
    <xf numFmtId="0" fontId="21" fillId="8" borderId="4" applyAlignment="1" applyProtection="1" pivotButton="0" quotePrefix="0" xfId="0">
      <alignment horizontal="general" vertical="bottom"/>
      <protection locked="1" hidden="1"/>
    </xf>
    <xf numFmtId="0" fontId="21" fillId="8" borderId="4" applyAlignment="1" applyProtection="1" pivotButton="0" quotePrefix="0" xfId="0">
      <alignment horizontal="center" vertical="bottom"/>
      <protection locked="1" hidden="1"/>
    </xf>
    <xf numFmtId="0" fontId="21" fillId="8" borderId="4" applyAlignment="1" applyProtection="1" pivotButton="0" quotePrefix="0" xfId="0">
      <alignment horizontal="center" vertical="bottom" wrapText="1"/>
      <protection locked="1" hidden="1"/>
    </xf>
    <xf numFmtId="0" fontId="23" fillId="0" borderId="4" applyAlignment="1" applyProtection="1" pivotButton="0" quotePrefix="0" xfId="0">
      <alignment horizontal="general" vertical="bottom"/>
      <protection locked="1" hidden="1"/>
    </xf>
    <xf numFmtId="166" fontId="19" fillId="0" borderId="4" applyAlignment="1" applyProtection="1" pivotButton="0" quotePrefix="0" xfId="15">
      <alignment horizontal="right" vertical="bottom"/>
      <protection locked="1" hidden="1"/>
    </xf>
    <xf numFmtId="166" fontId="19" fillId="0" borderId="0" applyAlignment="1" applyProtection="1" pivotButton="0" quotePrefix="0" xfId="0">
      <alignment horizontal="general" vertical="center"/>
      <protection locked="1" hidden="1"/>
    </xf>
    <xf numFmtId="166" fontId="19" fillId="0"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general" vertical="bottom"/>
      <protection locked="1" hidden="1"/>
    </xf>
    <xf numFmtId="0" fontId="21" fillId="0" borderId="4" applyAlignment="1" applyProtection="1" pivotButton="0" quotePrefix="0" xfId="0">
      <alignment horizontal="general" vertical="bottom"/>
      <protection locked="1" hidden="1"/>
    </xf>
    <xf numFmtId="166" fontId="21" fillId="0" borderId="4" applyAlignment="1" applyProtection="1" pivotButton="0" quotePrefix="0" xfId="15">
      <alignment horizontal="right" vertical="bottom"/>
      <protection locked="1" hidden="1"/>
    </xf>
    <xf numFmtId="0" fontId="21" fillId="2" borderId="4" applyAlignment="1" applyProtection="1" pivotButton="0" quotePrefix="0" xfId="0">
      <alignment horizontal="general" vertical="bottom"/>
      <protection locked="1" hidden="1"/>
    </xf>
    <xf numFmtId="0" fontId="21" fillId="2" borderId="4" applyAlignment="1" applyProtection="1" pivotButton="0" quotePrefix="0" xfId="0">
      <alignment horizontal="right" vertical="bottom"/>
      <protection locked="1" hidden="1"/>
    </xf>
    <xf numFmtId="166" fontId="21" fillId="2" borderId="4" applyAlignment="1" applyProtection="1" pivotButton="0" quotePrefix="0" xfId="15">
      <alignment horizontal="right" vertical="bottom"/>
      <protection locked="1" hidden="1"/>
    </xf>
    <xf numFmtId="166" fontId="21" fillId="2"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right" vertical="bottom"/>
      <protection locked="1" hidden="1"/>
    </xf>
    <xf numFmtId="0" fontId="24" fillId="0" borderId="4" applyAlignment="1" applyProtection="1" pivotButton="0" quotePrefix="0" xfId="0">
      <alignment horizontal="right" vertical="bottom"/>
      <protection locked="1" hidden="1"/>
    </xf>
    <xf numFmtId="1" fontId="24" fillId="0" borderId="4" applyAlignment="1" applyProtection="1" pivotButton="0" quotePrefix="0" xfId="0">
      <alignment horizontal="right" vertical="bottom"/>
      <protection locked="1" hidden="1"/>
    </xf>
    <xf numFmtId="166" fontId="21" fillId="0" borderId="4" applyAlignment="1" applyProtection="1" pivotButton="0" quotePrefix="0" xfId="15">
      <alignment horizontal="right" vertical="bottom" wrapText="1"/>
      <protection locked="1" hidden="1"/>
    </xf>
    <xf numFmtId="166" fontId="19" fillId="0" borderId="0" applyAlignment="1" applyProtection="1" pivotButton="0" quotePrefix="0" xfId="15">
      <alignment horizontal="general" vertical="bottom"/>
      <protection locked="1" hidden="1"/>
    </xf>
    <xf numFmtId="3" fontId="19" fillId="0" borderId="0" applyAlignment="1" applyProtection="1" pivotButton="0" quotePrefix="0" xfId="0">
      <alignment horizontal="general" vertical="bottom" wrapText="1"/>
      <protection locked="1" hidden="1"/>
    </xf>
    <xf numFmtId="3" fontId="19" fillId="0" borderId="0" applyAlignment="1" applyProtection="1" pivotButton="0" quotePrefix="0" xfId="0">
      <alignment horizontal="general" vertical="bottom"/>
      <protection locked="1" hidden="1"/>
    </xf>
    <xf numFmtId="167" fontId="19" fillId="0" borderId="0" applyAlignment="1" applyProtection="1" pivotButton="0" quotePrefix="0" xfId="15">
      <alignment horizontal="general" vertical="bottom"/>
      <protection locked="1" hidden="1"/>
    </xf>
    <xf numFmtId="167" fontId="19" fillId="0" borderId="0" applyAlignment="1" applyProtection="1" pivotButton="0" quotePrefix="0" xfId="15">
      <alignment horizontal="general" vertical="bottom" wrapText="1"/>
      <protection locked="1" hidden="1"/>
    </xf>
    <xf numFmtId="9" fontId="19" fillId="0" borderId="0" applyAlignment="1" applyProtection="1" pivotButton="0" quotePrefix="0" xfId="0">
      <alignment horizontal="general" vertical="center"/>
      <protection locked="1" hidden="1"/>
    </xf>
    <xf numFmtId="168" fontId="19" fillId="0" borderId="0" applyAlignment="1" applyProtection="1" pivotButton="0" quotePrefix="0" xfId="15">
      <alignment horizontal="general" vertical="center"/>
      <protection locked="1" hidden="1"/>
    </xf>
    <xf numFmtId="169" fontId="19" fillId="0" borderId="0" applyAlignment="1" applyProtection="1" pivotButton="0" quotePrefix="0" xfId="19">
      <alignment horizontal="general" vertical="center"/>
      <protection locked="1" hidden="1"/>
    </xf>
    <xf numFmtId="166" fontId="19" fillId="0" borderId="4" applyAlignment="1" applyProtection="1" pivotButton="0" quotePrefix="0" xfId="15">
      <alignment horizontal="general" vertical="bottom"/>
      <protection locked="1" hidden="1"/>
    </xf>
    <xf numFmtId="169" fontId="19" fillId="0" borderId="0" applyAlignment="1" applyProtection="1" pivotButton="0" quotePrefix="0" xfId="0">
      <alignment horizontal="general" vertical="center"/>
      <protection locked="1" hidden="1"/>
    </xf>
    <xf numFmtId="166" fontId="21" fillId="0"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wrapText="1"/>
      <protection locked="1" hidden="1"/>
    </xf>
    <xf numFmtId="165" fontId="19"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166" fontId="21" fillId="0" borderId="4" applyAlignment="1" applyProtection="1" pivotButton="0" quotePrefix="0" xfId="15">
      <alignment horizontal="general" vertical="bottom" wrapText="1"/>
      <protection locked="1" hidden="1"/>
    </xf>
    <xf numFmtId="170" fontId="19" fillId="0" borderId="0" applyAlignment="1" applyProtection="1" pivotButton="0" quotePrefix="0" xfId="0">
      <alignment horizontal="general" vertical="center"/>
      <protection locked="1" hidden="1"/>
    </xf>
    <xf numFmtId="0" fontId="25" fillId="0" borderId="0" applyAlignment="1" applyProtection="1" pivotButton="0" quotePrefix="0" xfId="0">
      <alignment horizontal="general" vertical="bottom"/>
      <protection locked="1" hidden="1"/>
    </xf>
    <xf numFmtId="171" fontId="25" fillId="0" borderId="0" applyAlignment="1" applyProtection="1" pivotButton="0" quotePrefix="0" xfId="15">
      <alignment horizontal="general" vertical="bottom"/>
      <protection locked="1" hidden="1"/>
    </xf>
    <xf numFmtId="172" fontId="25" fillId="0" borderId="0" applyAlignment="1" applyProtection="1" pivotButton="0" quotePrefix="0" xfId="15">
      <alignment horizontal="general" vertical="bottom"/>
      <protection locked="1" hidden="1"/>
    </xf>
    <xf numFmtId="173" fontId="25" fillId="0" borderId="0" applyAlignment="1" applyProtection="1" pivotButton="0" quotePrefix="0" xfId="15">
      <alignment horizontal="general" vertical="bottom"/>
      <protection locked="1" hidden="1"/>
    </xf>
    <xf numFmtId="174" fontId="25" fillId="0" borderId="0" applyAlignment="1" applyProtection="1" pivotButton="0" quotePrefix="0" xfId="15">
      <alignment horizontal="general" vertical="bottom"/>
      <protection locked="1" hidden="1"/>
    </xf>
    <xf numFmtId="175" fontId="25" fillId="0" borderId="0" applyAlignment="1" applyProtection="1" pivotButton="0" quotePrefix="0" xfId="15">
      <alignment horizontal="general" vertical="bottom"/>
      <protection locked="1" hidden="1"/>
    </xf>
    <xf numFmtId="176" fontId="25" fillId="0" borderId="0" applyAlignment="1" applyProtection="1" pivotButton="0" quotePrefix="0" xfId="15">
      <alignment horizontal="general" vertical="bottom" wrapText="1"/>
      <protection locked="1" hidden="1"/>
    </xf>
    <xf numFmtId="167" fontId="19" fillId="0" borderId="0" applyAlignment="1" applyProtection="1" pivotButton="0" quotePrefix="0" xfId="0">
      <alignment horizontal="general" vertical="center"/>
      <protection locked="1" hidden="1"/>
    </xf>
    <xf numFmtId="177" fontId="25" fillId="0" borderId="0" applyAlignment="1" applyProtection="1" pivotButton="0" quotePrefix="0" xfId="15">
      <alignment horizontal="general" vertical="bottom"/>
      <protection locked="1" hidden="1"/>
    </xf>
    <xf numFmtId="166" fontId="19" fillId="0" borderId="4" applyAlignment="1" applyProtection="1" pivotButton="0" quotePrefix="0" xfId="15">
      <alignment horizontal="general" vertical="bottom" wrapText="1"/>
      <protection locked="1" hidden="1"/>
    </xf>
    <xf numFmtId="9" fontId="19" fillId="0" borderId="0" applyAlignment="1" applyProtection="1" pivotButton="0" quotePrefix="0" xfId="19">
      <alignment horizontal="general" vertical="center" wrapText="1"/>
      <protection locked="1" hidden="1"/>
    </xf>
    <xf numFmtId="0" fontId="20" fillId="0" borderId="0" applyAlignment="1" applyProtection="1" pivotButton="0" quotePrefix="0" xfId="0">
      <alignment horizontal="general" vertical="center" wrapText="1"/>
      <protection locked="1" hidden="1"/>
    </xf>
    <xf numFmtId="0" fontId="19" fillId="0" borderId="0" applyAlignment="1" applyProtection="1" pivotButton="0" quotePrefix="0" xfId="0">
      <alignment horizontal="center" vertical="center"/>
      <protection locked="1" hidden="1"/>
    </xf>
    <xf numFmtId="0" fontId="21"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0" fontId="19" fillId="0" borderId="0" applyAlignment="1" pivotButton="0" quotePrefix="0" xfId="53">
      <alignment horizontal="general" vertical="bottom"/>
    </xf>
    <xf numFmtId="0" fontId="19" fillId="0" borderId="0" applyAlignment="1" pivotButton="0" quotePrefix="0" xfId="53">
      <alignment horizontal="general" vertical="bottom" wrapText="1"/>
    </xf>
    <xf numFmtId="0" fontId="19" fillId="0" borderId="0" applyAlignment="1" pivotButton="0" quotePrefix="0" xfId="53">
      <alignment horizontal="general" vertical="bottom"/>
    </xf>
    <xf numFmtId="0" fontId="26" fillId="0" borderId="6" applyAlignment="1" applyProtection="1" pivotButton="0" quotePrefix="0" xfId="52">
      <alignment horizontal="general" vertical="bottom" wrapText="1"/>
      <protection locked="1" hidden="1"/>
    </xf>
    <xf numFmtId="0" fontId="24" fillId="0" borderId="7" applyAlignment="1" applyProtection="1" pivotButton="0" quotePrefix="0" xfId="53">
      <alignment horizontal="general" vertical="bottom"/>
      <protection locked="1" hidden="1"/>
    </xf>
    <xf numFmtId="0" fontId="24" fillId="0" borderId="7" applyAlignment="1" applyProtection="1" pivotButton="0" quotePrefix="0" xfId="53">
      <alignment horizontal="general" vertical="bottom"/>
      <protection locked="1" hidden="1"/>
    </xf>
    <xf numFmtId="0" fontId="24" fillId="0" borderId="8"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wrapText="1"/>
      <protection locked="1" hidden="1"/>
    </xf>
    <xf numFmtId="0" fontId="24" fillId="0" borderId="0" applyAlignment="1" applyProtection="1" pivotButton="0" quotePrefix="0" xfId="53">
      <alignment horizontal="general" vertical="bottom"/>
      <protection locked="1" hidden="1"/>
    </xf>
    <xf numFmtId="0" fontId="24" fillId="0" borderId="0" applyAlignment="1" applyProtection="1" pivotButton="0" quotePrefix="0" xfId="53">
      <alignment horizontal="general" vertical="bottom"/>
      <protection locked="1" hidden="1"/>
    </xf>
    <xf numFmtId="0" fontId="24" fillId="0" borderId="10" applyAlignment="1" applyProtection="1" pivotButton="0" quotePrefix="0" xfId="53">
      <alignment horizontal="general" vertical="bottom"/>
      <protection locked="1" hidden="1"/>
    </xf>
    <xf numFmtId="0" fontId="21" fillId="0" borderId="0" applyAlignment="1" pivotButton="0" quotePrefix="0" xfId="53">
      <alignment horizontal="general" vertical="bottom"/>
    </xf>
    <xf numFmtId="0" fontId="27" fillId="0" borderId="11" applyAlignment="1" applyProtection="1" pivotButton="0" quotePrefix="0" xfId="52">
      <alignment horizontal="left" vertical="center" wrapText="1"/>
      <protection locked="1" hidden="1"/>
    </xf>
    <xf numFmtId="0" fontId="27" fillId="0" borderId="11" applyAlignment="1" applyProtection="1" pivotButton="0" quotePrefix="0" xfId="52">
      <alignment horizontal="left" vertical="center" indent="1"/>
      <protection locked="1" hidden="1"/>
    </xf>
    <xf numFmtId="0" fontId="27" fillId="0" borderId="11" applyAlignment="1" applyProtection="1" pivotButton="0" quotePrefix="0" xfId="52">
      <alignment horizontal="left" vertical="center" wrapText="1" indent="1"/>
      <protection locked="1" hidden="1"/>
    </xf>
    <xf numFmtId="0" fontId="27" fillId="0" borderId="11" applyAlignment="1" applyProtection="1" pivotButton="0" quotePrefix="0" xfId="52">
      <alignment horizontal="left" vertical="center" wrapText="1" indent="1"/>
      <protection locked="1" hidden="1"/>
    </xf>
    <xf numFmtId="0" fontId="19" fillId="0" borderId="0" applyAlignment="1" pivotButton="0" quotePrefix="0" xfId="53">
      <alignment horizontal="general" vertical="center"/>
    </xf>
    <xf numFmtId="0" fontId="27" fillId="0" borderId="12" applyAlignment="1" applyProtection="1" pivotButton="0" quotePrefix="0" xfId="52">
      <alignment horizontal="center" vertical="center" wrapText="1"/>
      <protection locked="1" hidden="1"/>
    </xf>
    <xf numFmtId="0" fontId="27" fillId="0" borderId="13" applyAlignment="1" applyProtection="1" pivotButton="0" quotePrefix="0" xfId="52">
      <alignment horizontal="center" vertical="center" wrapText="1"/>
      <protection locked="1" hidden="1"/>
    </xf>
    <xf numFmtId="0" fontId="27" fillId="0" borderId="14" applyAlignment="1" applyProtection="1" pivotButton="0" quotePrefix="0" xfId="52">
      <alignment horizontal="left" vertical="center" wrapText="1" indent="1"/>
      <protection locked="1" hidden="1"/>
    </xf>
    <xf numFmtId="0" fontId="24" fillId="0" borderId="12" applyAlignment="1" pivotButton="0" quotePrefix="0" xfId="53">
      <alignment horizontal="general" vertical="bottom" wrapText="1"/>
    </xf>
    <xf numFmtId="0" fontId="24" fillId="0" borderId="13" applyAlignment="1" pivotButton="0" quotePrefix="0" xfId="53">
      <alignment horizontal="general" vertical="bottom"/>
    </xf>
    <xf numFmtId="0" fontId="24" fillId="0" borderId="13" applyAlignment="1" pivotButton="0" quotePrefix="0" xfId="53">
      <alignment horizontal="general" vertical="bottom"/>
    </xf>
    <xf numFmtId="0" fontId="24" fillId="0" borderId="14" applyAlignment="1" pivotButton="0" quotePrefix="0" xfId="53">
      <alignment horizontal="general" vertical="bottom"/>
    </xf>
    <xf numFmtId="0" fontId="19" fillId="0" borderId="9" applyAlignment="1" pivotButton="0" quotePrefix="0" xfId="53">
      <alignment horizontal="general" vertical="bottom"/>
    </xf>
    <xf numFmtId="0" fontId="19" fillId="0" borderId="10" applyAlignment="1" pivotButton="0" quotePrefix="0" xfId="53">
      <alignment horizontal="general" vertical="bottom"/>
    </xf>
    <xf numFmtId="0" fontId="21" fillId="0" borderId="0" applyAlignment="1" pivotButton="0" quotePrefix="0" xfId="53">
      <alignment horizontal="general" vertical="center"/>
    </xf>
    <xf numFmtId="0" fontId="21" fillId="8" borderId="6" applyAlignment="1" pivotButton="0" quotePrefix="0" xfId="53">
      <alignment horizontal="left" vertical="center" wrapText="1"/>
    </xf>
    <xf numFmtId="0" fontId="21" fillId="8" borderId="7" applyAlignment="1" applyProtection="1" pivotButton="0" quotePrefix="0" xfId="53">
      <alignment horizontal="center" vertical="center" wrapText="1"/>
      <protection locked="1" hidden="1"/>
    </xf>
    <xf numFmtId="0" fontId="27" fillId="8" borderId="8" applyAlignment="1" pivotButton="0" quotePrefix="0" xfId="53">
      <alignment horizontal="center" vertical="center" wrapText="1"/>
    </xf>
    <xf numFmtId="0" fontId="27" fillId="0" borderId="0" applyAlignment="1" pivotButton="0" quotePrefix="0" xfId="53">
      <alignment horizontal="center" vertical="center" wrapText="1"/>
    </xf>
    <xf numFmtId="0" fontId="21" fillId="0" borderId="0" applyAlignment="1" pivotButton="0" quotePrefix="0" xfId="53">
      <alignment horizontal="general" vertical="center"/>
    </xf>
    <xf numFmtId="0" fontId="21" fillId="9" borderId="9" applyAlignment="1" applyProtection="1" pivotButton="0" quotePrefix="0" xfId="53">
      <alignment horizontal="left" vertical="center" wrapText="1"/>
      <protection locked="0" hidden="0"/>
    </xf>
    <xf numFmtId="0" fontId="24" fillId="9" borderId="0" applyAlignment="1" applyProtection="1" pivotButton="0" quotePrefix="0" xfId="53">
      <alignment horizontal="general" vertical="center"/>
      <protection locked="0" hidden="0"/>
    </xf>
    <xf numFmtId="0" fontId="24" fillId="9" borderId="10" applyAlignment="1" applyProtection="1" pivotButton="0" quotePrefix="0" xfId="53">
      <alignment horizontal="general" vertical="bottom"/>
      <protection locked="0" hidden="0"/>
    </xf>
    <xf numFmtId="0" fontId="21" fillId="9" borderId="6" applyAlignment="1" applyProtection="1" pivotButton="0" quotePrefix="0" xfId="53">
      <alignment horizontal="left" vertical="center" wrapText="1"/>
      <protection locked="1" hidden="1"/>
    </xf>
    <xf numFmtId="0" fontId="24" fillId="9" borderId="7" applyAlignment="1" applyProtection="1" pivotButton="0" quotePrefix="0" xfId="53">
      <alignment horizontal="general" vertical="center"/>
      <protection locked="1" hidden="1"/>
    </xf>
    <xf numFmtId="0" fontId="24" fillId="9" borderId="8" applyAlignment="1" applyProtection="1" pivotButton="0" quotePrefix="0" xfId="53">
      <alignment horizontal="general" vertical="bottom"/>
      <protection locked="1" hidden="1"/>
    </xf>
    <xf numFmtId="0" fontId="19" fillId="0" borderId="0" applyAlignment="1" pivotButton="0" quotePrefix="0" xfId="53">
      <alignment horizontal="general" vertical="center"/>
    </xf>
    <xf numFmtId="0" fontId="27" fillId="10" borderId="9" applyAlignment="1" applyProtection="1" pivotButton="0" quotePrefix="0" xfId="53">
      <alignment horizontal="general" vertical="center" wrapText="1"/>
      <protection locked="0" hidden="0"/>
    </xf>
    <xf numFmtId="0" fontId="24" fillId="10" borderId="0" applyAlignment="1" applyProtection="1" pivotButton="0" quotePrefix="0" xfId="53">
      <alignment horizontal="general" vertical="center"/>
      <protection locked="0" hidden="0"/>
    </xf>
    <xf numFmtId="0" fontId="24" fillId="0" borderId="15" applyAlignment="1" applyProtection="1" pivotButton="0" quotePrefix="0" xfId="53">
      <alignment horizontal="right" vertical="bottom"/>
      <protection locked="0" hidden="0"/>
    </xf>
    <xf numFmtId="0" fontId="27" fillId="0" borderId="6" applyAlignment="1" applyProtection="1" pivotButton="0" quotePrefix="0" xfId="53">
      <alignment horizontal="general" vertical="center" wrapText="1"/>
      <protection locked="1" hidden="1"/>
    </xf>
    <xf numFmtId="0" fontId="24" fillId="0" borderId="7" applyAlignment="1" applyProtection="1" pivotButton="0" quotePrefix="0" xfId="53">
      <alignment horizontal="general" vertical="center"/>
      <protection locked="1" hidden="1"/>
    </xf>
    <xf numFmtId="0" fontId="24" fillId="0" borderId="8" applyAlignment="1" applyProtection="1" pivotButton="0" quotePrefix="0" xfId="53">
      <alignment horizontal="right" vertical="bottom"/>
      <protection locked="1" hidden="1"/>
    </xf>
    <xf numFmtId="0" fontId="24" fillId="0" borderId="9" applyAlignment="1" applyProtection="1" pivotButton="0" quotePrefix="0" xfId="53">
      <alignment horizontal="general" vertical="center" wrapText="1"/>
      <protection locked="0" hidden="0"/>
    </xf>
    <xf numFmtId="1" fontId="24" fillId="0" borderId="0" applyAlignment="1" applyProtection="1" pivotButton="0" quotePrefix="0" xfId="53">
      <alignment horizontal="general" vertical="center"/>
      <protection locked="0" hidden="0"/>
    </xf>
    <xf numFmtId="0" fontId="24" fillId="0" borderId="16" applyAlignment="1" applyProtection="1" pivotButton="0" quotePrefix="0" xfId="53">
      <alignment horizontal="right" vertical="bottom"/>
      <protection locked="0" hidden="0"/>
    </xf>
    <xf numFmtId="0" fontId="24" fillId="0" borderId="9" applyAlignment="1" applyProtection="1" pivotButton="0" quotePrefix="0" xfId="53">
      <alignment horizontal="general" vertical="center" wrapText="1"/>
      <protection locked="1" hidden="1"/>
    </xf>
    <xf numFmtId="1" fontId="24" fillId="0" borderId="0" applyAlignment="1" applyProtection="1" pivotButton="0" quotePrefix="0" xfId="53">
      <alignment horizontal="general" vertical="center"/>
      <protection locked="1" hidden="1"/>
    </xf>
    <xf numFmtId="0" fontId="24" fillId="0" borderId="10" applyAlignment="1" applyProtection="1" pivotButton="0" quotePrefix="0" xfId="53">
      <alignment horizontal="right" vertical="bottom"/>
      <protection locked="1" hidden="1"/>
    </xf>
    <xf numFmtId="1" fontId="24" fillId="0" borderId="0" applyAlignment="1" applyProtection="1" pivotButton="0" quotePrefix="0" xfId="53">
      <alignment horizontal="general" vertical="center" wrapText="1"/>
      <protection locked="1" hidden="1"/>
    </xf>
    <xf numFmtId="0" fontId="24" fillId="0" borderId="0" applyAlignment="1" applyProtection="1" pivotButton="0" quotePrefix="0" xfId="53">
      <alignment horizontal="general" vertical="center" wrapText="1"/>
      <protection locked="1" hidden="1"/>
    </xf>
    <xf numFmtId="0" fontId="24" fillId="0" borderId="10" applyAlignment="1" applyProtection="1" pivotButton="0" quotePrefix="0" xfId="53">
      <alignment horizontal="general" vertical="center" wrapText="1"/>
      <protection locked="1" hidden="1"/>
    </xf>
    <xf numFmtId="0" fontId="24" fillId="0" borderId="16" applyAlignment="1" applyProtection="1" pivotButton="0" quotePrefix="0" xfId="53">
      <alignment horizontal="right" vertical="center"/>
      <protection locked="0" hidden="0"/>
    </xf>
    <xf numFmtId="1" fontId="27" fillId="10" borderId="0" applyAlignment="1" applyProtection="1" pivotButton="0" quotePrefix="0" xfId="53">
      <alignment horizontal="general" vertical="center"/>
      <protection locked="0" hidden="1"/>
    </xf>
    <xf numFmtId="1" fontId="27" fillId="0" borderId="16" applyAlignment="1" applyProtection="1" pivotButton="0" quotePrefix="0" xfId="53">
      <alignment horizontal="right" vertical="center"/>
      <protection locked="0" hidden="0"/>
    </xf>
    <xf numFmtId="0" fontId="27" fillId="10" borderId="9" applyAlignment="1" applyProtection="1" pivotButton="0" quotePrefix="0" xfId="53">
      <alignment horizontal="general" vertical="center" wrapText="1"/>
      <protection locked="1" hidden="1"/>
    </xf>
    <xf numFmtId="1" fontId="27" fillId="10" borderId="0" applyAlignment="1" applyProtection="1" pivotButton="0" quotePrefix="0" xfId="53">
      <alignment horizontal="general" vertical="center"/>
      <protection locked="1" hidden="1"/>
    </xf>
    <xf numFmtId="1" fontId="27" fillId="10" borderId="10" applyAlignment="1" applyProtection="1" pivotButton="0" quotePrefix="0" xfId="53">
      <alignment horizontal="right" vertical="bottom"/>
      <protection locked="1" hidden="1"/>
    </xf>
    <xf numFmtId="0" fontId="21" fillId="10" borderId="0" applyAlignment="1" pivotButton="0" quotePrefix="0" xfId="53">
      <alignment horizontal="general" vertical="center"/>
    </xf>
    <xf numFmtId="0" fontId="24" fillId="0" borderId="0" applyAlignment="1" applyProtection="1" pivotButton="0" quotePrefix="0" xfId="53">
      <alignment horizontal="general" vertical="center"/>
      <protection locked="0" hidden="0"/>
    </xf>
    <xf numFmtId="0" fontId="27"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general" vertical="center" wrapText="1"/>
      <protection locked="1" hidden="1"/>
    </xf>
    <xf numFmtId="0" fontId="24" fillId="0" borderId="16" applyAlignment="1" applyProtection="1" pivotButton="0" quotePrefix="0" xfId="53">
      <alignment horizontal="general" vertical="center" wrapText="1"/>
      <protection locked="1" hidden="1"/>
    </xf>
    <xf numFmtId="0" fontId="27" fillId="0" borderId="16" applyAlignment="1" applyProtection="1" pivotButton="0" quotePrefix="0" xfId="53">
      <alignment horizontal="right" vertical="bottom"/>
      <protection locked="0" hidden="0"/>
    </xf>
    <xf numFmtId="0" fontId="27" fillId="10" borderId="10" applyAlignment="1" applyProtection="1" pivotButton="0" quotePrefix="0" xfId="53">
      <alignment horizontal="right" vertical="bottom"/>
      <protection locked="1" hidden="1"/>
    </xf>
    <xf numFmtId="167" fontId="19" fillId="0" borderId="0" applyAlignment="1" pivotButton="0" quotePrefix="0" xfId="30">
      <alignment horizontal="general" vertical="center"/>
    </xf>
    <xf numFmtId="166" fontId="24" fillId="0" borderId="16" applyAlignment="1" applyProtection="1" pivotButton="0" quotePrefix="0" xfId="30">
      <alignment horizontal="right" vertical="center"/>
      <protection locked="0" hidden="0"/>
    </xf>
    <xf numFmtId="166" fontId="24" fillId="0" borderId="10" applyAlignment="1" applyProtection="1" pivotButton="0" quotePrefix="0" xfId="53">
      <alignment horizontal="right" vertical="bottom"/>
      <protection locked="1" hidden="1"/>
    </xf>
    <xf numFmtId="166" fontId="24" fillId="0" borderId="16" applyAlignment="1" applyProtection="1" pivotButton="0" quotePrefix="0" xfId="53">
      <alignment horizontal="right" vertical="center"/>
      <protection locked="0" hidden="0"/>
    </xf>
    <xf numFmtId="166" fontId="24" fillId="0" borderId="16" applyAlignment="1" applyProtection="1" pivotButton="0" quotePrefix="0" xfId="29">
      <alignment horizontal="right" vertical="center"/>
      <protection locked="0" hidden="0"/>
    </xf>
    <xf numFmtId="167" fontId="19" fillId="0" borderId="0" applyAlignment="1" pivotButton="0" quotePrefix="0" xfId="53">
      <alignment horizontal="general" vertical="center"/>
    </xf>
    <xf numFmtId="167" fontId="19" fillId="0" borderId="0" applyAlignment="1" pivotButton="0" quotePrefix="0" xfId="29">
      <alignment horizontal="general" vertical="center"/>
    </xf>
    <xf numFmtId="166" fontId="27" fillId="10" borderId="0" applyAlignment="1" applyProtection="1" pivotButton="0" quotePrefix="0" xfId="30">
      <alignment horizontal="general" vertical="center"/>
      <protection locked="0" hidden="1"/>
    </xf>
    <xf numFmtId="166" fontId="27" fillId="0" borderId="16" applyAlignment="1" applyProtection="1" pivotButton="0" quotePrefix="0" xfId="30">
      <alignment horizontal="right" vertical="center"/>
      <protection locked="0" hidden="0"/>
    </xf>
    <xf numFmtId="166" fontId="27" fillId="10" borderId="10" applyAlignment="1" applyProtection="1" pivotButton="0" quotePrefix="0" xfId="53">
      <alignment horizontal="right" vertical="bottom"/>
      <protection locked="1" hidden="1"/>
    </xf>
    <xf numFmtId="167" fontId="21" fillId="0" borderId="0" applyAlignment="1" pivotButton="0" quotePrefix="0" xfId="53">
      <alignment horizontal="general" vertical="center"/>
    </xf>
    <xf numFmtId="167" fontId="21" fillId="0" borderId="0" applyAlignment="1" pivotButton="0" quotePrefix="0" xfId="29">
      <alignment horizontal="general" vertical="center"/>
    </xf>
    <xf numFmtId="0" fontId="27" fillId="0" borderId="9" applyAlignment="1" applyProtection="1" pivotButton="0" quotePrefix="0" xfId="53">
      <alignment horizontal="general" vertical="center" wrapText="1"/>
      <protection locked="0" hidden="0"/>
    </xf>
    <xf numFmtId="166" fontId="27" fillId="0" borderId="0" applyAlignment="1" applyProtection="1" pivotButton="0" quotePrefix="0" xfId="30">
      <alignment horizontal="general" vertical="center"/>
      <protection locked="0" hidden="0"/>
    </xf>
    <xf numFmtId="0" fontId="19"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wrapText="1"/>
      <protection locked="0" hidden="0"/>
    </xf>
    <xf numFmtId="166" fontId="24" fillId="0" borderId="0" applyAlignment="1" applyProtection="1" pivotButton="0" quotePrefix="0" xfId="30">
      <alignment horizontal="general" vertical="center"/>
      <protection locked="0" hidden="0"/>
    </xf>
    <xf numFmtId="0" fontId="21"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67" fontId="21" fillId="0" borderId="0" applyAlignment="1" pivotButton="0" quotePrefix="0" xfId="30">
      <alignment horizontal="general" vertical="center"/>
    </xf>
    <xf numFmtId="166" fontId="27" fillId="1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right" vertical="center"/>
      <protection locked="0" hidden="0"/>
    </xf>
    <xf numFmtId="166" fontId="27" fillId="10" borderId="0" applyAlignment="1" applyProtection="1" pivotButton="0" quotePrefix="0" xfId="53">
      <alignment horizontal="general" vertical="center"/>
      <protection locked="0" hidden="1"/>
    </xf>
    <xf numFmtId="178" fontId="24" fillId="0" borderId="16" applyAlignment="1" applyProtection="1" pivotButton="0" quotePrefix="0" xfId="30">
      <alignment horizontal="right" vertical="center"/>
      <protection locked="0" hidden="0"/>
    </xf>
    <xf numFmtId="178" fontId="24" fillId="0" borderId="10" applyAlignment="1" applyProtection="1" pivotButton="0" quotePrefix="0" xfId="53">
      <alignment horizontal="right" vertical="bottom"/>
      <protection locked="1" hidden="1"/>
    </xf>
    <xf numFmtId="178" fontId="27" fillId="0" borderId="16" applyAlignment="1" applyProtection="1" pivotButton="0" quotePrefix="0" xfId="30">
      <alignment horizontal="right" vertical="center"/>
      <protection locked="0" hidden="0"/>
    </xf>
    <xf numFmtId="178" fontId="19" fillId="0" borderId="0" applyAlignment="1" pivotButton="0" quotePrefix="0" xfId="53">
      <alignment horizontal="general" vertical="center"/>
    </xf>
    <xf numFmtId="178" fontId="27" fillId="10" borderId="0" applyAlignment="1" applyProtection="1" pivotButton="0" quotePrefix="0" xfId="30">
      <alignment horizontal="general" vertical="center"/>
      <protection locked="0" hidden="1"/>
    </xf>
    <xf numFmtId="178" fontId="21" fillId="0" borderId="0" applyAlignment="1" pivotButton="0" quotePrefix="0" xfId="53">
      <alignment horizontal="general" vertical="center"/>
    </xf>
    <xf numFmtId="178" fontId="27" fillId="10" borderId="10" applyAlignment="1" applyProtection="1" pivotButton="0" quotePrefix="0" xfId="53">
      <alignment horizontal="right" vertical="bottom"/>
      <protection locked="1" hidden="1"/>
    </xf>
    <xf numFmtId="178" fontId="24" fillId="0" borderId="0" applyAlignment="1" applyProtection="1" pivotButton="0" quotePrefix="0" xfId="30">
      <alignment horizontal="general" vertical="center"/>
      <protection locked="0" hidden="0"/>
    </xf>
    <xf numFmtId="178" fontId="27" fillId="10" borderId="0" applyAlignment="1" applyProtection="1" pivotButton="0" quotePrefix="0" xfId="30">
      <alignment horizontal="general" vertical="center"/>
      <protection locked="0" hidden="0"/>
    </xf>
    <xf numFmtId="0" fontId="19" fillId="10" borderId="0" applyAlignment="1" pivotButton="0" quotePrefix="0" xfId="53">
      <alignment horizontal="general" vertical="center"/>
    </xf>
    <xf numFmtId="166" fontId="27" fillId="10" borderId="0" applyAlignment="1" applyProtection="1" pivotButton="0" quotePrefix="0" xfId="30">
      <alignment horizontal="general" vertical="center"/>
      <protection locked="0" hidden="0"/>
    </xf>
    <xf numFmtId="1" fontId="24" fillId="10" borderId="0" applyAlignment="1" applyProtection="1" pivotButton="0" quotePrefix="0" xfId="53">
      <alignment horizontal="general" vertical="center"/>
      <protection locked="1" hidden="1"/>
    </xf>
    <xf numFmtId="0" fontId="24" fillId="10" borderId="10" applyAlignment="1" applyProtection="1" pivotButton="0" quotePrefix="0" xfId="53">
      <alignment horizontal="right" vertical="bottom"/>
      <protection locked="1" hidden="1"/>
    </xf>
    <xf numFmtId="0" fontId="27" fillId="10" borderId="0" applyAlignment="1" applyProtection="1" pivotButton="0" quotePrefix="0" xfId="53">
      <alignment horizontal="general" vertical="center"/>
      <protection locked="0" hidden="0"/>
    </xf>
    <xf numFmtId="177" fontId="27"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78" fontId="24" fillId="0" borderId="9" applyAlignment="1" applyProtection="1" pivotButton="0" quotePrefix="0" xfId="53">
      <alignment horizontal="general" vertical="center"/>
      <protection locked="0" hidden="0"/>
    </xf>
    <xf numFmtId="178" fontId="24"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wrapText="1"/>
      <protection locked="1" hidden="1"/>
    </xf>
    <xf numFmtId="178" fontId="27" fillId="10" borderId="17" applyAlignment="1" applyProtection="1" pivotButton="0" quotePrefix="0" xfId="53">
      <alignment horizontal="general" vertical="center"/>
      <protection locked="0" hidden="0"/>
    </xf>
    <xf numFmtId="166" fontId="27" fillId="10" borderId="18" applyAlignment="1" applyProtection="1" pivotButton="0" quotePrefix="0" xfId="30">
      <alignment horizontal="general" vertical="center"/>
      <protection locked="0" hidden="1"/>
    </xf>
    <xf numFmtId="178" fontId="24" fillId="0" borderId="19" applyAlignment="1" applyProtection="1" pivotButton="0" quotePrefix="0" xfId="53">
      <alignment horizontal="right" vertical="center"/>
      <protection locked="0" hidden="0"/>
    </xf>
    <xf numFmtId="0" fontId="27" fillId="10" borderId="17" applyAlignment="1" applyProtection="1" pivotButton="0" quotePrefix="0" xfId="53">
      <alignment horizontal="general" vertical="center" wrapText="1"/>
      <protection locked="1" hidden="1"/>
    </xf>
    <xf numFmtId="1" fontId="27" fillId="10" borderId="18" applyAlignment="1" applyProtection="1" pivotButton="0" quotePrefix="0" xfId="53">
      <alignment horizontal="general" vertical="center"/>
      <protection locked="1" hidden="1"/>
    </xf>
    <xf numFmtId="0" fontId="27" fillId="10" borderId="20" applyAlignment="1" applyProtection="1" pivotButton="0" quotePrefix="0" xfId="53">
      <alignment horizontal="right" vertical="bottom"/>
      <protection locked="1" hidden="1"/>
    </xf>
    <xf numFmtId="167" fontId="25" fillId="0" borderId="0" applyAlignment="1" pivotButton="0" quotePrefix="0" xfId="53">
      <alignment horizontal="general" vertical="center"/>
    </xf>
    <xf numFmtId="9" fontId="19" fillId="0" borderId="0" applyAlignment="1" pivotButton="0" quotePrefix="0" xfId="53">
      <alignment horizontal="general" vertical="bottom"/>
    </xf>
    <xf numFmtId="0" fontId="19" fillId="0" borderId="0" applyAlignment="1" pivotButton="0" quotePrefix="0" xfId="0">
      <alignment horizontal="general" vertical="center"/>
    </xf>
    <xf numFmtId="0" fontId="20" fillId="0" borderId="0" applyAlignment="1" pivotButton="0" quotePrefix="0" xfId="0">
      <alignment horizontal="general" vertical="center"/>
    </xf>
    <xf numFmtId="0" fontId="19" fillId="0" borderId="0" applyAlignment="1" pivotButton="0" quotePrefix="0" xfId="0">
      <alignment horizontal="general" vertical="center"/>
    </xf>
    <xf numFmtId="0" fontId="28" fillId="0" borderId="6" applyAlignment="1" applyProtection="1" pivotButton="0" quotePrefix="0" xfId="52">
      <alignment horizontal="general" vertical="bottom" wrapText="1"/>
      <protection locked="1" hidden="1"/>
    </xf>
    <xf numFmtId="0" fontId="24" fillId="0" borderId="9" applyAlignment="1" pivotButton="0" quotePrefix="0" xfId="53">
      <alignment horizontal="general" vertical="bottom" wrapText="1"/>
    </xf>
    <xf numFmtId="0" fontId="24" fillId="0" borderId="0" applyAlignment="1" pivotButton="0" quotePrefix="0" xfId="53">
      <alignment horizontal="general" vertical="bottom"/>
    </xf>
    <xf numFmtId="0" fontId="24" fillId="0" borderId="0" applyAlignment="1" pivotButton="0" quotePrefix="0" xfId="53">
      <alignment horizontal="general" vertical="bottom"/>
    </xf>
    <xf numFmtId="0" fontId="24" fillId="0" borderId="10" applyAlignment="1" pivotButton="0" quotePrefix="0" xfId="53">
      <alignment horizontal="general" vertical="bottom"/>
    </xf>
    <xf numFmtId="0" fontId="24" fillId="0" borderId="9" applyAlignment="1" applyProtection="1" pivotButton="0" quotePrefix="0" xfId="53">
      <alignment horizontal="general" vertical="bottom" wrapText="1"/>
      <protection locked="1" hidden="1"/>
    </xf>
    <xf numFmtId="0" fontId="21" fillId="8" borderId="6" applyAlignment="1" applyProtection="1" pivotButton="0" quotePrefix="0" xfId="53">
      <alignment horizontal="left" vertical="center" wrapText="1"/>
      <protection locked="1" hidden="1"/>
    </xf>
    <xf numFmtId="0" fontId="27" fillId="8" borderId="8" applyAlignment="1" applyProtection="1" pivotButton="0" quotePrefix="0" xfId="53">
      <alignment horizontal="center" vertical="center" wrapText="1"/>
      <protection locked="1" hidden="1"/>
    </xf>
    <xf numFmtId="0" fontId="20" fillId="0" borderId="0" applyAlignment="1" applyProtection="1" pivotButton="0" quotePrefix="0" xfId="0">
      <alignment horizontal="general" vertical="center"/>
      <protection locked="0" hidden="0"/>
    </xf>
    <xf numFmtId="0" fontId="21" fillId="9" borderId="9" applyAlignment="1" applyProtection="1" pivotButton="0" quotePrefix="0" xfId="53">
      <alignment horizontal="left" vertical="center" wrapText="1"/>
      <protection locked="1" hidden="1"/>
    </xf>
    <xf numFmtId="0" fontId="24" fillId="9" borderId="0" applyAlignment="1" applyProtection="1" pivotButton="0" quotePrefix="0" xfId="53">
      <alignment horizontal="general" vertical="center"/>
      <protection locked="1" hidden="1"/>
    </xf>
    <xf numFmtId="0" fontId="24" fillId="9" borderId="10" applyAlignment="1" applyProtection="1" pivotButton="0" quotePrefix="0" xfId="53">
      <alignment horizontal="general" vertical="bottom"/>
      <protection locked="1" hidden="1"/>
    </xf>
    <xf numFmtId="166" fontId="29" fillId="10" borderId="0" applyAlignment="1" applyProtection="1" pivotButton="0" quotePrefix="0" xfId="30">
      <alignment horizontal="general" vertical="center"/>
      <protection locked="0" hidden="0"/>
    </xf>
    <xf numFmtId="166" fontId="24" fillId="10" borderId="0" applyAlignment="1" applyProtection="1" pivotButton="0" quotePrefix="0" xfId="30">
      <alignment horizontal="general" vertical="center"/>
      <protection locked="0" hidden="0"/>
    </xf>
    <xf numFmtId="166" fontId="24" fillId="0" borderId="15" applyAlignment="1" applyProtection="1" pivotButton="0" quotePrefix="0" xfId="30">
      <alignment horizontal="general" vertical="center"/>
      <protection locked="0" hidden="0"/>
    </xf>
    <xf numFmtId="166" fontId="27" fillId="10" borderId="9" applyAlignment="1" applyProtection="1" pivotButton="0" quotePrefix="0" xfId="53">
      <alignment horizontal="general" vertical="center" wrapText="1"/>
      <protection locked="1" hidden="1"/>
    </xf>
    <xf numFmtId="0" fontId="29" fillId="10" borderId="0" applyAlignment="1" applyProtection="1" pivotButton="0" quotePrefix="0" xfId="53">
      <alignment horizontal="general" vertical="center" wrapText="1"/>
      <protection locked="1" hidden="1"/>
    </xf>
    <xf numFmtId="166" fontId="24" fillId="10" borderId="0" applyAlignment="1" applyProtection="1" pivotButton="0" quotePrefix="0" xfId="30">
      <alignment horizontal="general" vertical="center"/>
      <protection locked="1" hidden="1"/>
    </xf>
    <xf numFmtId="166" fontId="24" fillId="10" borderId="10" applyAlignment="1" applyProtection="1" pivotButton="0" quotePrefix="0" xfId="30">
      <alignment horizontal="right" vertical="center"/>
      <protection locked="1" hidden="1"/>
    </xf>
    <xf numFmtId="166" fontId="24" fillId="0" borderId="9" applyAlignment="1" applyProtection="1" pivotButton="0" quotePrefix="0" xfId="53">
      <alignment horizontal="left" vertical="top" wrapText="1"/>
      <protection locked="1" hidden="1"/>
    </xf>
    <xf numFmtId="1" fontId="24" fillId="0" borderId="0" applyAlignment="1" applyProtection="1" pivotButton="0" quotePrefix="0" xfId="30">
      <alignment horizontal="general" vertical="center"/>
      <protection locked="1" hidden="1"/>
    </xf>
    <xf numFmtId="1" fontId="24" fillId="0" borderId="10" applyAlignment="1" applyProtection="1" pivotButton="0" quotePrefix="0" xfId="30">
      <alignment horizontal="right" vertical="center"/>
      <protection locked="1" hidden="1"/>
    </xf>
    <xf numFmtId="0" fontId="21" fillId="0" borderId="0" applyAlignment="1" pivotButton="0" quotePrefix="0" xfId="0">
      <alignment horizontal="general" vertical="center"/>
    </xf>
    <xf numFmtId="166" fontId="29" fillId="0" borderId="16" applyAlignment="1" applyProtection="1" pivotButton="0" quotePrefix="0" xfId="30">
      <alignment horizontal="general" vertical="center"/>
      <protection locked="0" hidden="0"/>
    </xf>
    <xf numFmtId="0" fontId="30" fillId="0" borderId="0" applyAlignment="1" applyProtection="1" pivotButton="0" quotePrefix="0" xfId="0">
      <alignment horizontal="general" vertical="center"/>
      <protection locked="0" hidden="0"/>
    </xf>
    <xf numFmtId="0" fontId="30" fillId="0" borderId="0" applyAlignment="1" pivotButton="0" quotePrefix="0" xfId="0">
      <alignment horizontal="general" vertical="center"/>
    </xf>
    <xf numFmtId="1" fontId="27" fillId="10" borderId="0" applyAlignment="1" applyProtection="1" pivotButton="0" quotePrefix="0" xfId="30">
      <alignment horizontal="general" vertical="center"/>
      <protection locked="1" hidden="1"/>
    </xf>
    <xf numFmtId="0" fontId="21" fillId="0" borderId="0" applyAlignment="1" pivotButton="0" quotePrefix="0" xfId="0">
      <alignment horizontal="general" vertical="center"/>
    </xf>
    <xf numFmtId="166" fontId="31" fillId="0" borderId="0" applyAlignment="1" applyProtection="1" pivotButton="0" quotePrefix="0" xfId="30">
      <alignment horizontal="general" vertical="center"/>
      <protection locked="0" hidden="0"/>
    </xf>
    <xf numFmtId="166" fontId="31" fillId="0" borderId="16" applyAlignment="1" applyProtection="1" pivotButton="0" quotePrefix="0" xfId="30">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31" fillId="10" borderId="0" applyAlignment="1" applyProtection="1" pivotButton="0" quotePrefix="0" xfId="30">
      <alignment horizontal="general" vertical="center"/>
      <protection locked="0" hidden="0"/>
    </xf>
    <xf numFmtId="166" fontId="24" fillId="0" borderId="16" applyAlignment="1" applyProtection="1" pivotButton="0" quotePrefix="0" xfId="30">
      <alignment horizontal="general" vertical="center"/>
      <protection locked="0" hidden="0"/>
    </xf>
    <xf numFmtId="1" fontId="24" fillId="10" borderId="0" applyAlignment="1" applyProtection="1" pivotButton="0" quotePrefix="0" xfId="30">
      <alignment horizontal="general" vertical="center"/>
      <protection locked="1" hidden="1"/>
    </xf>
    <xf numFmtId="166" fontId="24" fillId="0" borderId="9" applyAlignment="1" applyProtection="1" pivotButton="0" quotePrefix="0" xfId="53">
      <alignment horizontal="general" vertical="center" wrapText="1"/>
      <protection locked="1" hidden="1"/>
    </xf>
    <xf numFmtId="166" fontId="27" fillId="0" borderId="16" applyAlignment="1" applyProtection="1" pivotButton="0" quotePrefix="0" xfId="30">
      <alignment horizontal="general" vertical="center"/>
      <protection locked="0" hidden="0"/>
    </xf>
    <xf numFmtId="0" fontId="19" fillId="10" borderId="0" applyAlignment="1" pivotButton="0" quotePrefix="0" xfId="0">
      <alignment horizontal="general" vertical="center"/>
    </xf>
    <xf numFmtId="166" fontId="24" fillId="0" borderId="9" applyAlignment="1" applyProtection="1" pivotButton="0" quotePrefix="0" xfId="53">
      <alignment horizontal="general" vertical="center" wrapText="1"/>
      <protection locked="1" hidden="1"/>
    </xf>
    <xf numFmtId="0" fontId="24" fillId="0" borderId="9" applyAlignment="1" applyProtection="1" pivotButton="0" quotePrefix="0" xfId="53">
      <alignment horizontal="general" vertical="bottom" wrapText="1"/>
      <protection locked="0" hidden="0"/>
    </xf>
    <xf numFmtId="177" fontId="27" fillId="0" borderId="16"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bottom"/>
      <protection locked="0" hidden="0"/>
    </xf>
    <xf numFmtId="0" fontId="27" fillId="0" borderId="9" applyAlignment="1" applyProtection="1" pivotButton="0" quotePrefix="0" xfId="53">
      <alignment horizontal="general" vertical="bottom" wrapText="1"/>
      <protection locked="0" hidden="0"/>
    </xf>
    <xf numFmtId="178" fontId="24" fillId="0" borderId="16" applyAlignment="1" applyProtection="1" pivotButton="0" quotePrefix="0" xfId="30">
      <alignment horizontal="general" vertical="center"/>
      <protection locked="0" hidden="0"/>
    </xf>
    <xf numFmtId="178" fontId="31" fillId="0" borderId="16" applyAlignment="1" applyProtection="1" pivotButton="0" quotePrefix="0" xfId="30">
      <alignment horizontal="general" vertical="center"/>
      <protection locked="0" hidden="0"/>
    </xf>
    <xf numFmtId="178" fontId="27" fillId="0" borderId="16" applyAlignment="1" applyProtection="1" pivotButton="0" quotePrefix="0" xfId="30">
      <alignment horizontal="general" vertical="center"/>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178" fontId="27" fillId="0" borderId="0" applyAlignment="1" applyProtection="1" pivotButton="0" quotePrefix="0" xfId="30">
      <alignment horizontal="general" vertical="center"/>
      <protection locked="0" hidden="0"/>
    </xf>
    <xf numFmtId="178" fontId="27" fillId="10" borderId="0" applyAlignment="1" applyProtection="1" pivotButton="0" quotePrefix="0" xfId="53">
      <alignment horizontal="general" vertical="center"/>
      <protection locked="0" hidden="0"/>
    </xf>
    <xf numFmtId="178" fontId="27" fillId="0" borderId="16"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bottom"/>
      <protection locked="0" hidden="0"/>
    </xf>
    <xf numFmtId="177" fontId="24" fillId="0" borderId="16" applyAlignment="1" applyProtection="1" pivotButton="0" quotePrefix="0" xfId="53">
      <alignment horizontal="general" vertical="center"/>
      <protection locked="0" hidden="0"/>
    </xf>
    <xf numFmtId="178" fontId="29" fillId="0" borderId="16" applyAlignment="1" applyProtection="1" pivotButton="0" quotePrefix="0" xfId="30">
      <alignment horizontal="general" vertical="center"/>
      <protection locked="0" hidden="0"/>
    </xf>
    <xf numFmtId="178" fontId="31" fillId="0" borderId="0" applyAlignment="1" applyProtection="1" pivotButton="0" quotePrefix="0" xfId="30">
      <alignment horizontal="general" vertical="center"/>
      <protection locked="0" hidden="0"/>
    </xf>
    <xf numFmtId="178" fontId="29" fillId="10" borderId="0" applyAlignment="1" applyProtection="1" pivotButton="0" quotePrefix="0" xfId="30">
      <alignment horizontal="general" vertical="center"/>
      <protection locked="0" hidden="0"/>
    </xf>
    <xf numFmtId="178" fontId="24" fillId="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166" fontId="27" fillId="0" borderId="0" applyAlignment="1" applyProtection="1" pivotButton="0" quotePrefix="0" xfId="53">
      <alignment horizontal="general" vertical="center"/>
      <protection locked="0" hidden="0"/>
    </xf>
    <xf numFmtId="166" fontId="27" fillId="0" borderId="0" applyAlignment="1" applyProtection="1" pivotButton="0" quotePrefix="0" xfId="53">
      <alignment horizontal="general" vertical="center"/>
      <protection locked="0" hidden="0"/>
    </xf>
    <xf numFmtId="0" fontId="24" fillId="0" borderId="0" applyAlignment="1" applyProtection="1" pivotButton="0" quotePrefix="0" xfId="53">
      <alignment horizontal="general" vertical="center" wrapText="1"/>
      <protection locked="0" hidden="0"/>
    </xf>
    <xf numFmtId="166" fontId="27" fillId="0" borderId="10" applyAlignment="1" applyProtection="1" pivotButton="0" quotePrefix="0" xfId="53">
      <alignment horizontal="general" vertical="center"/>
      <protection locked="0" hidden="0"/>
    </xf>
    <xf numFmtId="178" fontId="31" fillId="0" borderId="0" applyAlignment="1" applyProtection="1" pivotButton="0" quotePrefix="0" xfId="53">
      <alignment horizontal="general" vertical="center"/>
      <protection locked="0" hidden="0"/>
    </xf>
    <xf numFmtId="166" fontId="31" fillId="0" borderId="16" applyAlignment="1" applyProtection="1" pivotButton="0" quotePrefix="0" xfId="53">
      <alignment horizontal="general" vertical="center"/>
      <protection locked="0" hidden="0"/>
    </xf>
    <xf numFmtId="166" fontId="29" fillId="0" borderId="16" applyAlignment="1" applyProtection="1" pivotButton="0" quotePrefix="0" xfId="53">
      <alignment horizontal="general" vertical="center"/>
      <protection locked="0" hidden="0"/>
    </xf>
    <xf numFmtId="0" fontId="21" fillId="10" borderId="0" applyAlignment="1" pivotButton="0" quotePrefix="0" xfId="0">
      <alignment horizontal="general" vertical="center"/>
    </xf>
    <xf numFmtId="178" fontId="24" fillId="10" borderId="0" applyAlignment="1" applyProtection="1" pivotButton="0" quotePrefix="0" xfId="53">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27" fillId="10" borderId="0" applyAlignment="1" applyProtection="1" pivotButton="0" quotePrefix="0" xfId="53">
      <alignment horizontal="general" vertical="center" wrapText="1"/>
      <protection locked="1" hidden="1"/>
    </xf>
    <xf numFmtId="178" fontId="27" fillId="0" borderId="0" applyAlignment="1" applyProtection="1" pivotButton="0" quotePrefix="0" xfId="53">
      <alignment horizontal="general" vertical="center"/>
      <protection locked="0" hidden="0"/>
    </xf>
    <xf numFmtId="178" fontId="31" fillId="10" borderId="0"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21" fillId="10" borderId="17" applyAlignment="1" applyProtection="1" pivotButton="0" quotePrefix="0" xfId="53">
      <alignment horizontal="general" vertical="bottom" wrapText="1"/>
      <protection locked="0" hidden="0"/>
    </xf>
    <xf numFmtId="166" fontId="21" fillId="10" borderId="18" applyAlignment="1" applyProtection="1" pivotButton="0" quotePrefix="0" xfId="53">
      <alignment horizontal="general" vertical="bottom"/>
      <protection locked="0" hidden="0"/>
    </xf>
    <xf numFmtId="0" fontId="21" fillId="0" borderId="19" applyAlignment="1" applyProtection="1" pivotButton="0" quotePrefix="0" xfId="53">
      <alignment horizontal="general" vertical="bottom"/>
      <protection locked="0" hidden="0"/>
    </xf>
    <xf numFmtId="1" fontId="27" fillId="10" borderId="18" applyAlignment="1" applyProtection="1" pivotButton="0" quotePrefix="0" xfId="30">
      <alignment horizontal="general" vertical="center"/>
      <protection locked="1" hidden="1"/>
    </xf>
    <xf numFmtId="1" fontId="24" fillId="0" borderId="20" applyAlignment="1" applyProtection="1" pivotButton="0" quotePrefix="0" xfId="30">
      <alignment horizontal="right" vertical="center"/>
      <protection locked="1" hidden="1"/>
    </xf>
    <xf numFmtId="0" fontId="19" fillId="0" borderId="0" applyAlignment="1" applyProtection="1" pivotButton="0" quotePrefix="0" xfId="53">
      <alignment horizontal="general" vertical="bottom" wrapText="1"/>
      <protection locked="0" hidden="0"/>
    </xf>
    <xf numFmtId="2" fontId="19" fillId="0" borderId="0" applyAlignment="1" pivotButton="0" quotePrefix="0" xfId="0">
      <alignment horizontal="general" vertical="center"/>
    </xf>
    <xf numFmtId="2" fontId="19" fillId="0" borderId="0" applyAlignment="1" pivotButton="0" quotePrefix="0" xfId="0">
      <alignment horizontal="general" vertical="center"/>
    </xf>
    <xf numFmtId="167" fontId="21" fillId="0" borderId="0" applyAlignment="1" applyProtection="1" pivotButton="0" quotePrefix="0" xfId="15">
      <alignment horizontal="left" vertical="bottom"/>
      <protection locked="1" hidden="1"/>
    </xf>
    <xf numFmtId="0" fontId="19" fillId="0" borderId="0" applyAlignment="1" applyProtection="1" pivotButton="0" quotePrefix="0" xfId="0">
      <alignment horizontal="center" vertical="center"/>
      <protection locked="1" hidden="1"/>
    </xf>
    <xf numFmtId="0" fontId="19" fillId="0" borderId="0" applyAlignment="1" applyProtection="1" pivotButton="0" quotePrefix="0" xfId="0">
      <alignment horizontal="general" vertical="center"/>
      <protection locked="1" hidden="1"/>
    </xf>
    <xf numFmtId="0" fontId="19" fillId="0" borderId="4" applyAlignment="1" applyProtection="1" pivotButton="0" quotePrefix="0" xfId="0">
      <alignment horizontal="center" vertical="bottom"/>
      <protection locked="1" hidden="1"/>
    </xf>
    <xf numFmtId="3" fontId="19" fillId="0" borderId="4" applyAlignment="1" applyProtection="1" pivotButton="0" quotePrefix="0" xfId="0">
      <alignment horizontal="right" vertical="bottom"/>
      <protection locked="1" hidden="1"/>
    </xf>
    <xf numFmtId="3" fontId="19" fillId="0" borderId="4" applyAlignment="1" applyProtection="1" pivotButton="0" quotePrefix="0" xfId="0">
      <alignment horizontal="general" vertical="bottom"/>
      <protection locked="1" hidden="1"/>
    </xf>
    <xf numFmtId="169" fontId="19" fillId="0" borderId="4" applyAlignment="1" applyProtection="1" pivotButton="0" quotePrefix="0" xfId="19">
      <alignment horizontal="right" vertical="bottom"/>
      <protection locked="1" hidden="1"/>
    </xf>
    <xf numFmtId="169" fontId="19" fillId="0" borderId="4" applyAlignment="1" applyProtection="1" pivotButton="0" quotePrefix="0" xfId="19">
      <alignment horizontal="general" vertical="bottom"/>
      <protection locked="1" hidden="1"/>
    </xf>
    <xf numFmtId="166" fontId="21" fillId="0" borderId="4" applyAlignment="1" applyProtection="1" pivotButton="0" quotePrefix="0" xfId="15">
      <alignment horizontal="right" vertical="bottom"/>
      <protection locked="1" hidden="1"/>
    </xf>
    <xf numFmtId="0" fontId="25" fillId="0" borderId="4" applyAlignment="1" applyProtection="1" pivotButton="0" quotePrefix="0" xfId="0">
      <alignment horizontal="general" vertical="bottom"/>
      <protection locked="1" hidden="1"/>
    </xf>
    <xf numFmtId="167" fontId="19" fillId="0" borderId="4" applyAlignment="1" applyProtection="1" pivotButton="0" quotePrefix="0" xfId="15">
      <alignment horizontal="right" vertical="bottom"/>
      <protection locked="1" hidden="1"/>
    </xf>
    <xf numFmtId="167" fontId="19" fillId="0" borderId="4" applyAlignment="1" applyProtection="1" pivotButton="0" quotePrefix="0" xfId="15">
      <alignment horizontal="right" vertical="bottom"/>
      <protection locked="1" hidden="1"/>
    </xf>
    <xf numFmtId="166" fontId="19" fillId="0" borderId="4" applyAlignment="1" applyProtection="1" pivotButton="0" quotePrefix="0" xfId="15">
      <alignment horizontal="right" vertical="bottom"/>
      <protection locked="1" hidden="1"/>
    </xf>
    <xf numFmtId="0" fontId="32" fillId="11" borderId="4" applyAlignment="1" applyProtection="1" pivotButton="0" quotePrefix="0" xfId="0">
      <alignment horizontal="center" vertical="center"/>
      <protection locked="1" hidden="1"/>
    </xf>
    <xf numFmtId="0" fontId="32" fillId="0" borderId="4" applyAlignment="1" applyProtection="1" pivotButton="0" quotePrefix="0" xfId="0">
      <alignment horizontal="general" vertical="bottom"/>
      <protection locked="1" hidden="1"/>
    </xf>
    <xf numFmtId="166" fontId="32" fillId="0" borderId="4" applyAlignment="1" applyProtection="1" pivotButton="0" quotePrefix="0" xfId="15">
      <alignment horizontal="right" vertical="bottom"/>
      <protection locked="1" hidden="1"/>
    </xf>
    <xf numFmtId="0" fontId="33" fillId="0" borderId="4" applyAlignment="1" applyProtection="1" pivotButton="0" quotePrefix="0" xfId="0">
      <alignment horizontal="general" vertical="center"/>
      <protection locked="1" hidden="1"/>
    </xf>
    <xf numFmtId="0" fontId="33" fillId="0" borderId="4" applyAlignment="1" applyProtection="1" pivotButton="0" quotePrefix="0" xfId="0">
      <alignment horizontal="right" vertical="center"/>
      <protection locked="1" hidden="1"/>
    </xf>
    <xf numFmtId="166" fontId="33" fillId="0" borderId="4" applyAlignment="1" applyProtection="1" pivotButton="0" quotePrefix="0" xfId="0">
      <alignment horizontal="right" vertical="center"/>
      <protection locked="1" hidden="1"/>
    </xf>
    <xf numFmtId="166" fontId="19" fillId="0" borderId="0" applyAlignment="1" applyProtection="1" pivotButton="0" quotePrefix="0" xfId="15">
      <alignment horizontal="right" vertical="bottom"/>
      <protection locked="1" hidden="1"/>
    </xf>
    <xf numFmtId="0" fontId="34" fillId="0" borderId="0" applyAlignment="1" applyProtection="1" pivotButton="0" quotePrefix="0" xfId="0">
      <alignment horizontal="center" vertical="bottom"/>
      <protection locked="1" hidden="1"/>
    </xf>
    <xf numFmtId="0" fontId="34" fillId="0" borderId="0" applyAlignment="1" applyProtection="1" pivotButton="0" quotePrefix="0" xfId="0">
      <alignment horizontal="general" vertical="bottom"/>
      <protection locked="1" hidden="1"/>
    </xf>
    <xf numFmtId="0" fontId="21" fillId="0" borderId="21" applyAlignment="1" applyProtection="1" pivotButton="0" quotePrefix="0" xfId="0">
      <alignment horizontal="general" vertical="bottom"/>
      <protection locked="1" hidden="1"/>
    </xf>
    <xf numFmtId="166" fontId="21" fillId="0" borderId="21" applyAlignment="1" applyProtection="1" pivotButton="0" quotePrefix="0" xfId="15">
      <alignment horizontal="general" vertical="bottom"/>
      <protection locked="1" hidden="1"/>
    </xf>
    <xf numFmtId="10" fontId="21" fillId="0" borderId="0" applyAlignment="1" applyProtection="1" pivotButton="0" quotePrefix="0" xfId="19">
      <alignment horizontal="general" vertical="bottom"/>
      <protection locked="1" hidden="1"/>
    </xf>
    <xf numFmtId="0" fontId="19" fillId="0" borderId="0" applyAlignment="1" applyProtection="1" pivotButton="0" quotePrefix="0" xfId="0">
      <alignment horizontal="general" vertical="bottom"/>
      <protection locked="1" hidden="1"/>
    </xf>
    <xf numFmtId="166" fontId="19" fillId="0" borderId="0" applyAlignment="1" applyProtection="1" pivotButton="0" quotePrefix="0" xfId="15">
      <alignment horizontal="general" vertical="bottom"/>
      <protection locked="1" hidden="1"/>
    </xf>
    <xf numFmtId="1" fontId="19" fillId="0" borderId="0" applyAlignment="1" applyProtection="1" pivotButton="0" quotePrefix="0" xfId="0">
      <alignment horizontal="general" vertical="bottom"/>
      <protection locked="1" hidden="1"/>
    </xf>
    <xf numFmtId="179" fontId="19" fillId="0" borderId="0" applyAlignment="1" applyProtection="1" pivotButton="0" quotePrefix="0" xfId="0">
      <alignment horizontal="general" vertical="bottom"/>
      <protection locked="1" hidden="1"/>
    </xf>
    <xf numFmtId="0" fontId="19" fillId="0" borderId="0" applyAlignment="1" applyProtection="1" pivotButton="0" quotePrefix="0" xfId="15">
      <alignment horizontal="general" vertical="center"/>
      <protection locked="1" hidden="1"/>
    </xf>
    <xf numFmtId="171" fontId="21" fillId="0" borderId="21" applyAlignment="1" applyProtection="1" pivotButton="0" quotePrefix="0" xfId="0">
      <alignment horizontal="general" vertical="bottom"/>
      <protection locked="1" hidden="1"/>
    </xf>
    <xf numFmtId="0" fontId="24" fillId="0" borderId="0" applyAlignment="1" applyProtection="1" pivotButton="0" quotePrefix="0" xfId="53">
      <alignment horizontal="general" vertical="bottom"/>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0" fontId="24" fillId="0" borderId="0" applyAlignment="1" applyProtection="1" pivotButton="0" quotePrefix="0" xfId="53">
      <alignment horizontal="general" vertical="bottom"/>
      <protection locked="1" hidden="1"/>
    </xf>
    <xf numFmtId="0" fontId="24" fillId="0" borderId="0" applyAlignment="1" applyProtection="1" pivotButton="0" quotePrefix="0" xfId="53">
      <alignment horizontal="general" vertical="bottom"/>
      <protection locked="0" hidden="1"/>
    </xf>
    <xf numFmtId="0" fontId="24" fillId="0" borderId="0" applyAlignment="1" applyProtection="1" pivotButton="0" quotePrefix="0" xfId="53">
      <alignment horizontal="general" vertical="bottom" wrapText="1"/>
      <protection locked="0" hidden="1"/>
    </xf>
    <xf numFmtId="0" fontId="24" fillId="0" borderId="0" applyAlignment="1" applyProtection="1" pivotButton="0" quotePrefix="0" xfId="53">
      <alignment horizontal="general" vertical="bottom"/>
      <protection locked="0" hidden="1"/>
    </xf>
    <xf numFmtId="0" fontId="24" fillId="0" borderId="8" applyAlignment="1" applyProtection="1" pivotButton="0" quotePrefix="0" xfId="53">
      <alignment horizontal="general" vertical="bottom"/>
      <protection locked="1" hidden="1"/>
    </xf>
    <xf numFmtId="0" fontId="28" fillId="0" borderId="6" applyAlignment="1" applyProtection="1" pivotButton="0" quotePrefix="0" xfId="52">
      <alignment horizontal="general" vertical="bottom"/>
      <protection locked="1" hidden="1"/>
    </xf>
    <xf numFmtId="0" fontId="24" fillId="0" borderId="10"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protection locked="1" hidden="1"/>
    </xf>
    <xf numFmtId="0" fontId="27" fillId="0" borderId="11" applyAlignment="1" applyProtection="1" pivotButton="0" quotePrefix="0" xfId="52">
      <alignment horizontal="left" vertical="center"/>
      <protection locked="1" hidden="1"/>
    </xf>
    <xf numFmtId="0" fontId="27" fillId="0" borderId="14" applyAlignment="1" applyProtection="1" pivotButton="0" quotePrefix="0" xfId="52">
      <alignment horizontal="center" vertical="center" wrapText="1"/>
      <protection locked="1" hidden="1"/>
    </xf>
    <xf numFmtId="0" fontId="24" fillId="0" borderId="9" applyAlignment="1" applyProtection="1" pivotButton="0" quotePrefix="0" xfId="53">
      <alignment horizontal="general" vertical="bottom" wrapText="1"/>
      <protection locked="0" hidden="0"/>
    </xf>
    <xf numFmtId="0" fontId="24" fillId="0" borderId="10" applyAlignment="1" applyProtection="1" pivotButton="0" quotePrefix="0" xfId="53">
      <alignment horizontal="general" vertical="bottom"/>
      <protection locked="0" hidden="0"/>
    </xf>
    <xf numFmtId="0" fontId="24" fillId="0" borderId="9" applyAlignment="1" applyProtection="1" pivotButton="0" quotePrefix="0" xfId="53">
      <alignment horizontal="general" vertical="bottom"/>
      <protection locked="1" hidden="1"/>
    </xf>
    <xf numFmtId="0" fontId="27" fillId="0" borderId="0" applyAlignment="1" applyProtection="1" pivotButton="0" quotePrefix="0" xfId="53">
      <alignment horizontal="general" vertical="center"/>
      <protection locked="0" hidden="0"/>
    </xf>
    <xf numFmtId="0" fontId="27" fillId="8" borderId="6" applyAlignment="1" applyProtection="1" pivotButton="0" quotePrefix="0" xfId="53">
      <alignment horizontal="general" vertical="center" wrapText="1"/>
      <protection locked="1" hidden="1"/>
    </xf>
    <xf numFmtId="0" fontId="27" fillId="8" borderId="7" applyAlignment="1" applyProtection="1" pivotButton="0" quotePrefix="0" xfId="53">
      <alignment horizontal="center" vertical="center" wrapText="1"/>
      <protection locked="1" hidden="1"/>
    </xf>
    <xf numFmtId="0" fontId="27" fillId="8" borderId="8" applyAlignment="1" applyProtection="1" pivotButton="0" quotePrefix="0" xfId="53">
      <alignment horizontal="center" vertical="center"/>
      <protection locked="1" hidden="1"/>
    </xf>
    <xf numFmtId="0" fontId="24" fillId="0" borderId="0" applyAlignment="1" applyProtection="1" pivotButton="0" quotePrefix="0" xfId="53">
      <alignment horizontal="general" vertical="center"/>
      <protection locked="0" hidden="0"/>
    </xf>
    <xf numFmtId="0" fontId="27" fillId="12" borderId="9" applyAlignment="1" applyProtection="1" pivotButton="0" quotePrefix="0" xfId="53">
      <alignment horizontal="left" vertical="center" wrapText="1"/>
      <protection locked="0" hidden="0"/>
    </xf>
    <xf numFmtId="0" fontId="24" fillId="12" borderId="0" applyAlignment="1" applyProtection="1" pivotButton="0" quotePrefix="0" xfId="53">
      <alignment horizontal="general" vertical="center"/>
      <protection locked="0" hidden="0"/>
    </xf>
    <xf numFmtId="0" fontId="27" fillId="0" borderId="15" applyAlignment="1" applyProtection="1" pivotButton="0" quotePrefix="0" xfId="53">
      <alignment horizontal="center" vertical="center"/>
      <protection locked="0" hidden="0"/>
    </xf>
    <xf numFmtId="0" fontId="27" fillId="12" borderId="9" applyAlignment="1" applyProtection="1" pivotButton="0" quotePrefix="0" xfId="53">
      <alignment horizontal="left" vertical="center" wrapText="1"/>
      <protection locked="1" hidden="1"/>
    </xf>
    <xf numFmtId="0" fontId="24" fillId="12" borderId="0" applyAlignment="1" applyProtection="1" pivotButton="0" quotePrefix="0" xfId="53">
      <alignment horizontal="general" vertical="center"/>
      <protection locked="1" hidden="1"/>
    </xf>
    <xf numFmtId="0" fontId="24" fillId="12" borderId="10" applyAlignment="1" applyProtection="1" pivotButton="0" quotePrefix="0" xfId="53">
      <alignment horizontal="general" vertical="center"/>
      <protection locked="1" hidden="1"/>
    </xf>
    <xf numFmtId="0" fontId="27" fillId="0" borderId="16" applyAlignment="1" applyProtection="1" pivotButton="0" quotePrefix="0" xfId="53">
      <alignment horizontal="center" vertical="center"/>
      <protection locked="0" hidden="0"/>
    </xf>
    <xf numFmtId="0" fontId="27" fillId="10" borderId="9" applyAlignment="1" applyProtection="1" pivotButton="0" quotePrefix="0" xfId="53">
      <alignment horizontal="left" vertical="center"/>
      <protection locked="1" hidden="1"/>
    </xf>
    <xf numFmtId="0" fontId="24" fillId="10" borderId="0" applyAlignment="1" applyProtection="1" pivotButton="0" quotePrefix="0" xfId="53">
      <alignment horizontal="general" vertical="center"/>
      <protection locked="1" hidden="1"/>
    </xf>
    <xf numFmtId="0" fontId="24" fillId="0" borderId="22" applyAlignment="1" applyProtection="1" pivotButton="0" quotePrefix="0" xfId="53">
      <alignment horizontal="general" vertical="center"/>
      <protection locked="1" hidden="1"/>
    </xf>
    <xf numFmtId="0" fontId="24" fillId="0" borderId="9" applyAlignment="1" applyProtection="1" pivotButton="0" quotePrefix="0" xfId="53">
      <alignment horizontal="left" vertical="center"/>
      <protection locked="1" hidden="1"/>
    </xf>
    <xf numFmtId="166" fontId="24" fillId="0" borderId="23" applyAlignment="1" applyProtection="1" pivotButton="0" quotePrefix="0" xfId="30">
      <alignment horizontal="right" vertical="center"/>
      <protection locked="1" hidden="1"/>
    </xf>
    <xf numFmtId="166" fontId="27" fillId="0" borderId="16" applyAlignment="1" applyProtection="1" pivotButton="0" quotePrefix="0" xfId="30">
      <alignment horizontal="center" vertical="center"/>
      <protection locked="0" hidden="0"/>
    </xf>
    <xf numFmtId="0" fontId="27" fillId="0" borderId="9" applyAlignment="1" applyProtection="1" pivotButton="0" quotePrefix="0" xfId="53">
      <alignment horizontal="left" vertical="center"/>
      <protection locked="1" hidden="1"/>
    </xf>
    <xf numFmtId="0" fontId="31" fillId="0" borderId="0" applyAlignment="1" applyProtection="1" pivotButton="0" quotePrefix="0" xfId="20">
      <alignment horizontal="general" vertical="center"/>
      <protection locked="0" hidden="0"/>
    </xf>
    <xf numFmtId="0" fontId="24" fillId="0" borderId="0" applyAlignment="1" applyProtection="1" pivotButton="0" quotePrefix="0" xfId="53">
      <alignment horizontal="general" vertical="center"/>
      <protection locked="0" hidden="0"/>
    </xf>
    <xf numFmtId="0" fontId="29" fillId="10" borderId="9" applyAlignment="1" applyProtection="1" pivotButton="0" quotePrefix="0" xfId="53">
      <alignment horizontal="general" vertical="center" wrapText="1"/>
      <protection locked="0" hidden="0"/>
    </xf>
    <xf numFmtId="0" fontId="27" fillId="0" borderId="0" applyAlignment="1" applyProtection="1" pivotButton="0" quotePrefix="0" xfId="53">
      <alignment horizontal="general" vertical="center"/>
      <protection locked="0" hidden="0"/>
    </xf>
    <xf numFmtId="0" fontId="24" fillId="0" borderId="9" applyAlignment="1" applyProtection="1" pivotButton="0" quotePrefix="0" xfId="53">
      <alignment horizontal="left" vertical="center" wrapText="1"/>
      <protection locked="0" hidden="0"/>
    </xf>
    <xf numFmtId="178" fontId="27" fillId="0" borderId="16" applyAlignment="1" applyProtection="1" pivotButton="0" quotePrefix="0" xfId="53">
      <alignment horizontal="center" vertical="center"/>
      <protection locked="0" hidden="0"/>
    </xf>
    <xf numFmtId="0" fontId="24" fillId="0" borderId="9" applyAlignment="1" applyProtection="1" pivotButton="0" quotePrefix="0" xfId="53">
      <alignment horizontal="left" vertical="center" wrapText="1"/>
      <protection locked="1" hidden="1"/>
    </xf>
    <xf numFmtId="166" fontId="31" fillId="0" borderId="0" applyAlignment="1" applyProtection="1" pivotButton="0" quotePrefix="0" xfId="53">
      <alignment horizontal="general" vertical="center"/>
      <protection locked="0" hidden="0"/>
    </xf>
    <xf numFmtId="0" fontId="29"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left" vertical="center"/>
      <protection locked="1" hidden="1"/>
    </xf>
    <xf numFmtId="0" fontId="24" fillId="0" borderId="9" applyAlignment="1" applyProtection="1" pivotButton="0" quotePrefix="0" xfId="53">
      <alignment horizontal="left" vertical="center"/>
      <protection locked="1" hidden="1"/>
    </xf>
    <xf numFmtId="166" fontId="27" fillId="0" borderId="16" applyAlignment="1" applyProtection="1" pivotButton="0" quotePrefix="0" xfId="53">
      <alignment horizontal="center" vertical="center"/>
      <protection locked="0" hidden="0"/>
    </xf>
    <xf numFmtId="0" fontId="24" fillId="0" borderId="0" applyAlignment="1" applyProtection="1" pivotButton="0" quotePrefix="0" xfId="53">
      <alignment horizontal="general" vertical="center"/>
      <protection locked="0" hidden="0"/>
    </xf>
    <xf numFmtId="0" fontId="27" fillId="0" borderId="0"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center"/>
      <protection locked="0" hidden="0"/>
    </xf>
    <xf numFmtId="1" fontId="27" fillId="10" borderId="0" applyAlignment="1" applyProtection="1" pivotButton="0" quotePrefix="0" xfId="53">
      <alignment horizontal="general" vertical="center"/>
      <protection locked="0" hidden="0"/>
    </xf>
    <xf numFmtId="166" fontId="27" fillId="0" borderId="23" applyAlignment="1" applyProtection="1" pivotButton="0" quotePrefix="0" xfId="30">
      <alignment horizontal="general" vertical="center"/>
      <protection locked="1" hidden="1"/>
    </xf>
    <xf numFmtId="0" fontId="24" fillId="0" borderId="17" applyAlignment="1" applyProtection="1" pivotButton="0" quotePrefix="0" xfId="53">
      <alignment horizontal="general" vertical="center" wrapText="1"/>
      <protection locked="0" hidden="0"/>
    </xf>
    <xf numFmtId="0" fontId="24" fillId="0" borderId="18" applyAlignment="1" applyProtection="1" pivotButton="0" quotePrefix="0" xfId="53">
      <alignment horizontal="general" vertical="center"/>
      <protection locked="0" hidden="0"/>
    </xf>
    <xf numFmtId="166" fontId="27" fillId="0" borderId="19" applyAlignment="1" applyProtection="1" pivotButton="0" quotePrefix="0" xfId="30">
      <alignment horizontal="center" vertical="center"/>
      <protection locked="0" hidden="0"/>
    </xf>
    <xf numFmtId="0" fontId="24" fillId="0" borderId="17" applyAlignment="1" applyProtection="1" pivotButton="0" quotePrefix="0" xfId="53">
      <alignment horizontal="general" vertical="center"/>
      <protection locked="1" hidden="1"/>
    </xf>
    <xf numFmtId="0" fontId="24" fillId="0" borderId="18" applyAlignment="1" applyProtection="1" pivotButton="0" quotePrefix="0" xfId="53">
      <alignment horizontal="general" vertical="center"/>
      <protection locked="1" hidden="1"/>
    </xf>
    <xf numFmtId="0" fontId="24" fillId="0" borderId="24" applyAlignment="1" applyProtection="1" pivotButton="0" quotePrefix="0" xfId="53">
      <alignment horizontal="general" vertical="center"/>
      <protection locked="1" hidden="1"/>
    </xf>
    <xf numFmtId="0" fontId="27" fillId="0" borderId="0" applyAlignment="1" applyProtection="1" pivotButton="0" quotePrefix="0" xfId="53">
      <alignment horizontal="general" vertical="bottom" wrapText="1"/>
      <protection locked="0" hidden="0"/>
    </xf>
    <xf numFmtId="177" fontId="24" fillId="0" borderId="0" applyAlignment="1" applyProtection="1" pivotButton="0" quotePrefix="0" xfId="53">
      <alignment horizontal="general" vertical="bottom"/>
      <protection locked="0" hidden="0"/>
    </xf>
    <xf numFmtId="0" fontId="27" fillId="0" borderId="0" applyAlignment="1" applyProtection="1" pivotButton="0" quotePrefix="0" xfId="53">
      <alignment horizontal="general" vertical="bottom"/>
      <protection locked="1" hidden="1"/>
    </xf>
    <xf numFmtId="177" fontId="24" fillId="0" borderId="0" applyAlignment="1" applyProtection="1" pivotButton="0" quotePrefix="0" xfId="53">
      <alignment horizontal="general" vertical="bottom"/>
      <protection locked="1" hidden="1"/>
    </xf>
    <xf numFmtId="166" fontId="24" fillId="0" borderId="0" applyAlignment="1" applyProtection="1" pivotButton="0" quotePrefix="0" xfId="53">
      <alignment horizontal="general" vertical="bottom"/>
      <protection locked="0" hidden="0"/>
    </xf>
    <xf numFmtId="166" fontId="24" fillId="0" borderId="0" applyAlignment="1" applyProtection="1" pivotButton="0" quotePrefix="0" xfId="53">
      <alignment horizontal="general" vertical="bottom"/>
      <protection locked="1" hidden="1"/>
    </xf>
    <xf numFmtId="0" fontId="19" fillId="0" borderId="0" applyAlignment="1" pivotButton="0" quotePrefix="0" xfId="0">
      <alignment horizontal="general" vertical="bottom"/>
    </xf>
    <xf numFmtId="167" fontId="21" fillId="0" borderId="0" applyAlignment="1" pivotButton="0" quotePrefix="0" xfId="15">
      <alignment horizontal="left" vertical="bottom"/>
    </xf>
    <xf numFmtId="0" fontId="22" fillId="0" borderId="0" applyAlignment="1" pivotButton="0" quotePrefix="0" xfId="0">
      <alignment horizontal="general" vertical="bottom"/>
    </xf>
    <xf numFmtId="0" fontId="21" fillId="0" borderId="4" applyAlignment="1" pivotButton="0" quotePrefix="0" xfId="0">
      <alignment horizontal="general" vertical="bottom"/>
    </xf>
    <xf numFmtId="0" fontId="21" fillId="8" borderId="4" applyAlignment="1" pivotButton="0" quotePrefix="0" xfId="0">
      <alignment horizontal="general" vertical="bottom"/>
    </xf>
    <xf numFmtId="0" fontId="21" fillId="8" borderId="4" applyAlignment="1" pivotButton="0" quotePrefix="0" xfId="0">
      <alignment horizontal="center" vertical="bottom"/>
    </xf>
    <xf numFmtId="0" fontId="19" fillId="0" borderId="4" applyAlignment="1" pivotButton="0" quotePrefix="0" xfId="0">
      <alignment horizontal="general" vertical="bottom"/>
    </xf>
    <xf numFmtId="166" fontId="19" fillId="0" borderId="4" applyAlignment="1" pivotButton="0" quotePrefix="0" xfId="15">
      <alignment horizontal="general" vertical="bottom"/>
    </xf>
    <xf numFmtId="1" fontId="19" fillId="0" borderId="4" applyAlignment="1" pivotButton="0" quotePrefix="0" xfId="0">
      <alignment horizontal="general" vertical="bottom"/>
    </xf>
    <xf numFmtId="0" fontId="23" fillId="0" borderId="4" applyAlignment="1" pivotButton="0" quotePrefix="0" xfId="0">
      <alignment horizontal="general" vertical="bottom"/>
    </xf>
    <xf numFmtId="166" fontId="21" fillId="0" borderId="4" applyAlignment="1" pivotButton="0" quotePrefix="0" xfId="15">
      <alignment horizontal="general" vertical="bottom"/>
    </xf>
    <xf numFmtId="166" fontId="21" fillId="13" borderId="4" applyAlignment="1" pivotButton="0" quotePrefix="0" xfId="15">
      <alignment horizontal="general" vertical="bottom"/>
    </xf>
    <xf numFmtId="167" fontId="21" fillId="0" borderId="4" applyAlignment="1" pivotButton="0" quotePrefix="0" xfId="15">
      <alignment horizontal="general" vertical="bottom"/>
    </xf>
    <xf numFmtId="0" fontId="24" fillId="0" borderId="0" applyAlignment="1" pivotButton="0" quotePrefix="0" xfId="43">
      <alignment horizontal="general" vertical="bottom"/>
    </xf>
    <xf numFmtId="0" fontId="36" fillId="0" borderId="0" applyAlignment="1" pivotButton="0" quotePrefix="0" xfId="43">
      <alignment horizontal="general" vertical="bottom"/>
    </xf>
    <xf numFmtId="0" fontId="37" fillId="0" borderId="0" applyAlignment="1" pivotButton="0" quotePrefix="0" xfId="43">
      <alignment horizontal="general" vertical="bottom"/>
    </xf>
    <xf numFmtId="0" fontId="38" fillId="0" borderId="0" applyAlignment="1" pivotButton="0" quotePrefix="0" xfId="43">
      <alignment horizontal="general" vertical="bottom"/>
    </xf>
    <xf numFmtId="0" fontId="39" fillId="0" borderId="0" applyAlignment="1" pivotButton="0" quotePrefix="0" xfId="52">
      <alignment horizontal="general" vertical="bottom"/>
    </xf>
    <xf numFmtId="0" fontId="21" fillId="8" borderId="25" applyAlignment="1" pivotButton="0" quotePrefix="0" xfId="53">
      <alignment horizontal="left" vertical="center" wrapText="1"/>
    </xf>
    <xf numFmtId="0" fontId="21" fillId="8" borderId="25" applyAlignment="1" applyProtection="1" pivotButton="0" quotePrefix="0" xfId="53">
      <alignment horizontal="center" vertical="center" wrapText="1"/>
      <protection locked="1" hidden="1"/>
    </xf>
    <xf numFmtId="180" fontId="24" fillId="0" borderId="25" applyAlignment="1" pivotButton="0" quotePrefix="0" xfId="76">
      <alignment horizontal="left" vertical="bottom"/>
    </xf>
    <xf numFmtId="1" fontId="27" fillId="0" borderId="25" applyAlignment="1" applyProtection="1" pivotButton="0" quotePrefix="0" xfId="76">
      <alignment horizontal="general" vertical="bottom"/>
      <protection locked="1" hidden="1"/>
    </xf>
    <xf numFmtId="1" fontId="37" fillId="0" borderId="0" applyAlignment="1" pivotButton="0" quotePrefix="0" xfId="43">
      <alignment horizontal="general" vertical="bottom"/>
    </xf>
    <xf numFmtId="0" fontId="27" fillId="8" borderId="25" applyAlignment="1" pivotButton="0" quotePrefix="0" xfId="43">
      <alignment horizontal="center" vertical="center"/>
    </xf>
    <xf numFmtId="1" fontId="27" fillId="6" borderId="25" applyAlignment="1" applyProtection="1" pivotButton="0" quotePrefix="0" xfId="77">
      <alignment horizontal="general" vertical="bottom"/>
      <protection locked="1" hidden="1"/>
    </xf>
    <xf numFmtId="0" fontId="0" fillId="0" borderId="0" applyAlignment="1" pivotButton="0" quotePrefix="0" xfId="0">
      <alignment horizontal="general" vertical="bottom"/>
    </xf>
    <xf numFmtId="0" fontId="21" fillId="2" borderId="0" applyAlignment="1" applyProtection="1" pivotButton="0" quotePrefix="0" xfId="0">
      <alignment horizontal="center" vertical="bottom"/>
      <protection locked="0" hidden="0"/>
    </xf>
    <xf numFmtId="0" fontId="42" fillId="0" borderId="0" applyAlignment="1" pivotButton="0" quotePrefix="0" xfId="0">
      <alignment horizontal="right" vertical="bottom"/>
    </xf>
    <xf numFmtId="0" fontId="34" fillId="0" borderId="0" applyAlignment="1" pivotButton="0" quotePrefix="0" xfId="0">
      <alignment horizontal="right" vertical="bottom"/>
    </xf>
    <xf numFmtId="0" fontId="34" fillId="0" borderId="0" applyAlignment="1" pivotButton="0" quotePrefix="0" xfId="0">
      <alignment horizontal="left" vertical="bottom"/>
    </xf>
    <xf numFmtId="166" fontId="19" fillId="0" borderId="0" applyAlignment="1" pivotButton="0" quotePrefix="0" xfId="15">
      <alignment horizontal="general" vertical="bottom"/>
    </xf>
    <xf numFmtId="166" fontId="19" fillId="0" borderId="0" applyAlignment="1" pivotButton="0" quotePrefix="0" xfId="15">
      <alignment horizontal="right" vertical="bottom"/>
    </xf>
    <xf numFmtId="0" fontId="21" fillId="0" borderId="21" applyAlignment="1" pivotButton="0" quotePrefix="0" xfId="0">
      <alignment horizontal="general" vertical="bottom"/>
    </xf>
    <xf numFmtId="166" fontId="21" fillId="0" borderId="21" applyAlignment="1" pivotButton="0" quotePrefix="0" xfId="15">
      <alignment horizontal="general" vertical="bottom"/>
    </xf>
    <xf numFmtId="0" fontId="43" fillId="0" borderId="0" applyAlignment="1" pivotButton="0" quotePrefix="0" xfId="0">
      <alignment horizontal="general" vertical="bottom"/>
    </xf>
    <xf numFmtId="0" fontId="21" fillId="0" borderId="0" applyAlignment="1" pivotButton="0" quotePrefix="0" xfId="0">
      <alignment horizontal="general" vertical="bottom"/>
    </xf>
    <xf numFmtId="0" fontId="44" fillId="14" borderId="4" applyAlignment="1" pivotButton="0" quotePrefix="0" xfId="0">
      <alignment horizontal="general" vertical="bottom"/>
    </xf>
    <xf numFmtId="3" fontId="0" fillId="0" borderId="0" applyAlignment="1" pivotButton="0" quotePrefix="0" xfId="0">
      <alignment horizontal="general" vertical="bottom"/>
    </xf>
    <xf numFmtId="167" fontId="0" fillId="0" borderId="0" applyAlignment="1" pivotButton="0" quotePrefix="0" xfId="0">
      <alignment horizontal="general" vertical="bottom"/>
    </xf>
    <xf numFmtId="166" fontId="0" fillId="0" borderId="0" applyAlignment="1" pivotButton="0" quotePrefix="0" xfId="0">
      <alignment horizontal="general" vertical="bottom"/>
    </xf>
    <xf numFmtId="0" fontId="44" fillId="14" borderId="0" applyAlignment="1" pivotButton="0" quotePrefix="0" xfId="0">
      <alignment horizontal="center" vertical="center"/>
    </xf>
    <xf numFmtId="0" fontId="16" fillId="15" borderId="4" applyAlignment="1" pivotButton="0" quotePrefix="0" xfId="0">
      <alignment horizontal="general" vertical="center"/>
    </xf>
    <xf numFmtId="0" fontId="16" fillId="15" borderId="4" applyAlignment="1" pivotButton="0" quotePrefix="0" xfId="0">
      <alignment horizontal="center" vertical="center"/>
    </xf>
    <xf numFmtId="0" fontId="45" fillId="0" borderId="4" applyAlignment="1" pivotButton="0" quotePrefix="0" xfId="0">
      <alignment horizontal="general" vertical="center"/>
    </xf>
    <xf numFmtId="165" fontId="45" fillId="0" borderId="4" applyAlignment="1" pivotButton="0" quotePrefix="0" xfId="15">
      <alignment horizontal="general" vertical="center"/>
    </xf>
    <xf numFmtId="169" fontId="45" fillId="0" borderId="4" applyAlignment="1" pivotButton="0" quotePrefix="0" xfId="19">
      <alignment horizontal="general" vertical="center"/>
    </xf>
    <xf numFmtId="0" fontId="16" fillId="0" borderId="4" applyAlignment="1" pivotButton="0" quotePrefix="0" xfId="0">
      <alignment horizontal="general" vertical="center"/>
    </xf>
    <xf numFmtId="165" fontId="16" fillId="0" borderId="4" applyAlignment="1" pivotButton="0" quotePrefix="0" xfId="15">
      <alignment horizontal="general" vertical="center"/>
    </xf>
    <xf numFmtId="9" fontId="16" fillId="0" borderId="4" applyAlignment="1" pivotButton="0" quotePrefix="0" xfId="19">
      <alignment horizontal="general" vertical="center"/>
    </xf>
    <xf numFmtId="169" fontId="16" fillId="0" borderId="4" applyAlignment="1" pivotButton="0" quotePrefix="0" xfId="19">
      <alignment horizontal="general" vertical="center"/>
    </xf>
    <xf numFmtId="9" fontId="16" fillId="0" borderId="4" applyAlignment="1" pivotButton="0" quotePrefix="0" xfId="15">
      <alignment horizontal="general" vertical="center"/>
    </xf>
    <xf numFmtId="165" fontId="0" fillId="0" borderId="0" applyAlignment="1" pivotButton="0" quotePrefix="0" xfId="0">
      <alignment horizontal="general" vertical="center"/>
    </xf>
    <xf numFmtId="0" fontId="46" fillId="11" borderId="4" applyAlignment="1" pivotButton="0" quotePrefix="0" xfId="0">
      <alignment horizontal="left" vertical="center" indent="1"/>
    </xf>
    <xf numFmtId="165" fontId="46" fillId="11" borderId="4" applyAlignment="1" pivotButton="0" quotePrefix="0" xfId="15">
      <alignment horizontal="general" vertical="center"/>
    </xf>
    <xf numFmtId="169" fontId="46" fillId="11" borderId="4" applyAlignment="1" pivotButton="0" quotePrefix="0" xfId="19">
      <alignment horizontal="general" vertical="center"/>
    </xf>
    <xf numFmtId="169" fontId="45" fillId="11" borderId="4" applyAlignment="1" pivotButton="0" quotePrefix="0" xfId="19">
      <alignment horizontal="general" vertical="center"/>
    </xf>
    <xf numFmtId="9" fontId="0" fillId="0" borderId="0" applyAlignment="1" pivotButton="0" quotePrefix="0" xfId="0">
      <alignment horizontal="general" vertical="center"/>
    </xf>
    <xf numFmtId="165" fontId="46" fillId="11" borderId="4" applyAlignment="1" pivotButton="0" quotePrefix="0" xfId="15">
      <alignment horizontal="right" vertical="center"/>
    </xf>
    <xf numFmtId="0" fontId="0" fillId="0" borderId="0" applyAlignment="1" pivotButton="0" quotePrefix="0" xfId="0">
      <alignment horizontal="general" vertical="center"/>
    </xf>
    <xf numFmtId="181" fontId="45" fillId="0" borderId="4" applyAlignment="1" pivotButton="0" quotePrefix="0" xfId="0">
      <alignment horizontal="general" vertical="center"/>
    </xf>
    <xf numFmtId="0" fontId="45" fillId="11" borderId="4" applyAlignment="1" pivotButton="0" quotePrefix="0" xfId="0">
      <alignment horizontal="general" vertical="center"/>
    </xf>
    <xf numFmtId="165" fontId="0" fillId="0" borderId="0" applyAlignment="1" pivotButton="0" quotePrefix="0" xfId="0">
      <alignment horizontal="general" vertical="bottom"/>
    </xf>
    <xf numFmtId="169" fontId="45" fillId="0" borderId="4" applyAlignment="1" pivotButton="0" quotePrefix="0" xfId="0">
      <alignment horizontal="general" vertical="center"/>
    </xf>
    <xf numFmtId="10" fontId="45" fillId="0" borderId="4" applyAlignment="1" pivotButton="0" quotePrefix="0" xfId="19">
      <alignment horizontal="general" vertical="center"/>
    </xf>
    <xf numFmtId="9" fontId="45" fillId="0" borderId="4" applyAlignment="1" pivotButton="0" quotePrefix="0" xfId="19">
      <alignment horizontal="center" vertical="center"/>
    </xf>
    <xf numFmtId="0" fontId="21" fillId="8" borderId="11" applyAlignment="1" pivotButton="0" quotePrefix="0" xfId="53">
      <alignment horizontal="left" vertical="center" wrapText="1"/>
    </xf>
    <xf numFmtId="0" fontId="21" fillId="8" borderId="11" applyAlignment="1" applyProtection="1" pivotButton="0" quotePrefix="0" xfId="53">
      <alignment horizontal="center" vertical="center" wrapText="1"/>
      <protection locked="1" hidden="1"/>
    </xf>
    <xf numFmtId="0" fontId="21" fillId="8" borderId="11" applyAlignment="1" pivotButton="0" quotePrefix="0" xfId="53">
      <alignment horizontal="center" vertical="center" wrapText="1"/>
    </xf>
    <xf numFmtId="0" fontId="24" fillId="0" borderId="11" applyAlignment="1" pivotButton="0" quotePrefix="0" xfId="43">
      <alignment horizontal="left" vertical="center"/>
    </xf>
    <xf numFmtId="1" fontId="19" fillId="0" borderId="11" applyAlignment="1" applyProtection="1" pivotButton="0" quotePrefix="0" xfId="24">
      <alignment horizontal="general" vertical="bottom"/>
      <protection locked="1" hidden="1"/>
    </xf>
    <xf numFmtId="1" fontId="24" fillId="0" borderId="11" applyAlignment="1" applyProtection="1" pivotButton="0" quotePrefix="0" xfId="43">
      <alignment horizontal="general" vertical="center"/>
      <protection locked="1" hidden="1"/>
    </xf>
    <xf numFmtId="182" fontId="24" fillId="0" borderId="11" applyAlignment="1" applyProtection="1" pivotButton="0" quotePrefix="0" xfId="43">
      <alignment horizontal="general" vertical="center"/>
      <protection locked="1" hidden="1"/>
    </xf>
    <xf numFmtId="0" fontId="27" fillId="8" borderId="11" applyAlignment="1" pivotButton="0" quotePrefix="0" xfId="43">
      <alignment horizontal="center" vertical="center"/>
    </xf>
    <xf numFmtId="182" fontId="27" fillId="6" borderId="11" applyAlignment="1" applyProtection="1" pivotButton="0" quotePrefix="0" xfId="43">
      <alignment horizontal="general" vertical="bottom"/>
      <protection locked="1" hidden="1"/>
    </xf>
    <xf numFmtId="0" fontId="24" fillId="0" borderId="0" applyAlignment="1" pivotButton="0" quotePrefix="0" xfId="43">
      <alignment horizontal="left" vertical="bottom"/>
    </xf>
    <xf numFmtId="0" fontId="24" fillId="0" borderId="0" applyAlignment="1" pivotButton="0" quotePrefix="0" xfId="43">
      <alignment horizontal="general" vertical="bottom"/>
    </xf>
    <xf numFmtId="0" fontId="47" fillId="16" borderId="0" applyAlignment="1" pivotButton="0" quotePrefix="0" xfId="0">
      <alignment horizontal="general" vertical="center"/>
    </xf>
    <xf numFmtId="0" fontId="47" fillId="16" borderId="26" applyAlignment="1" pivotButton="0" quotePrefix="0" xfId="0">
      <alignment horizontal="left" vertical="center"/>
    </xf>
    <xf numFmtId="183" fontId="47" fillId="17" borderId="26" applyAlignment="1" pivotButton="0" quotePrefix="0" xfId="0">
      <alignment horizontal="left" vertical="center"/>
    </xf>
    <xf numFmtId="0" fontId="48" fillId="17" borderId="26" applyAlignment="1" pivotButton="0" quotePrefix="0" xfId="0">
      <alignment horizontal="center" vertical="center"/>
    </xf>
    <xf numFmtId="0" fontId="47" fillId="16" borderId="0" applyAlignment="1" pivotButton="0" quotePrefix="0" xfId="0">
      <alignment horizontal="general" vertical="center"/>
    </xf>
    <xf numFmtId="0" fontId="47" fillId="16" borderId="27" applyAlignment="1" pivotButton="0" quotePrefix="0" xfId="0">
      <alignment horizontal="general" vertical="center"/>
    </xf>
    <xf numFmtId="0" fontId="47" fillId="16" borderId="28" applyAlignment="1" pivotButton="0" quotePrefix="0" xfId="0">
      <alignment horizontal="general" vertical="center"/>
    </xf>
    <xf numFmtId="0" fontId="47" fillId="16" borderId="29" applyAlignment="1" pivotButton="0" quotePrefix="0" xfId="0">
      <alignment horizontal="general" vertical="center"/>
    </xf>
    <xf numFmtId="0" fontId="49" fillId="17" borderId="26" applyAlignment="1" pivotButton="0" quotePrefix="0" xfId="0">
      <alignment horizontal="left" vertical="center"/>
    </xf>
    <xf numFmtId="0" fontId="49" fillId="17" borderId="26" applyAlignment="1" pivotButton="0" quotePrefix="0" xfId="0">
      <alignment horizontal="center" vertical="center"/>
    </xf>
    <xf numFmtId="0" fontId="47" fillId="16" borderId="0" applyAlignment="1" pivotButton="0" quotePrefix="0" xfId="0">
      <alignment horizontal="center" vertical="center"/>
    </xf>
    <xf numFmtId="0" fontId="47" fillId="16" borderId="0" applyAlignment="1" pivotButton="0" quotePrefix="0" xfId="0">
      <alignment horizontal="left" vertical="center"/>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30" applyAlignment="1" pivotButton="0" quotePrefix="0" xfId="0">
      <alignment horizontal="center" vertical="center"/>
    </xf>
    <xf numFmtId="0" fontId="47" fillId="16" borderId="31" applyAlignment="1" pivotButton="0" quotePrefix="0" xfId="0">
      <alignment horizontal="general" vertical="center"/>
    </xf>
    <xf numFmtId="0" fontId="47" fillId="16" borderId="32" applyAlignment="1" pivotButton="0" quotePrefix="0" xfId="0">
      <alignment horizontal="general" vertical="center"/>
    </xf>
    <xf numFmtId="0" fontId="47" fillId="16" borderId="33" applyAlignment="1" pivotButton="0" quotePrefix="0" xfId="0">
      <alignment horizontal="general" vertical="center"/>
    </xf>
    <xf numFmtId="0" fontId="47" fillId="16" borderId="26" applyAlignment="1" pivotButton="0" quotePrefix="0" xfId="73">
      <alignment horizontal="center" vertical="center"/>
    </xf>
    <xf numFmtId="0" fontId="47" fillId="16" borderId="26" applyAlignment="1" pivotButton="0" quotePrefix="0" xfId="0">
      <alignment horizontal="center" vertical="center"/>
    </xf>
    <xf numFmtId="0" fontId="47" fillId="16" borderId="34" applyAlignment="1" pivotButton="0" quotePrefix="0" xfId="73">
      <alignment horizontal="center" vertical="center"/>
    </xf>
    <xf numFmtId="0" fontId="47" fillId="16" borderId="35" applyAlignment="1" pivotButton="0" quotePrefix="0" xfId="0">
      <alignment horizontal="center" vertical="center"/>
    </xf>
    <xf numFmtId="0" fontId="47" fillId="16" borderId="34" applyAlignment="1" pivotButton="0" quotePrefix="0" xfId="0">
      <alignment horizontal="center" vertical="center" shrinkToFit="1"/>
    </xf>
    <xf numFmtId="0" fontId="47" fillId="16" borderId="36" applyAlignment="1" pivotButton="0" quotePrefix="0" xfId="0">
      <alignment horizontal="center" vertical="center"/>
    </xf>
    <xf numFmtId="0" fontId="47" fillId="16" borderId="4" applyAlignment="1" pivotButton="0" quotePrefix="0" xfId="0">
      <alignment horizontal="left" vertical="center"/>
    </xf>
    <xf numFmtId="0" fontId="47" fillId="16" borderId="37" applyAlignment="1" pivotButton="0" quotePrefix="0" xfId="73">
      <alignment horizontal="general" vertical="center"/>
    </xf>
    <xf numFmtId="0" fontId="47" fillId="16" borderId="38" applyAlignment="1" pivotButton="0" quotePrefix="0" xfId="73">
      <alignment horizontal="left" vertical="center"/>
    </xf>
    <xf numFmtId="184" fontId="47" fillId="16" borderId="38" applyAlignment="1" pivotButton="0" quotePrefix="0" xfId="78">
      <alignment horizontal="right" vertical="center"/>
    </xf>
    <xf numFmtId="184" fontId="47" fillId="17" borderId="39" applyAlignment="1" pivotButton="0" quotePrefix="0" xfId="78">
      <alignment horizontal="right" vertical="center"/>
    </xf>
    <xf numFmtId="0" fontId="47" fillId="16" borderId="40" applyAlignment="1" pivotButton="0" quotePrefix="0" xfId="0">
      <alignment horizontal="left" vertical="center"/>
    </xf>
    <xf numFmtId="185" fontId="47" fillId="16" borderId="0" applyAlignment="1" pivotButton="0" quotePrefix="0" xfId="0">
      <alignment horizontal="general" vertical="center"/>
    </xf>
    <xf numFmtId="0" fontId="47" fillId="16" borderId="41" applyAlignment="1" pivotButton="0" quotePrefix="0" xfId="73">
      <alignment horizontal="left" vertical="center"/>
    </xf>
    <xf numFmtId="0" fontId="47" fillId="16" borderId="26" applyAlignment="1" pivotButton="0" quotePrefix="0" xfId="73">
      <alignment horizontal="left" vertical="center"/>
    </xf>
    <xf numFmtId="184" fontId="47" fillId="17" borderId="26" applyAlignment="1" pivotButton="0" quotePrefix="0" xfId="78">
      <alignment horizontal="general" vertical="center"/>
    </xf>
    <xf numFmtId="0" fontId="47" fillId="16" borderId="42" applyAlignment="1" pivotButton="0" quotePrefix="0" xfId="73">
      <alignment horizontal="general" vertical="center"/>
    </xf>
    <xf numFmtId="0" fontId="47" fillId="16" borderId="43" applyAlignment="1" pivotButton="0" quotePrefix="0" xfId="73">
      <alignment horizontal="left" vertical="center"/>
    </xf>
    <xf numFmtId="184" fontId="47" fillId="16" borderId="26" applyAlignment="1" pivotButton="0" quotePrefix="0" xfId="78">
      <alignment horizontal="right" vertical="center"/>
    </xf>
    <xf numFmtId="184" fontId="47" fillId="17" borderId="1" applyAlignment="1" pivotButton="0" quotePrefix="0" xfId="78">
      <alignment horizontal="right" vertical="center"/>
    </xf>
    <xf numFmtId="0" fontId="47" fillId="16" borderId="44" applyAlignment="1" pivotButton="0" quotePrefix="0" xfId="0">
      <alignment horizontal="left" vertical="center"/>
    </xf>
    <xf numFmtId="0" fontId="47" fillId="16" borderId="45" applyAlignment="1" pivotButton="0" quotePrefix="0" xfId="73">
      <alignment horizontal="left" vertical="center"/>
    </xf>
    <xf numFmtId="0" fontId="47" fillId="16" borderId="46" applyAlignment="1" pivotButton="0" quotePrefix="0" xfId="0">
      <alignment horizontal="left" vertical="center"/>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184" fontId="47" fillId="16" borderId="0" applyAlignment="1" pivotButton="0" quotePrefix="0" xfId="78">
      <alignment horizontal="general" vertical="center"/>
    </xf>
    <xf numFmtId="184" fontId="47" fillId="16" borderId="26" applyAlignment="1" pivotButton="0" quotePrefix="0" xfId="78">
      <alignment horizontal="center" vertical="center"/>
    </xf>
    <xf numFmtId="184" fontId="47" fillId="17" borderId="29" applyAlignment="1" pivotButton="0" quotePrefix="0" xfId="78">
      <alignment horizontal="general" vertical="center"/>
    </xf>
    <xf numFmtId="0" fontId="47" fillId="16" borderId="42" applyAlignment="1" pivotButton="0" quotePrefix="0" xfId="0">
      <alignment horizontal="general" vertical="center"/>
    </xf>
    <xf numFmtId="185" fontId="47" fillId="16" borderId="0" applyAlignment="1" pivotButton="0" quotePrefix="0" xfId="27">
      <alignment horizontal="general" vertical="center"/>
    </xf>
    <xf numFmtId="0" fontId="47" fillId="16" borderId="47" applyAlignment="1" pivotButton="0" quotePrefix="0" xfId="0">
      <alignment horizontal="general" vertical="center"/>
    </xf>
    <xf numFmtId="0" fontId="47" fillId="16" borderId="48" applyAlignment="1" pivotButton="0" quotePrefix="0" xfId="73">
      <alignment horizontal="general" vertical="center"/>
    </xf>
    <xf numFmtId="0" fontId="47" fillId="16" borderId="26" applyAlignment="1" pivotButton="0" quotePrefix="0" xfId="73">
      <alignment horizontal="left" vertical="center" shrinkToFit="1"/>
    </xf>
    <xf numFmtId="0" fontId="47" fillId="16" borderId="49" applyAlignment="1" pivotButton="0" quotePrefix="0" xfId="73">
      <alignment horizontal="left" vertical="center"/>
    </xf>
    <xf numFmtId="0" fontId="47" fillId="16" borderId="50" applyAlignment="1" pivotButton="0" quotePrefix="0" xfId="0">
      <alignment horizontal="left" vertical="center"/>
    </xf>
    <xf numFmtId="0" fontId="47" fillId="16" borderId="51" applyAlignment="1" pivotButton="0" quotePrefix="0" xfId="73">
      <alignment horizontal="general" vertical="center"/>
    </xf>
    <xf numFmtId="0" fontId="47" fillId="16" borderId="52" applyAlignment="1" pivotButton="0" quotePrefix="0" xfId="0">
      <alignment horizontal="left" vertical="center"/>
    </xf>
    <xf numFmtId="0" fontId="47" fillId="16" borderId="43" applyAlignment="1" pivotButton="0" quotePrefix="0" xfId="73">
      <alignment horizontal="general" vertical="center"/>
    </xf>
    <xf numFmtId="0" fontId="47" fillId="16" borderId="45" applyAlignment="1" pivotButton="0" quotePrefix="0" xfId="73">
      <alignment horizontal="general" vertical="center"/>
    </xf>
    <xf numFmtId="0" fontId="47" fillId="16" borderId="41" applyAlignment="1" pivotButton="0" quotePrefix="0" xfId="73">
      <alignment horizontal="general" vertical="center"/>
    </xf>
    <xf numFmtId="184" fontId="47" fillId="16" borderId="27" applyAlignment="1" pivotButton="0" quotePrefix="0" xfId="78">
      <alignment horizontal="center" vertical="center"/>
    </xf>
    <xf numFmtId="0" fontId="49" fillId="0" borderId="28" applyAlignment="1" pivotButton="0" quotePrefix="0" xfId="73">
      <alignment horizontal="left" vertical="top" wrapText="1"/>
    </xf>
    <xf numFmtId="0" fontId="47" fillId="16" borderId="43" applyAlignment="1" pivotButton="0" quotePrefix="0" xfId="0">
      <alignment horizontal="general" vertical="center"/>
    </xf>
    <xf numFmtId="186" fontId="47" fillId="17" borderId="26" applyAlignment="1" pivotButton="0" quotePrefix="0" xfId="78">
      <alignment horizontal="right" vertical="center"/>
    </xf>
    <xf numFmtId="186" fontId="47" fillId="16" borderId="26" applyAlignment="1" pivotButton="0" quotePrefix="0" xfId="0">
      <alignment horizontal="center" vertical="center"/>
    </xf>
    <xf numFmtId="186" fontId="47" fillId="17" borderId="29" applyAlignment="1" pivotButton="0" quotePrefix="0" xfId="78">
      <alignment horizontal="right" vertical="center"/>
    </xf>
    <xf numFmtId="0" fontId="47" fillId="16" borderId="34" applyAlignment="1" pivotButton="0" quotePrefix="0" xfId="73">
      <alignment horizontal="left" vertical="center"/>
    </xf>
    <xf numFmtId="184" fontId="47" fillId="16" borderId="53" applyAlignment="1" pivotButton="0" quotePrefix="0" xfId="78">
      <alignment horizontal="right" vertical="center"/>
    </xf>
    <xf numFmtId="0" fontId="47" fillId="16" borderId="54" applyAlignment="1" pivotButton="0" quotePrefix="0" xfId="0">
      <alignment horizontal="left" vertical="center"/>
    </xf>
    <xf numFmtId="0" fontId="47" fillId="16" borderId="0" applyAlignment="1" pivotButton="0" quotePrefix="0" xfId="73">
      <alignment horizontal="general" vertical="top"/>
    </xf>
    <xf numFmtId="186" fontId="47" fillId="16" borderId="0" applyAlignment="1" pivotButton="0" quotePrefix="0" xfId="0">
      <alignment horizontal="right" vertical="center" indent="1"/>
    </xf>
    <xf numFmtId="186" fontId="47" fillId="16" borderId="0" applyAlignment="1" pivotButton="0" quotePrefix="0" xfId="0">
      <alignment horizontal="right" vertical="center"/>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0" fontId="47" fillId="16" borderId="46" applyAlignment="1" pivotButton="0" quotePrefix="0" xfId="73">
      <alignment horizontal="left" vertical="center" shrinkToFit="1"/>
    </xf>
    <xf numFmtId="186" fontId="47" fillId="17" borderId="4" applyAlignment="1" pivotButton="0" quotePrefix="0" xfId="78">
      <alignment horizontal="right" vertical="center"/>
    </xf>
    <xf numFmtId="184" fontId="47" fillId="16" borderId="45" applyAlignment="1" pivotButton="0" quotePrefix="0" xfId="78">
      <alignment horizontal="center" vertical="center"/>
    </xf>
    <xf numFmtId="184" fontId="47" fillId="17" borderId="45" applyAlignment="1" pivotButton="0" quotePrefix="0" xfId="78">
      <alignment horizontal="right" vertical="center"/>
    </xf>
    <xf numFmtId="184" fontId="47" fillId="16" borderId="48" applyAlignment="1" pivotButton="0" quotePrefix="0" xfId="78">
      <alignment horizontal="center" vertical="center"/>
    </xf>
    <xf numFmtId="0" fontId="47" fillId="16" borderId="33" applyAlignment="1" pivotButton="0" quotePrefix="0" xfId="0">
      <alignment horizontal="left" vertical="center"/>
    </xf>
    <xf numFmtId="0" fontId="47" fillId="16" borderId="0" applyAlignment="1" pivotButton="0" quotePrefix="0" xfId="73">
      <alignment horizontal="left" vertical="center" shrinkToFit="1"/>
    </xf>
    <xf numFmtId="186" fontId="47" fillId="16" borderId="0" applyAlignment="1" pivotButton="0" quotePrefix="0" xfId="78">
      <alignment horizontal="general" vertical="center"/>
    </xf>
    <xf numFmtId="186" fontId="47" fillId="17" borderId="4" applyAlignment="1" pivotButton="0" quotePrefix="0" xfId="0">
      <alignment horizontal="right" vertical="center"/>
    </xf>
    <xf numFmtId="0" fontId="47" fillId="16" borderId="55" applyAlignment="1" pivotButton="0" quotePrefix="0" xfId="73">
      <alignment horizontal="left" vertical="center"/>
    </xf>
    <xf numFmtId="185" fontId="47" fillId="16" borderId="0" applyAlignment="1" pivotButton="0" quotePrefix="0" xfId="27">
      <alignment horizontal="right" vertical="center"/>
    </xf>
    <xf numFmtId="0" fontId="47" fillId="16" borderId="55" applyAlignment="1" pivotButton="0" quotePrefix="0" xfId="73">
      <alignment horizontal="left" vertical="center" wrapText="1"/>
    </xf>
    <xf numFmtId="186" fontId="47" fillId="16" borderId="0" applyAlignment="1" pivotButton="0" quotePrefix="0" xfId="27">
      <alignment horizontal="general"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0" fontId="51" fillId="17" borderId="26" applyAlignment="1" pivotButton="0" quotePrefix="0" xfId="0">
      <alignment horizontal="center" vertical="center"/>
    </xf>
    <xf numFmtId="0" fontId="52" fillId="16" borderId="0" applyAlignment="1" pivotButton="0" quotePrefix="0" xfId="0">
      <alignment horizontal="general" vertical="center"/>
    </xf>
    <xf numFmtId="164" fontId="51" fillId="17" borderId="26" applyAlignment="1" pivotButton="0" quotePrefix="0" xfId="0">
      <alignment horizontal="center" vertical="center"/>
    </xf>
    <xf numFmtId="0" fontId="47" fillId="16" borderId="0" applyAlignment="1" pivotButton="0" quotePrefix="0" xfId="0">
      <alignment horizontal="right" vertical="center"/>
    </xf>
    <xf numFmtId="0" fontId="47" fillId="16" borderId="0" applyAlignment="1" pivotButton="0" quotePrefix="0" xfId="73">
      <alignment horizontal="right" vertical="center"/>
    </xf>
    <xf numFmtId="0" fontId="47" fillId="17" borderId="26" applyAlignment="1" pivotButton="0" quotePrefix="0" xfId="0">
      <alignment horizontal="left" vertical="center" shrinkToFit="1"/>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4" applyAlignment="1" pivotButton="0" quotePrefix="0" xfId="0">
      <alignment horizontal="center" vertical="center"/>
    </xf>
    <xf numFmtId="0" fontId="47" fillId="16" borderId="39" applyAlignment="1" pivotButton="0" quotePrefix="0" xfId="73">
      <alignment horizontal="center" vertical="center"/>
    </xf>
    <xf numFmtId="0" fontId="47" fillId="16" borderId="38" applyAlignment="1" pivotButton="0" quotePrefix="0" xfId="0">
      <alignment horizontal="center" vertical="center"/>
    </xf>
    <xf numFmtId="0" fontId="54" fillId="16" borderId="56" applyAlignment="1" pivotButton="0" quotePrefix="0" xfId="0">
      <alignment horizontal="left" vertical="center" wrapText="1"/>
    </xf>
    <xf numFmtId="185" fontId="47" fillId="16" borderId="0" applyAlignment="1" pivotButton="0" quotePrefix="0" xfId="0">
      <alignment horizontal="general" vertical="center"/>
    </xf>
    <xf numFmtId="0" fontId="54" fillId="16" borderId="29" applyAlignment="1" pivotButton="0" quotePrefix="0" xfId="44">
      <alignment horizontal="left" vertical="center" wrapText="1"/>
    </xf>
    <xf numFmtId="0" fontId="55" fillId="16" borderId="29" applyAlignment="1" pivotButton="0" quotePrefix="0" xfId="44">
      <alignment horizontal="left" vertical="center"/>
    </xf>
    <xf numFmtId="0" fontId="54" fillId="16" borderId="57" applyAlignment="1" pivotButton="0" quotePrefix="0" xfId="44">
      <alignment horizontal="left" vertical="center" wrapText="1"/>
    </xf>
    <xf numFmtId="0" fontId="55" fillId="16" borderId="57" applyAlignment="1" pivotButton="0" quotePrefix="0" xfId="0">
      <alignment horizontal="left" vertical="center" wrapText="1"/>
    </xf>
    <xf numFmtId="0" fontId="54" fillId="16" borderId="29" applyAlignment="1" pivotButton="0" quotePrefix="0" xfId="0">
      <alignment horizontal="left" vertical="center" wrapText="1"/>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0" fontId="55" fillId="16" borderId="29" applyAlignment="1" pivotButton="0" quotePrefix="0" xfId="0">
      <alignment horizontal="left" vertical="center" wrapText="1"/>
    </xf>
    <xf numFmtId="0" fontId="55" fillId="16" borderId="29" applyAlignment="1" pivotButton="0" quotePrefix="0" xfId="0">
      <alignment horizontal="left" vertical="center"/>
    </xf>
    <xf numFmtId="185" fontId="47" fillId="16" borderId="0" applyAlignment="1" pivotButton="0" quotePrefix="0" xfId="78">
      <alignment horizontal="general" vertical="center"/>
    </xf>
    <xf numFmtId="0" fontId="47" fillId="16" borderId="1" applyAlignment="1" pivotButton="0" quotePrefix="0" xfId="73">
      <alignment horizontal="left" vertical="center"/>
    </xf>
    <xf numFmtId="0" fontId="54" fillId="16" borderId="57" applyAlignment="1" pivotButton="0" quotePrefix="0" xfId="0">
      <alignment horizontal="left" vertical="center" wrapText="1"/>
    </xf>
    <xf numFmtId="0" fontId="49" fillId="0" borderId="28" applyAlignment="1" pivotButton="0" quotePrefix="0" xfId="73">
      <alignment horizontal="left" vertical="top" wrapText="1"/>
    </xf>
    <xf numFmtId="0" fontId="47" fillId="16" borderId="29" applyAlignment="1" pivotButton="0" quotePrefix="0" xfId="0">
      <alignment horizontal="left" vertical="center"/>
    </xf>
    <xf numFmtId="0" fontId="47" fillId="16" borderId="39" applyAlignment="1" pivotButton="0" quotePrefix="0" xfId="73">
      <alignment horizontal="left" vertical="center"/>
    </xf>
    <xf numFmtId="0" fontId="47" fillId="16" borderId="58" applyAlignment="1" pivotButton="0" quotePrefix="0" xfId="0">
      <alignment horizontal="left" vertical="center"/>
    </xf>
    <xf numFmtId="0" fontId="47" fillId="16" borderId="0" applyAlignment="1" pivotButton="0" quotePrefix="0" xfId="73">
      <alignment horizontal="general" vertical="top"/>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165" fontId="47" fillId="17" borderId="4" applyAlignment="1" pivotButton="0" quotePrefix="0" xfId="15">
      <alignment horizontal="right" vertical="center"/>
    </xf>
    <xf numFmtId="0" fontId="47" fillId="16" borderId="48" applyAlignment="1" pivotButton="0" quotePrefix="0" xfId="73">
      <alignment horizontal="left" vertical="center"/>
    </xf>
    <xf numFmtId="0" fontId="47" fillId="16" borderId="59" applyAlignment="1" pivotButton="0" quotePrefix="0" xfId="0">
      <alignment horizontal="left" vertical="center"/>
    </xf>
    <xf numFmtId="0" fontId="47" fillId="16" borderId="0" applyAlignment="1" pivotButton="0" quotePrefix="0" xfId="73">
      <alignment horizontal="left" vertical="center" shrinkToFit="1"/>
    </xf>
    <xf numFmtId="185" fontId="47" fillId="16" borderId="0" applyAlignment="1" pivotButton="0" quotePrefix="0" xfId="78">
      <alignment horizontal="center" vertical="center"/>
    </xf>
    <xf numFmtId="0" fontId="47" fillId="16" borderId="0" applyAlignment="1" pivotButton="0" quotePrefix="0" xfId="0">
      <alignment horizontal="center" vertical="center"/>
    </xf>
    <xf numFmtId="185" fontId="47" fillId="16" borderId="0" applyAlignment="1" pivotButton="0" quotePrefix="0" xfId="78">
      <alignment horizontal="right"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49" fontId="51" fillId="17" borderId="26" applyAlignment="1" pivotButton="0" quotePrefix="0" xfId="0">
      <alignment horizontal="center" vertical="center"/>
    </xf>
    <xf numFmtId="0" fontId="47" fillId="16" borderId="0" applyAlignment="1" pivotButton="0" quotePrefix="0" xfId="0">
      <alignment horizontal="right" vertical="center"/>
    </xf>
    <xf numFmtId="185" fontId="47" fillId="16" borderId="0" applyAlignment="1" pivotButton="0" quotePrefix="0" xfId="15">
      <alignment horizontal="center" vertical="center"/>
    </xf>
    <xf numFmtId="0" fontId="47" fillId="16" borderId="0" applyAlignment="1" pivotButton="0" quotePrefix="0" xfId="73">
      <alignment horizontal="right" vertical="center"/>
    </xf>
    <xf numFmtId="0" fontId="52" fillId="16" borderId="0" applyAlignment="1" pivotButton="0" quotePrefix="0" xfId="72">
      <alignment horizontal="general" vertical="center"/>
    </xf>
    <xf numFmtId="0" fontId="52" fillId="16" borderId="0" applyAlignment="1" pivotButton="0" quotePrefix="0" xfId="72">
      <alignment horizontal="general" vertical="bottom"/>
    </xf>
    <xf numFmtId="0" fontId="56" fillId="16" borderId="0" applyAlignment="1" pivotButton="0" quotePrefix="0" xfId="72">
      <alignment horizontal="general" vertical="bottom"/>
    </xf>
    <xf numFmtId="0" fontId="52" fillId="0" borderId="26" applyAlignment="1" pivotButton="0" quotePrefix="0" xfId="72">
      <alignment horizontal="left" vertical="center"/>
    </xf>
    <xf numFmtId="187" fontId="52" fillId="17" borderId="26" applyAlignment="1" pivotButton="0" quotePrefix="0" xfId="72">
      <alignment horizontal="left" vertical="center" shrinkToFit="1"/>
    </xf>
    <xf numFmtId="0" fontId="52" fillId="16" borderId="27" applyAlignment="1" pivotButton="0" quotePrefix="0" xfId="72">
      <alignment horizontal="general" vertical="center"/>
    </xf>
    <xf numFmtId="0" fontId="52" fillId="16" borderId="28" applyAlignment="1" pivotButton="0" quotePrefix="0" xfId="72">
      <alignment horizontal="general" vertical="center"/>
    </xf>
    <xf numFmtId="49" fontId="52" fillId="17" borderId="26" applyAlignment="1" pivotButton="0" quotePrefix="0" xfId="72">
      <alignment horizontal="left" vertical="center" shrinkToFit="1"/>
    </xf>
    <xf numFmtId="183" fontId="52" fillId="16" borderId="0" applyAlignment="1" pivotButton="0" quotePrefix="0" xfId="72">
      <alignment horizontal="general" vertical="center"/>
    </xf>
    <xf numFmtId="0" fontId="52" fillId="16" borderId="0" applyAlignment="1" pivotButton="0" quotePrefix="0" xfId="72">
      <alignment horizontal="center" vertical="center"/>
    </xf>
    <xf numFmtId="0" fontId="52" fillId="16" borderId="0" applyAlignment="1" pivotButton="0" quotePrefix="0" xfId="72">
      <alignment horizontal="left" vertical="center"/>
    </xf>
    <xf numFmtId="0" fontId="52" fillId="17" borderId="26" applyAlignment="1" pivotButton="0" quotePrefix="0" xfId="72">
      <alignment horizontal="left" vertical="center"/>
    </xf>
    <xf numFmtId="0" fontId="52" fillId="16" borderId="26" applyAlignment="1" pivotButton="0" quotePrefix="0" xfId="72">
      <alignment horizontal="left" vertical="center"/>
    </xf>
    <xf numFmtId="0" fontId="52" fillId="16" borderId="0" applyAlignment="1" pivotButton="0" quotePrefix="0" xfId="72">
      <alignment horizontal="general" vertical="center" shrinkToFit="1"/>
    </xf>
    <xf numFmtId="0" fontId="52" fillId="0" borderId="26" applyAlignment="1" pivotButton="0" quotePrefix="0" xfId="72">
      <alignment horizontal="left" vertical="center" shrinkToFit="1"/>
    </xf>
    <xf numFmtId="0" fontId="52" fillId="0" borderId="26" applyAlignment="1" pivotButton="0" quotePrefix="0" xfId="72">
      <alignment horizontal="left" vertical="center" indent="1"/>
    </xf>
    <xf numFmtId="0" fontId="52" fillId="17" borderId="26" applyAlignment="1" pivotButton="0" quotePrefix="0" xfId="72">
      <alignment horizontal="left" vertical="center" indent="1"/>
    </xf>
    <xf numFmtId="0" fontId="57" fillId="18" borderId="32" applyAlignment="1" pivotButton="0" quotePrefix="0" xfId="72">
      <alignment horizontal="center" vertical="center"/>
    </xf>
    <xf numFmtId="0" fontId="57" fillId="18" borderId="32" applyAlignment="1" pivotButton="0" quotePrefix="0" xfId="72">
      <alignment horizontal="general" vertical="center"/>
    </xf>
    <xf numFmtId="0" fontId="52" fillId="18" borderId="32" applyAlignment="1" pivotButton="0" quotePrefix="0" xfId="72">
      <alignment horizontal="general" vertical="center"/>
    </xf>
    <xf numFmtId="0" fontId="52" fillId="16" borderId="0" applyAlignment="1" pivotButton="0" quotePrefix="0" xfId="72">
      <alignment horizontal="center" vertical="center" wrapText="1"/>
    </xf>
    <xf numFmtId="0" fontId="52" fillId="16" borderId="0" applyAlignment="1" pivotButton="0" quotePrefix="0" xfId="72">
      <alignment horizontal="general" vertical="center" wrapText="1"/>
    </xf>
    <xf numFmtId="0" fontId="52" fillId="16" borderId="0" applyAlignment="1" pivotButton="0" quotePrefix="0" xfId="72">
      <alignment horizontal="center" vertical="center"/>
    </xf>
    <xf numFmtId="165" fontId="52" fillId="17" borderId="26" applyAlignment="1" pivotButton="0" quotePrefix="0" xfId="25">
      <alignment horizontal="center" vertical="center"/>
    </xf>
    <xf numFmtId="165" fontId="52" fillId="0" borderId="0" applyAlignment="1" pivotButton="0" quotePrefix="0" xfId="25">
      <alignment horizontal="center" vertical="center"/>
    </xf>
    <xf numFmtId="165" fontId="52" fillId="19" borderId="4" applyAlignment="1" pivotButton="0" quotePrefix="0" xfId="25">
      <alignment horizontal="right" vertical="center" indent="1"/>
    </xf>
    <xf numFmtId="0" fontId="52" fillId="0" borderId="0" applyAlignment="1" pivotButton="0" quotePrefix="0" xfId="72">
      <alignment horizontal="general" vertical="center"/>
    </xf>
    <xf numFmtId="0" fontId="58" fillId="16" borderId="0" applyAlignment="1" pivotButton="0" quotePrefix="0" xfId="72">
      <alignment horizontal="general" vertical="center"/>
    </xf>
    <xf numFmtId="0" fontId="56" fillId="16" borderId="0" applyAlignment="1" pivotButton="0" quotePrefix="0" xfId="72">
      <alignment horizontal="center" vertical="center" wrapText="1"/>
    </xf>
    <xf numFmtId="165" fontId="52" fillId="17" borderId="26" applyAlignment="1" pivotButton="0" quotePrefix="0" xfId="25">
      <alignment horizontal="right" vertical="center" indent="1"/>
    </xf>
    <xf numFmtId="0" fontId="52" fillId="16" borderId="0" applyAlignment="1" pivotButton="0" quotePrefix="0" xfId="72">
      <alignment horizontal="center" vertical="center" wrapText="1"/>
    </xf>
    <xf numFmtId="0" fontId="52" fillId="0" borderId="0" applyAlignment="1" pivotButton="0" quotePrefix="0" xfId="72">
      <alignment horizontal="center" vertical="center"/>
    </xf>
    <xf numFmtId="165" fontId="52" fillId="0" borderId="26" applyAlignment="1" pivotButton="0" quotePrefix="0" xfId="25">
      <alignment horizontal="right" vertical="center" indent="1"/>
    </xf>
    <xf numFmtId="0" fontId="58" fillId="18" borderId="32" applyAlignment="1" pivotButton="0" quotePrefix="0" xfId="72">
      <alignment horizontal="general" vertical="center"/>
    </xf>
    <xf numFmtId="0" fontId="52" fillId="18" borderId="32" applyAlignment="1" pivotButton="0" quotePrefix="0" xfId="72">
      <alignment horizontal="left" vertical="center" wrapText="1"/>
    </xf>
    <xf numFmtId="0" fontId="59" fillId="16" borderId="0" applyAlignment="1" pivotButton="0" quotePrefix="0" xfId="72">
      <alignment horizontal="general" vertical="top"/>
    </xf>
    <xf numFmtId="0" fontId="52" fillId="17" borderId="26" applyAlignment="1" pivotButton="0" quotePrefix="0" xfId="72">
      <alignment horizontal="center" vertical="center"/>
    </xf>
    <xf numFmtId="49" fontId="52" fillId="17" borderId="26" applyAlignment="1" pivotButton="0" quotePrefix="0" xfId="72">
      <alignment horizontal="center" vertical="center"/>
    </xf>
    <xf numFmtId="0" fontId="52" fillId="0" borderId="26" applyAlignment="1" pivotButton="0" quotePrefix="0" xfId="72">
      <alignment horizontal="center" vertical="center"/>
    </xf>
    <xf numFmtId="49" fontId="60" fillId="16" borderId="0" applyAlignment="1" pivotButton="0" quotePrefix="0" xfId="72">
      <alignment horizontal="general" vertical="center"/>
    </xf>
    <xf numFmtId="49" fontId="51" fillId="16" borderId="0" applyAlignment="1" pivotButton="0" quotePrefix="0" xfId="72">
      <alignment horizontal="general" vertical="center"/>
    </xf>
    <xf numFmtId="0" fontId="52" fillId="16" borderId="0" applyAlignment="1" pivotButton="0" quotePrefix="0" xfId="72">
      <alignment horizontal="general" vertical="top"/>
    </xf>
    <xf numFmtId="0" fontId="60" fillId="16" borderId="0" applyAlignment="1" pivotButton="0" quotePrefix="0" xfId="72">
      <alignment horizontal="general" vertical="top" wrapText="1"/>
    </xf>
    <xf numFmtId="0" fontId="52" fillId="16" borderId="0" applyAlignment="1" pivotButton="0" quotePrefix="0" xfId="72">
      <alignment horizontal="general" vertical="top" wrapText="1"/>
    </xf>
    <xf numFmtId="165" fontId="52" fillId="17" borderId="26" applyAlignment="1" pivotButton="0" quotePrefix="0" xfId="25">
      <alignment horizontal="general" vertical="center"/>
    </xf>
    <xf numFmtId="165" fontId="60" fillId="0" borderId="26" applyAlignment="1" pivotButton="0" quotePrefix="0" xfId="25">
      <alignment horizontal="right" vertical="center" indent="1"/>
    </xf>
    <xf numFmtId="49" fontId="60" fillId="16" borderId="0" applyAlignment="1" pivotButton="0" quotePrefix="0" xfId="72">
      <alignment horizontal="center" vertical="center"/>
    </xf>
    <xf numFmtId="165" fontId="51" fillId="16" borderId="0" applyAlignment="1" pivotButton="0" quotePrefix="0" xfId="25">
      <alignment horizontal="general" vertical="center"/>
    </xf>
    <xf numFmtId="165" fontId="60" fillId="16" borderId="0" applyAlignment="1" pivotButton="0" quotePrefix="0" xfId="25">
      <alignment horizontal="general" vertical="center"/>
    </xf>
    <xf numFmtId="0" fontId="52" fillId="16" borderId="26" applyAlignment="1" pivotButton="0" quotePrefix="0" xfId="72">
      <alignment horizontal="center" vertical="center"/>
    </xf>
    <xf numFmtId="0" fontId="0" fillId="16" borderId="0" applyAlignment="1" pivotButton="0" quotePrefix="0" xfId="72">
      <alignment horizontal="general" vertical="center"/>
    </xf>
    <xf numFmtId="188" fontId="52" fillId="16" borderId="27" applyAlignment="1" pivotButton="0" quotePrefix="0" xfId="31">
      <alignment horizontal="general" vertical="center"/>
    </xf>
    <xf numFmtId="188" fontId="52" fillId="16" borderId="28" applyAlignment="1" pivotButton="0" quotePrefix="0" xfId="31">
      <alignment horizontal="general" vertical="center"/>
    </xf>
    <xf numFmtId="165" fontId="52" fillId="17" borderId="26" applyAlignment="1" pivotButton="0" quotePrefix="0" xfId="72">
      <alignment horizontal="right" vertical="center" indent="1"/>
    </xf>
    <xf numFmtId="0" fontId="52" fillId="16" borderId="0" applyAlignment="1" pivotButton="0" quotePrefix="0" xfId="72">
      <alignment horizontal="center" vertical="top"/>
    </xf>
    <xf numFmtId="0" fontId="52" fillId="16" borderId="0" applyAlignment="1" pivotButton="0" quotePrefix="0" xfId="72">
      <alignment horizontal="left" vertical="top" wrapText="1"/>
    </xf>
    <xf numFmtId="0" fontId="52" fillId="16" borderId="0" applyAlignment="1" pivotButton="0" quotePrefix="0" xfId="72">
      <alignment horizontal="left" vertical="center" wrapText="1"/>
    </xf>
    <xf numFmtId="0" fontId="52" fillId="16" borderId="0" applyAlignment="1" pivotButton="0" quotePrefix="0" xfId="72">
      <alignment horizontal="center" vertical="top"/>
    </xf>
    <xf numFmtId="0" fontId="57" fillId="16" borderId="0" applyAlignment="1" pivotButton="0" quotePrefix="0" xfId="72">
      <alignment horizontal="general" vertical="center"/>
    </xf>
    <xf numFmtId="0" fontId="52" fillId="17" borderId="26" applyAlignment="1" pivotButton="0" quotePrefix="0" xfId="72">
      <alignment horizontal="left" vertical="top" wrapText="1"/>
    </xf>
    <xf numFmtId="0" fontId="59" fillId="16" borderId="0" applyAlignment="1" pivotButton="0" quotePrefix="0" xfId="72">
      <alignment horizontal="general" vertical="center"/>
    </xf>
    <xf numFmtId="165" fontId="60" fillId="16" borderId="46" applyAlignment="1" pivotButton="0" quotePrefix="0" xfId="25">
      <alignment horizontal="right" vertical="center" indent="1"/>
    </xf>
    <xf numFmtId="165" fontId="60" fillId="16" borderId="46" applyAlignment="1" pivotButton="0" quotePrefix="0" xfId="15">
      <alignment horizontal="right" vertical="center" indent="1"/>
    </xf>
    <xf numFmtId="165" fontId="60" fillId="16" borderId="26" applyAlignment="1" pivotButton="0" quotePrefix="0" xfId="25">
      <alignment horizontal="right" vertical="center" indent="1"/>
    </xf>
    <xf numFmtId="0" fontId="52" fillId="16" borderId="0" applyAlignment="1" pivotButton="0" quotePrefix="0" xfId="72">
      <alignment horizontal="center" vertical="center" shrinkToFit="1"/>
    </xf>
    <xf numFmtId="0" fontId="52" fillId="16" borderId="43" applyAlignment="1" pivotButton="0" quotePrefix="0" xfId="72">
      <alignment horizontal="center" vertical="center"/>
    </xf>
    <xf numFmtId="0" fontId="52" fillId="16" borderId="60" applyAlignment="1" pivotButton="0" quotePrefix="0" xfId="72">
      <alignment horizontal="center" vertical="center"/>
    </xf>
    <xf numFmtId="189" fontId="60" fillId="19" borderId="61" applyAlignment="1" pivotButton="0" quotePrefix="0" xfId="72">
      <alignment horizontal="right" vertical="center" indent="1"/>
    </xf>
    <xf numFmtId="0" fontId="52" fillId="16" borderId="62" applyAlignment="1" pivotButton="0" quotePrefix="0" xfId="72">
      <alignment horizontal="center" vertical="center"/>
    </xf>
    <xf numFmtId="0" fontId="45" fillId="0" borderId="0" applyAlignment="1" applyProtection="1" pivotButton="0" quotePrefix="0" xfId="50">
      <alignment horizontal="general" vertical="center"/>
      <protection locked="0" hidden="0"/>
    </xf>
    <xf numFmtId="0" fontId="61"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right" vertical="center"/>
      <protection locked="0" hidden="0"/>
    </xf>
    <xf numFmtId="0" fontId="64" fillId="0" borderId="0" applyAlignment="1" applyProtection="1" pivotButton="0" quotePrefix="0" xfId="50">
      <alignment horizontal="general" vertical="center"/>
      <protection locked="0" hidden="0"/>
    </xf>
    <xf numFmtId="0" fontId="65" fillId="0" borderId="0" applyAlignment="1" applyProtection="1" pivotButton="0" quotePrefix="0" xfId="50">
      <alignment horizontal="center" vertical="center" wrapText="1"/>
      <protection locked="0" hidden="0"/>
    </xf>
    <xf numFmtId="0" fontId="66"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general" vertical="center"/>
      <protection locked="0" hidden="0"/>
    </xf>
    <xf numFmtId="0" fontId="45" fillId="0" borderId="4" applyAlignment="1" applyProtection="1" pivotButton="0" quotePrefix="0" xfId="50">
      <alignment horizontal="center" vertical="center" shrinkToFit="1"/>
      <protection locked="0" hidden="0"/>
    </xf>
    <xf numFmtId="183" fontId="45" fillId="20" borderId="4" applyAlignment="1" applyProtection="1" pivotButton="0" quotePrefix="0" xfId="0">
      <alignment horizontal="center" vertical="center" shrinkToFit="1"/>
      <protection locked="0" hidden="0"/>
    </xf>
    <xf numFmtId="0" fontId="45" fillId="0"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shrinkToFit="1"/>
      <protection locked="0" hidden="0"/>
    </xf>
    <xf numFmtId="0" fontId="67" fillId="21" borderId="4" applyAlignment="1" applyProtection="1" pivotButton="0" quotePrefix="0" xfId="50">
      <alignment horizontal="center" vertical="center"/>
      <protection locked="0" hidden="0"/>
    </xf>
    <xf numFmtId="0" fontId="45" fillId="0" borderId="63" applyAlignment="1" applyProtection="1" pivotButton="0" quotePrefix="0" xfId="50">
      <alignment horizontal="center" vertical="center"/>
      <protection locked="0" hidden="0"/>
    </xf>
    <xf numFmtId="0" fontId="45" fillId="22"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protection locked="0" hidden="0"/>
    </xf>
    <xf numFmtId="0" fontId="45" fillId="21" borderId="4" applyAlignment="1" applyProtection="1" pivotButton="0" quotePrefix="0" xfId="50">
      <alignment horizontal="center" vertical="center"/>
      <protection locked="0" hidden="0"/>
    </xf>
    <xf numFmtId="0" fontId="45" fillId="0" borderId="0" applyAlignment="1" applyProtection="1" pivotButton="0" quotePrefix="0" xfId="50">
      <alignment horizontal="general" vertical="center"/>
      <protection locked="0" hidden="0"/>
    </xf>
    <xf numFmtId="0" fontId="45" fillId="0" borderId="0" applyAlignment="1" applyProtection="1" pivotButton="0" quotePrefix="0" xfId="50">
      <alignment horizontal="right" vertical="center"/>
      <protection locked="0" hidden="0"/>
    </xf>
    <xf numFmtId="0" fontId="45" fillId="0" borderId="64" applyAlignment="1" applyProtection="1" pivotButton="0" quotePrefix="0" xfId="50">
      <alignment horizontal="general" vertical="center"/>
      <protection locked="0" hidden="0"/>
    </xf>
    <xf numFmtId="0" fontId="45" fillId="0" borderId="64" applyAlignment="1" applyProtection="1" pivotButton="0" quotePrefix="0" xfId="50">
      <alignment horizontal="center" vertical="center"/>
      <protection locked="0" hidden="0"/>
    </xf>
    <xf numFmtId="0" fontId="6" fillId="0" borderId="0" applyAlignment="1" applyProtection="1" pivotButton="0" quotePrefix="0" xfId="50">
      <alignment horizontal="general" vertical="center"/>
      <protection locked="0" hidden="0"/>
    </xf>
    <xf numFmtId="165" fontId="61" fillId="0" borderId="0" applyAlignment="1" applyProtection="1" pivotButton="0" quotePrefix="0" xfId="28">
      <alignment horizontal="center" vertical="center"/>
      <protection locked="0" hidden="0"/>
    </xf>
    <xf numFmtId="0" fontId="45" fillId="22" borderId="63" applyAlignment="1" applyProtection="1" pivotButton="0" quotePrefix="0" xfId="50">
      <alignment horizontal="center" vertical="center" shrinkToFit="1"/>
      <protection locked="0" hidden="0"/>
    </xf>
    <xf numFmtId="0" fontId="45" fillId="20" borderId="4" applyAlignment="1" applyProtection="1" pivotButton="0" quotePrefix="0" xfId="0">
      <alignment horizontal="center" vertical="center" shrinkToFit="1"/>
      <protection locked="0" hidden="0"/>
    </xf>
    <xf numFmtId="0" fontId="45" fillId="22" borderId="4" applyAlignment="1" applyProtection="1" pivotButton="0" quotePrefix="0" xfId="50">
      <alignment horizontal="center" vertical="center" shrinkToFit="1"/>
      <protection locked="0" hidden="0"/>
    </xf>
    <xf numFmtId="0" fontId="45" fillId="20" borderId="30" applyAlignment="1" applyProtection="1" pivotButton="0" quotePrefix="0" xfId="50">
      <alignment horizontal="center" vertical="center" shrinkToFit="1"/>
      <protection locked="0" hidden="0"/>
    </xf>
    <xf numFmtId="0" fontId="61" fillId="22" borderId="34" applyAlignment="1" applyProtection="1" pivotButton="0" quotePrefix="0" xfId="50">
      <alignment horizontal="left" vertical="center" wrapText="1" shrinkToFit="1"/>
      <protection locked="0" hidden="0"/>
    </xf>
    <xf numFmtId="0" fontId="45" fillId="22" borderId="38" applyAlignment="1" applyProtection="1" pivotButton="0" quotePrefix="0" xfId="50">
      <alignment horizontal="left" vertical="center" shrinkToFit="1"/>
      <protection locked="0" hidden="0"/>
    </xf>
    <xf numFmtId="0" fontId="45" fillId="22" borderId="38" applyAlignment="1" applyProtection="1" pivotButton="0" quotePrefix="0" xfId="50">
      <alignment horizontal="center" vertical="center" shrinkToFit="1"/>
      <protection locked="0" hidden="0"/>
    </xf>
    <xf numFmtId="0" fontId="45" fillId="21" borderId="38" applyAlignment="1" applyProtection="1" pivotButton="0" quotePrefix="0" xfId="50">
      <alignment horizontal="general" vertical="center" shrinkToFit="1"/>
      <protection locked="0" hidden="0"/>
    </xf>
    <xf numFmtId="0" fontId="9" fillId="22" borderId="58" applyAlignment="1" applyProtection="1" pivotButton="0" quotePrefix="0" xfId="50">
      <alignment horizontal="center" vertical="center" shrinkToFit="1"/>
      <protection locked="0" hidden="0"/>
    </xf>
    <xf numFmtId="49" fontId="45" fillId="21" borderId="65" applyAlignment="1" applyProtection="1" pivotButton="0" quotePrefix="0" xfId="50">
      <alignment horizontal="center" vertical="center" shrinkToFit="1"/>
      <protection locked="0" hidden="0"/>
    </xf>
    <xf numFmtId="0" fontId="45" fillId="21" borderId="66" applyAlignment="1" applyProtection="1" pivotButton="0" quotePrefix="0" xfId="50">
      <alignment horizontal="center" vertical="center" shrinkToFit="1"/>
      <protection locked="0" hidden="0"/>
    </xf>
    <xf numFmtId="0" fontId="45" fillId="22" borderId="54" applyAlignment="1" applyProtection="1" pivotButton="0" quotePrefix="0" xfId="50">
      <alignment horizontal="center" vertical="center" wrapText="1" shrinkToFit="1"/>
      <protection locked="0" hidden="0"/>
    </xf>
    <xf numFmtId="0" fontId="45" fillId="21" borderId="4" applyAlignment="1" applyProtection="1" pivotButton="0" quotePrefix="0" xfId="50">
      <alignment horizontal="center" vertical="center" shrinkToFit="1"/>
      <protection locked="0" hidden="0"/>
    </xf>
    <xf numFmtId="0" fontId="45" fillId="22" borderId="67" applyAlignment="1" applyProtection="1" pivotButton="0" quotePrefix="0" xfId="50">
      <alignment horizontal="left" vertical="center" shrinkToFit="1"/>
      <protection locked="0" hidden="0"/>
    </xf>
    <xf numFmtId="0" fontId="45" fillId="22" borderId="67" applyAlignment="1" applyProtection="1" pivotButton="0" quotePrefix="0" xfId="50">
      <alignment horizontal="center" vertical="center" shrinkToFit="1"/>
      <protection locked="0" hidden="0"/>
    </xf>
    <xf numFmtId="0" fontId="45" fillId="21" borderId="68" applyAlignment="1" applyProtection="1" pivotButton="0" quotePrefix="0" xfId="50">
      <alignment horizontal="general" vertical="center" shrinkToFit="1"/>
      <protection locked="0" hidden="0"/>
    </xf>
    <xf numFmtId="0" fontId="9" fillId="22" borderId="69" applyAlignment="1" applyProtection="1" pivotButton="0" quotePrefix="0" xfId="50">
      <alignment horizontal="center" vertical="center" shrinkToFit="1"/>
      <protection locked="0" hidden="0"/>
    </xf>
    <xf numFmtId="0" fontId="45" fillId="21" borderId="67" applyAlignment="1" applyProtection="1" pivotButton="0" quotePrefix="0" xfId="50">
      <alignment horizontal="center" vertical="center" shrinkToFit="1"/>
      <protection locked="0" hidden="0"/>
    </xf>
    <xf numFmtId="0" fontId="45" fillId="21" borderId="50" applyAlignment="1" applyProtection="1" pivotButton="0" quotePrefix="0" xfId="50">
      <alignment horizontal="center" vertical="center" shrinkToFit="1"/>
      <protection locked="0" hidden="0"/>
    </xf>
    <xf numFmtId="0" fontId="45" fillId="0" borderId="0" applyAlignment="1" applyProtection="1" pivotButton="0" quotePrefix="0" xfId="50">
      <alignment horizontal="general" vertical="center"/>
      <protection locked="0" hidden="0"/>
    </xf>
    <xf numFmtId="0" fontId="62" fillId="0" borderId="0" applyAlignment="1" applyProtection="1" pivotButton="0" quotePrefix="0" xfId="50">
      <alignment horizontal="center" vertical="center" shrinkToFit="1"/>
      <protection locked="0" hidden="0"/>
    </xf>
    <xf numFmtId="0" fontId="6" fillId="0" borderId="0" applyAlignment="1" applyProtection="1" pivotButton="0" quotePrefix="0" xfId="50">
      <alignment horizontal="right" vertical="top" shrinkToFit="1"/>
      <protection locked="0" hidden="0"/>
    </xf>
    <xf numFmtId="0" fontId="61" fillId="0" borderId="0" applyAlignment="1" applyProtection="1" pivotButton="0" quotePrefix="0" xfId="50">
      <alignment horizontal="center" vertical="center"/>
      <protection locked="0" hidden="0"/>
    </xf>
    <xf numFmtId="0" fontId="6" fillId="0" borderId="0" applyAlignment="1" applyProtection="1" pivotButton="0" quotePrefix="0" xfId="50">
      <alignment horizontal="general" vertical="center"/>
      <protection locked="0" hidden="0"/>
    </xf>
    <xf numFmtId="0" fontId="45" fillId="20" borderId="63" applyAlignment="1" applyProtection="1" pivotButton="0" quotePrefix="0" xfId="50">
      <alignment horizontal="center" vertical="center" shrinkToFit="1"/>
      <protection locked="0" hidden="0"/>
    </xf>
    <xf numFmtId="0" fontId="62" fillId="0" borderId="4" applyAlignment="1" pivotButton="0" quotePrefix="0" xfId="50">
      <alignment horizontal="center" vertical="center" shrinkToFit="1"/>
    </xf>
    <xf numFmtId="0" fontId="45" fillId="20" borderId="4" applyAlignment="1" applyProtection="1" pivotButton="0" quotePrefix="0" xfId="50">
      <alignment horizontal="center" vertical="center" shrinkToFit="1"/>
      <protection locked="0" hidden="0"/>
    </xf>
    <xf numFmtId="0" fontId="68" fillId="0" borderId="0" applyAlignment="1" applyProtection="1" pivotButton="0" quotePrefix="0" xfId="50">
      <alignment horizontal="general" vertical="center"/>
      <protection locked="0" hidden="0"/>
    </xf>
    <xf numFmtId="0" fontId="16" fillId="0" borderId="0"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61" fillId="0" borderId="32" applyAlignment="1" applyProtection="1" pivotButton="0" quotePrefix="0" xfId="50">
      <alignment horizontal="general" vertical="bottom"/>
      <protection locked="0" hidden="0"/>
    </xf>
    <xf numFmtId="0" fontId="45" fillId="0" borderId="32" applyAlignment="1" applyProtection="1" pivotButton="0" quotePrefix="0" xfId="50">
      <alignment horizontal="left" vertical="center"/>
      <protection locked="0" hidden="0"/>
    </xf>
    <xf numFmtId="0" fontId="45" fillId="0" borderId="70" applyAlignment="1" applyProtection="1" pivotButton="0" quotePrefix="0" xfId="50">
      <alignment horizontal="general" vertical="center"/>
      <protection locked="0" hidden="0"/>
    </xf>
    <xf numFmtId="0" fontId="45" fillId="22" borderId="54" applyAlignment="1" applyProtection="1" pivotButton="0" quotePrefix="0" xfId="50">
      <alignment horizontal="center" vertical="bottom" shrinkToFit="1"/>
      <protection locked="0" hidden="0"/>
    </xf>
    <xf numFmtId="0" fontId="9" fillId="22" borderId="4" applyAlignment="1" applyProtection="1" pivotButton="0" quotePrefix="0" xfId="50">
      <alignment horizontal="center" vertical="center" wrapText="1"/>
      <protection locked="0" hidden="0"/>
    </xf>
    <xf numFmtId="0" fontId="45" fillId="0" borderId="63" applyAlignment="1" applyProtection="1" pivotButton="0" quotePrefix="0" xfId="50">
      <alignment horizontal="center" vertical="center" wrapText="1"/>
      <protection locked="0" hidden="0"/>
    </xf>
    <xf numFmtId="0" fontId="45" fillId="0" borderId="4" applyAlignment="1" applyProtection="1" pivotButton="0" quotePrefix="0" xfId="50">
      <alignment horizontal="center" vertical="center" wrapText="1"/>
      <protection locked="0" hidden="0"/>
    </xf>
    <xf numFmtId="0" fontId="45" fillId="0" borderId="70" applyAlignment="1" applyProtection="1" pivotButton="0" quotePrefix="0" xfId="50">
      <alignment horizontal="general" vertical="bottom"/>
      <protection locked="0" hidden="0"/>
    </xf>
    <xf numFmtId="184" fontId="45" fillId="22" borderId="56" applyAlignment="1" applyProtection="1" pivotButton="0" quotePrefix="0" xfId="50">
      <alignment horizontal="center" vertical="center" shrinkToFit="1"/>
      <protection locked="0" hidden="0"/>
    </xf>
    <xf numFmtId="168" fontId="62" fillId="20" borderId="71" applyAlignment="1" applyProtection="1" pivotButton="0" quotePrefix="0" xfId="28">
      <alignment horizontal="right" vertical="center"/>
      <protection locked="0" hidden="0"/>
    </xf>
    <xf numFmtId="168" fontId="62" fillId="0" borderId="56" applyAlignment="1" pivotButton="0" quotePrefix="0" xfId="28">
      <alignment horizontal="right" vertical="center"/>
    </xf>
    <xf numFmtId="168" fontId="62" fillId="20" borderId="4" applyAlignment="1" applyProtection="1" pivotButton="0" quotePrefix="0" xfId="28">
      <alignment horizontal="right" vertical="center" shrinkToFit="1"/>
      <protection locked="0" hidden="0"/>
    </xf>
    <xf numFmtId="168" fontId="62" fillId="0" borderId="4" applyAlignment="1" pivotButton="0" quotePrefix="0" xfId="28">
      <alignment horizontal="right" vertical="center"/>
    </xf>
    <xf numFmtId="0" fontId="45" fillId="20" borderId="4" applyAlignment="1" applyProtection="1" pivotButton="0" quotePrefix="0" xfId="50">
      <alignment horizontal="center" vertical="center"/>
      <protection locked="0" hidden="0"/>
    </xf>
    <xf numFmtId="184" fontId="45" fillId="22" borderId="57" applyAlignment="1" applyProtection="1" pivotButton="0" quotePrefix="0" xfId="50">
      <alignment horizontal="center" vertical="center" shrinkToFit="1"/>
      <protection locked="0" hidden="0"/>
    </xf>
    <xf numFmtId="168" fontId="62" fillId="20" borderId="72" applyAlignment="1" applyProtection="1" pivotButton="0" quotePrefix="0" xfId="28">
      <alignment horizontal="right" vertical="center"/>
      <protection locked="0" hidden="0"/>
    </xf>
    <xf numFmtId="168" fontId="62" fillId="0" borderId="57" applyAlignment="1" pivotButton="0" quotePrefix="0" xfId="28">
      <alignment horizontal="right" vertical="center"/>
    </xf>
    <xf numFmtId="184" fontId="45" fillId="22" borderId="73" applyAlignment="1" applyProtection="1" pivotButton="0" quotePrefix="0" xfId="50">
      <alignment horizontal="center" vertical="center" shrinkToFit="1"/>
      <protection locked="0" hidden="0"/>
    </xf>
    <xf numFmtId="168" fontId="62" fillId="0" borderId="74" applyAlignment="1" pivotButton="0" quotePrefix="0" xfId="28">
      <alignment horizontal="right" vertical="center"/>
    </xf>
    <xf numFmtId="168" fontId="62" fillId="0" borderId="73" applyAlignment="1" pivotButton="0" quotePrefix="0" xfId="28">
      <alignment horizontal="right" vertical="center"/>
    </xf>
    <xf numFmtId="0" fontId="45" fillId="0" borderId="0" applyAlignment="1" applyProtection="1" pivotButton="0" quotePrefix="0" xfId="50">
      <alignment horizontal="general" vertical="bottom"/>
      <protection locked="0" hidden="0"/>
    </xf>
    <xf numFmtId="184" fontId="6" fillId="0" borderId="0" applyAlignment="1" applyProtection="1" pivotButton="0" quotePrefix="0" xfId="50">
      <alignment horizontal="left" vertical="top" shrinkToFit="1"/>
      <protection locked="0" hidden="0"/>
    </xf>
    <xf numFmtId="184" fontId="6" fillId="0" borderId="0" applyAlignment="1" applyProtection="1" pivotButton="0" quotePrefix="0" xfId="50">
      <alignment horizontal="general" vertical="top" shrinkToFit="1"/>
      <protection locked="0" hidden="0"/>
    </xf>
    <xf numFmtId="184" fontId="45" fillId="0" borderId="0" applyAlignment="1" applyProtection="1" pivotButton="0" quotePrefix="0" xfId="50">
      <alignment horizontal="general" vertical="center"/>
      <protection locked="0" hidden="0"/>
    </xf>
    <xf numFmtId="184" fontId="16" fillId="0" borderId="0" applyAlignment="1" applyProtection="1" pivotButton="0" quotePrefix="0" xfId="50">
      <alignment horizontal="general" vertical="center"/>
      <protection locked="0" hidden="0"/>
    </xf>
    <xf numFmtId="184" fontId="45" fillId="0" borderId="70" applyAlignment="1" applyProtection="1" pivotButton="0" quotePrefix="0" xfId="50">
      <alignment horizontal="general" vertical="center"/>
      <protection locked="0" hidden="0"/>
    </xf>
    <xf numFmtId="184" fontId="45" fillId="22" borderId="4" applyAlignment="1" applyProtection="1" pivotButton="0" quotePrefix="0" xfId="50">
      <alignment horizontal="center" vertical="center"/>
      <protection locked="0" hidden="0"/>
    </xf>
    <xf numFmtId="184" fontId="45" fillId="22" borderId="4" applyAlignment="1" applyProtection="1" pivotButton="0" quotePrefix="0" xfId="50">
      <alignment horizontal="center" vertical="center" shrinkToFit="1"/>
      <protection locked="0" hidden="0"/>
    </xf>
    <xf numFmtId="190" fontId="70" fillId="20" borderId="30" applyAlignment="1" applyProtection="1" pivotButton="0" quotePrefix="0" xfId="50">
      <alignment horizontal="center" vertical="center"/>
      <protection locked="0" hidden="0"/>
    </xf>
    <xf numFmtId="190" fontId="62" fillId="20" borderId="4" applyAlignment="1" applyProtection="1" pivotButton="0" quotePrefix="0" xfId="28">
      <alignment horizontal="right" vertical="center"/>
      <protection locked="0" hidden="0"/>
    </xf>
    <xf numFmtId="190" fontId="62" fillId="0" borderId="30" applyAlignment="1" pivotButton="0" quotePrefix="0" xfId="28">
      <alignment horizontal="right" vertical="center"/>
    </xf>
    <xf numFmtId="190" fontId="70" fillId="20" borderId="4" applyAlignment="1" applyProtection="1" pivotButton="0" quotePrefix="0" xfId="50">
      <alignment horizontal="center" vertical="center"/>
      <protection locked="0" hidden="0"/>
    </xf>
    <xf numFmtId="190" fontId="62" fillId="0" borderId="4" applyAlignment="1" pivotButton="0" quotePrefix="0" xfId="28">
      <alignment horizontal="right" vertical="center"/>
    </xf>
    <xf numFmtId="190" fontId="45" fillId="20" borderId="4" applyAlignment="1" applyProtection="1" pivotButton="0" quotePrefix="0" xfId="50">
      <alignment horizontal="center" vertical="center" shrinkToFit="1"/>
      <protection locked="0" hidden="0"/>
    </xf>
    <xf numFmtId="0" fontId="45" fillId="22" borderId="4" applyAlignment="1" applyProtection="1" pivotButton="0" quotePrefix="0" xfId="50">
      <alignment horizontal="center" vertical="center" wrapText="1"/>
      <protection locked="0" hidden="0"/>
    </xf>
    <xf numFmtId="190" fontId="45" fillId="0" borderId="75" applyAlignment="1" applyProtection="1" pivotButton="0" quotePrefix="0" xfId="50">
      <alignment horizontal="center" vertical="center"/>
      <protection locked="0" hidden="0"/>
    </xf>
    <xf numFmtId="190" fontId="45" fillId="0" borderId="76" applyAlignment="1" applyProtection="1" pivotButton="0" quotePrefix="0" xfId="50">
      <alignment horizontal="center" vertical="center" wrapText="1"/>
      <protection locked="0" hidden="0"/>
    </xf>
    <xf numFmtId="190" fontId="45" fillId="0" borderId="66" applyAlignment="1" applyProtection="1" pivotButton="0" quotePrefix="0" xfId="50">
      <alignment horizontal="center" vertical="center" wrapText="1"/>
      <protection locked="0" hidden="0"/>
    </xf>
    <xf numFmtId="190" fontId="62" fillId="20" borderId="74" applyAlignment="1" applyProtection="1" pivotButton="0" quotePrefix="0" xfId="28">
      <alignment horizontal="right" vertical="center"/>
      <protection locked="0" hidden="0"/>
    </xf>
    <xf numFmtId="190" fontId="62" fillId="0" borderId="77" applyAlignment="1" pivotButton="0" quotePrefix="0" xfId="28">
      <alignment horizontal="right" vertical="center"/>
    </xf>
    <xf numFmtId="0" fontId="45" fillId="0" borderId="4" applyAlignment="1" pivotButton="0" quotePrefix="0" xfId="50">
      <alignment horizontal="center" vertical="center"/>
    </xf>
    <xf numFmtId="184" fontId="6" fillId="0" borderId="0" applyAlignment="1" applyProtection="1" pivotButton="0" quotePrefix="0" xfId="50">
      <alignment horizontal="left" vertical="top"/>
      <protection locked="0" hidden="0"/>
    </xf>
    <xf numFmtId="0" fontId="9" fillId="16" borderId="0" applyAlignment="1" applyProtection="1" pivotButton="0" quotePrefix="0" xfId="50">
      <alignment horizontal="general" vertical="center" wrapText="1"/>
      <protection locked="0" hidden="0"/>
    </xf>
    <xf numFmtId="0" fontId="45" fillId="0" borderId="0" applyAlignment="1" applyProtection="1" pivotButton="0" quotePrefix="0" xfId="50">
      <alignment horizontal="left" vertical="center"/>
      <protection locked="0" hidden="0"/>
    </xf>
    <xf numFmtId="0" fontId="6" fillId="19" borderId="4" applyAlignment="1" applyProtection="1" pivotButton="0" quotePrefix="0" xfId="50">
      <alignment horizontal="center" vertical="center"/>
      <protection locked="0" hidden="0"/>
    </xf>
    <xf numFmtId="0" fontId="45" fillId="19" borderId="4" applyAlignment="1" applyProtection="1" pivotButton="0" quotePrefix="0" xfId="50">
      <alignment horizontal="center" vertical="center"/>
      <protection locked="0" hidden="0"/>
    </xf>
    <xf numFmtId="184" fontId="45" fillId="0" borderId="0" applyAlignment="1" applyProtection="1" pivotButton="0" quotePrefix="0" xfId="50">
      <alignment horizontal="center" vertical="center"/>
      <protection locked="0" hidden="0"/>
    </xf>
    <xf numFmtId="0" fontId="6" fillId="19" borderId="4" applyAlignment="1" applyProtection="1" pivotButton="0" quotePrefix="0" xfId="50">
      <alignment horizontal="center" vertical="center"/>
      <protection locked="0" hidden="0"/>
    </xf>
    <xf numFmtId="191" fontId="6" fillId="19" borderId="54" applyAlignment="1" applyProtection="1" pivotButton="0" quotePrefix="0" xfId="50">
      <alignment horizontal="center" vertical="center"/>
      <protection locked="0" hidden="0"/>
    </xf>
    <xf numFmtId="191" fontId="45" fillId="0" borderId="33" applyAlignment="1" applyProtection="1" pivotButton="0" quotePrefix="0" xfId="50">
      <alignment horizontal="center" vertical="center"/>
      <protection locked="0" hidden="0"/>
    </xf>
    <xf numFmtId="0" fontId="45" fillId="0" borderId="4" applyAlignment="1" applyProtection="1" pivotButton="0" quotePrefix="0" xfId="50">
      <alignment horizontal="center" vertical="center"/>
      <protection locked="0" hidden="0"/>
    </xf>
    <xf numFmtId="0" fontId="45" fillId="16" borderId="4" applyAlignment="1" pivotButton="0" quotePrefix="0" xfId="50">
      <alignment horizontal="center" vertical="center"/>
    </xf>
    <xf numFmtId="0" fontId="45" fillId="0" borderId="0" applyAlignment="1" applyProtection="1" pivotButton="0" quotePrefix="0" xfId="50">
      <alignment horizontal="right" vertical="bottom"/>
      <protection locked="0" hidden="0"/>
    </xf>
    <xf numFmtId="0" fontId="62"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center"/>
      <protection locked="0" hidden="0"/>
    </xf>
    <xf numFmtId="0" fontId="71" fillId="0" borderId="76" applyAlignment="1" applyProtection="1" pivotButton="0" quotePrefix="0" xfId="50">
      <alignment horizontal="general" vertical="center"/>
      <protection locked="0" hidden="0"/>
    </xf>
    <xf numFmtId="0" fontId="6" fillId="0" borderId="64" applyAlignment="1" applyProtection="1" pivotButton="0" quotePrefix="0" xfId="50">
      <alignment horizontal="general" vertical="center"/>
      <protection locked="0" hidden="0"/>
    </xf>
    <xf numFmtId="0" fontId="61" fillId="0" borderId="78" applyAlignment="1" applyProtection="1" pivotButton="0" quotePrefix="0" xfId="50">
      <alignment horizontal="general" vertical="center"/>
      <protection locked="0" hidden="0"/>
    </xf>
    <xf numFmtId="0" fontId="45" fillId="0" borderId="0" applyAlignment="1" applyProtection="1" pivotButton="0" quotePrefix="0" xfId="50">
      <alignment horizontal="general" vertical="center"/>
      <protection locked="0" hidden="0"/>
    </xf>
    <xf numFmtId="165" fontId="6" fillId="0" borderId="0" applyAlignment="1" applyProtection="1" pivotButton="0" quotePrefix="0" xfId="28">
      <alignment horizontal="general" vertical="top" shrinkToFit="1"/>
      <protection locked="0" hidden="0"/>
    </xf>
    <xf numFmtId="0" fontId="6" fillId="0" borderId="79" applyAlignment="1" applyProtection="1" pivotButton="0" quotePrefix="0" xfId="50">
      <alignment horizontal="general" vertical="center"/>
      <protection locked="0" hidden="0"/>
    </xf>
    <xf numFmtId="0" fontId="72" fillId="21" borderId="80" applyAlignment="1" applyProtection="1" pivotButton="0" quotePrefix="0" xfId="50">
      <alignment horizontal="center" vertical="center"/>
      <protection locked="0" hidden="0"/>
    </xf>
    <xf numFmtId="0" fontId="6" fillId="0" borderId="0" applyAlignment="1" applyProtection="1" pivotButton="0" quotePrefix="0" xfId="50">
      <alignment horizontal="left" vertical="center"/>
      <protection locked="0" hidden="0"/>
    </xf>
    <xf numFmtId="0" fontId="61" fillId="0" borderId="70" applyAlignment="1" applyProtection="1" pivotButton="0" quotePrefix="0" xfId="50">
      <alignment horizontal="general" vertical="center"/>
      <protection locked="0" hidden="0"/>
    </xf>
    <xf numFmtId="0" fontId="73" fillId="0" borderId="0" applyAlignment="1" applyProtection="1" pivotButton="0" quotePrefix="0" xfId="50">
      <alignment horizontal="general" vertical="center"/>
      <protection locked="0" hidden="0"/>
    </xf>
    <xf numFmtId="0" fontId="72" fillId="0" borderId="0" applyAlignment="1" applyProtection="1" pivotButton="0" quotePrefix="0" xfId="50">
      <alignment horizontal="center" vertical="center"/>
      <protection locked="0" hidden="0"/>
    </xf>
    <xf numFmtId="0" fontId="71" fillId="0" borderId="79" applyAlignment="1" applyProtection="1" pivotButton="0" quotePrefix="0" xfId="50">
      <alignment horizontal="general" vertical="center"/>
      <protection locked="0" hidden="0"/>
    </xf>
    <xf numFmtId="0" fontId="6" fillId="0" borderId="0" applyAlignment="1" applyProtection="1" pivotButton="0" quotePrefix="0" xfId="50">
      <alignment horizontal="center" vertical="center" wrapText="1"/>
      <protection locked="0" hidden="0"/>
    </xf>
    <xf numFmtId="0" fontId="62" fillId="0" borderId="0" applyAlignment="1" applyProtection="1" pivotButton="0" quotePrefix="0" xfId="50">
      <alignment horizontal="general" vertical="top"/>
      <protection locked="0" hidden="0"/>
    </xf>
    <xf numFmtId="49" fontId="6" fillId="0" borderId="0" applyAlignment="1" applyProtection="1" pivotButton="0" quotePrefix="0" xfId="50">
      <alignment horizontal="left" vertical="top" wrapText="1"/>
      <protection locked="0" hidden="0"/>
    </xf>
    <xf numFmtId="0" fontId="71" fillId="21" borderId="80" applyAlignment="1" applyProtection="1" pivotButton="0" quotePrefix="0" xfId="50">
      <alignment horizontal="center" vertical="center"/>
      <protection locked="0" hidden="0"/>
    </xf>
    <xf numFmtId="0" fontId="61" fillId="0" borderId="0" applyAlignment="1" applyProtection="1" pivotButton="0" quotePrefix="0" xfId="50">
      <alignment horizontal="center" vertical="center"/>
      <protection locked="0" hidden="0"/>
    </xf>
    <xf numFmtId="49" fontId="6" fillId="0" borderId="0" applyAlignment="1" applyProtection="1" pivotButton="0" quotePrefix="0" xfId="50">
      <alignment horizontal="general" vertical="center"/>
      <protection locked="0" hidden="0"/>
    </xf>
    <xf numFmtId="49" fontId="74"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top"/>
      <protection locked="0" hidden="0"/>
    </xf>
    <xf numFmtId="0" fontId="45" fillId="0" borderId="0" applyAlignment="1" applyProtection="1" pivotButton="0" quotePrefix="0" xfId="50">
      <alignment horizontal="general" vertical="top"/>
      <protection locked="0" hidden="0"/>
    </xf>
    <xf numFmtId="0" fontId="5" fillId="0" borderId="0" applyAlignment="1" applyProtection="1" pivotButton="0" quotePrefix="0" xfId="50">
      <alignment horizontal="general" vertical="center"/>
      <protection locked="0" hidden="0"/>
    </xf>
    <xf numFmtId="165" fontId="45" fillId="0" borderId="0" applyAlignment="1" applyProtection="1" pivotButton="0" quotePrefix="0" xfId="28">
      <alignment horizontal="general" vertical="center"/>
      <protection locked="0" hidden="0"/>
    </xf>
    <xf numFmtId="165" fontId="45" fillId="0" borderId="0" applyAlignment="1" applyProtection="1" pivotButton="0" quotePrefix="0" xfId="28">
      <alignment horizontal="general" vertical="top" shrinkToFit="1"/>
      <protection locked="0" hidden="0"/>
    </xf>
    <xf numFmtId="0" fontId="45" fillId="0" borderId="79" applyAlignment="1" applyProtection="1" pivotButton="0" quotePrefix="0" xfId="50">
      <alignment horizontal="general" vertical="center"/>
      <protection locked="0" hidden="0"/>
    </xf>
    <xf numFmtId="0" fontId="45" fillId="0" borderId="70" applyAlignment="1" applyProtection="1" pivotButton="0" quotePrefix="0" xfId="50">
      <alignment horizontal="general" vertical="center"/>
      <protection locked="0" hidden="0"/>
    </xf>
    <xf numFmtId="0" fontId="45" fillId="0" borderId="31" applyAlignment="1" applyProtection="1" pivotButton="0" quotePrefix="0" xfId="50">
      <alignment horizontal="general" vertical="center"/>
      <protection locked="0" hidden="0"/>
    </xf>
    <xf numFmtId="0" fontId="72" fillId="0" borderId="32" applyAlignment="1" applyProtection="1" pivotButton="0" quotePrefix="0" xfId="50">
      <alignment horizontal="center" vertical="center"/>
      <protection locked="0" hidden="0"/>
    </xf>
    <xf numFmtId="0" fontId="5" fillId="0" borderId="32" applyAlignment="1" applyProtection="1" pivotButton="0" quotePrefix="0" xfId="50">
      <alignment horizontal="general" vertical="center"/>
      <protection locked="0" hidden="0"/>
    </xf>
    <xf numFmtId="0" fontId="6" fillId="0" borderId="32"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45" fillId="0" borderId="33" applyAlignment="1" applyProtection="1" pivotButton="0" quotePrefix="0" xfId="50">
      <alignment horizontal="general" vertical="center"/>
      <protection locked="0" hidden="0"/>
    </xf>
    <xf numFmtId="165" fontId="45" fillId="0" borderId="0" applyAlignment="1" applyProtection="1" pivotButton="0" quotePrefix="0" xfId="28">
      <alignment horizontal="center" vertical="center"/>
      <protection locked="0" hidden="0"/>
    </xf>
    <xf numFmtId="0" fontId="16" fillId="0" borderId="0" applyAlignment="1" applyProtection="1" pivotButton="0" quotePrefix="0" xfId="50">
      <alignment horizontal="general" vertical="bottom"/>
      <protection locked="0" hidden="0"/>
    </xf>
    <xf numFmtId="0" fontId="45" fillId="0" borderId="64" applyAlignment="1" applyProtection="1" pivotButton="0" quotePrefix="0" xfId="50">
      <alignment horizontal="general" vertical="center"/>
      <protection locked="0" hidden="0"/>
    </xf>
    <xf numFmtId="0" fontId="72" fillId="0" borderId="64" applyAlignment="1" applyProtection="1" pivotButton="0" quotePrefix="0" xfId="50">
      <alignment horizontal="center" vertical="center"/>
      <protection locked="0" hidden="0"/>
    </xf>
    <xf numFmtId="0" fontId="76" fillId="0" borderId="0" applyAlignment="1" applyProtection="1" pivotButton="0" quotePrefix="0" xfId="50">
      <alignment horizontal="general" vertical="top"/>
      <protection locked="0" hidden="0"/>
    </xf>
    <xf numFmtId="0" fontId="72" fillId="0" borderId="79" applyAlignment="1" applyProtection="1" pivotButton="0" quotePrefix="0" xfId="50">
      <alignment horizontal="general" vertical="center" wrapText="1"/>
      <protection locked="0" hidden="0"/>
    </xf>
    <xf numFmtId="0" fontId="6" fillId="0" borderId="0" applyAlignment="1" applyProtection="1" pivotButton="0" quotePrefix="0" xfId="50">
      <alignment horizontal="general" vertical="top" wrapText="1"/>
      <protection locked="0" hidden="0"/>
    </xf>
    <xf numFmtId="0" fontId="6" fillId="0" borderId="70" applyAlignment="1" applyProtection="1" pivotButton="0" quotePrefix="0" xfId="50">
      <alignment horizontal="general" vertical="top" wrapText="1"/>
      <protection locked="0" hidden="0"/>
    </xf>
    <xf numFmtId="0" fontId="61" fillId="0" borderId="0" applyAlignment="1" applyProtection="1" pivotButton="0" quotePrefix="0" xfId="50">
      <alignment horizontal="center" vertical="center"/>
      <protection locked="0" hidden="0"/>
    </xf>
    <xf numFmtId="0" fontId="45" fillId="0" borderId="0" applyAlignment="1" applyProtection="1" pivotButton="0" quotePrefix="0" xfId="50">
      <alignment horizontal="center" vertical="top" textRotation="255"/>
      <protection locked="0" hidden="0"/>
    </xf>
    <xf numFmtId="0" fontId="45" fillId="0" borderId="0" applyAlignment="1" applyProtection="1" pivotButton="0" quotePrefix="0" xfId="50">
      <alignment horizontal="center" vertical="center"/>
      <protection locked="0" hidden="0"/>
    </xf>
    <xf numFmtId="0" fontId="6" fillId="0" borderId="32" applyAlignment="1" applyProtection="1" pivotButton="0" quotePrefix="0" xfId="50">
      <alignment horizontal="general" vertical="top" wrapText="1"/>
      <protection locked="0" hidden="0"/>
    </xf>
    <xf numFmtId="0" fontId="6" fillId="0" borderId="33" applyAlignment="1" applyProtection="1" pivotButton="0" quotePrefix="0" xfId="50">
      <alignment horizontal="general" vertical="top" wrapText="1"/>
      <protection locked="0" hidden="0"/>
    </xf>
    <xf numFmtId="165" fontId="61" fillId="0" borderId="0" applyAlignment="1" applyProtection="1" pivotButton="0" quotePrefix="0" xfId="28">
      <alignment horizontal="center" vertical="center" wrapText="1"/>
      <protection locked="0" hidden="0"/>
    </xf>
    <xf numFmtId="165" fontId="16" fillId="0" borderId="4" applyAlignment="1" pivotButton="0" quotePrefix="0" xfId="28">
      <alignment horizontal="center" vertical="center"/>
    </xf>
    <xf numFmtId="0" fontId="16" fillId="0" borderId="0" applyAlignment="1" applyProtection="1" pivotButton="0" quotePrefix="0" xfId="50">
      <alignment horizontal="center" vertical="center"/>
      <protection locked="0" hidden="0"/>
    </xf>
    <xf numFmtId="165" fontId="78" fillId="21" borderId="4" applyAlignment="1" applyProtection="1" pivotButton="0" quotePrefix="0" xfId="28">
      <alignment horizontal="center" vertical="center"/>
      <protection locked="0" hidden="0"/>
    </xf>
    <xf numFmtId="0" fontId="79" fillId="0" borderId="0" applyAlignment="1" applyProtection="1" pivotButton="0" quotePrefix="0" xfId="50">
      <alignment horizontal="center" vertical="center"/>
      <protection locked="0" hidden="0"/>
    </xf>
    <xf numFmtId="0" fontId="61" fillId="0" borderId="0" applyAlignment="1" applyProtection="1" pivotButton="0" quotePrefix="0" xfId="50">
      <alignment horizontal="right" vertical="center"/>
      <protection locked="0" hidden="0"/>
    </xf>
    <xf numFmtId="0" fontId="78" fillId="21" borderId="4" applyAlignment="1" applyProtection="1" pivotButton="0" quotePrefix="0" xfId="50">
      <alignment horizontal="left" vertical="top"/>
      <protection locked="0" hidden="0"/>
    </xf>
    <xf numFmtId="0" fontId="74" fillId="0" borderId="0" applyAlignment="1" applyProtection="1" pivotButton="0" quotePrefix="0" xfId="50">
      <alignment horizontal="general" vertical="center"/>
      <protection locked="0" hidden="0"/>
    </xf>
    <xf numFmtId="0" fontId="45" fillId="0" borderId="0" applyAlignment="1" applyProtection="1" pivotButton="0" quotePrefix="0" xfId="66">
      <alignment horizontal="general" vertical="center"/>
      <protection locked="0" hidden="0"/>
    </xf>
    <xf numFmtId="0" fontId="62" fillId="0" borderId="0" applyAlignment="1" applyProtection="1" pivotButton="0" quotePrefix="0" xfId="66">
      <alignment horizontal="general" vertical="center"/>
      <protection locked="0" hidden="0"/>
    </xf>
    <xf numFmtId="0" fontId="80" fillId="0" borderId="0" applyAlignment="1" applyProtection="1" pivotButton="0" quotePrefix="0" xfId="66">
      <alignment horizontal="general" vertical="center"/>
      <protection locked="0" hidden="0"/>
    </xf>
    <xf numFmtId="0" fontId="45" fillId="0" borderId="0" applyAlignment="1" applyProtection="1" pivotButton="0" quotePrefix="0" xfId="66">
      <alignment horizontal="general" vertical="center" shrinkToFit="1"/>
      <protection locked="0" hidden="0"/>
    </xf>
    <xf numFmtId="0" fontId="45" fillId="0" borderId="0" applyAlignment="1" applyProtection="1" pivotButton="0" quotePrefix="0" xfId="66">
      <alignment horizontal="left" vertical="center" shrinkToFit="1"/>
      <protection locked="0" hidden="0"/>
    </xf>
    <xf numFmtId="0" fontId="16" fillId="21" borderId="80" applyAlignment="1" applyProtection="1" pivotButton="0" quotePrefix="0" xfId="66">
      <alignment horizontal="center" vertical="center"/>
      <protection locked="0" hidden="0"/>
    </xf>
    <xf numFmtId="165" fontId="16" fillId="0" borderId="81" applyAlignment="1" applyProtection="1" pivotButton="0" quotePrefix="0" xfId="63">
      <alignment horizontal="center" vertical="center"/>
      <protection locked="0" hidden="0"/>
    </xf>
    <xf numFmtId="0" fontId="74" fillId="0" borderId="0" applyAlignment="1" applyProtection="1" pivotButton="0" quotePrefix="0" xfId="66">
      <alignment horizontal="general" vertical="center"/>
      <protection locked="0" hidden="0"/>
    </xf>
    <xf numFmtId="0" fontId="16" fillId="0" borderId="0" applyAlignment="1" applyProtection="1" pivotButton="0" quotePrefix="0" xfId="66">
      <alignment horizontal="center" vertical="center"/>
      <protection locked="0" hidden="0"/>
    </xf>
    <xf numFmtId="165" fontId="16" fillId="0" borderId="0" applyAlignment="1" applyProtection="1" pivotButton="0" quotePrefix="0" xfId="63">
      <alignment horizontal="center" vertical="center"/>
      <protection locked="0" hidden="0"/>
    </xf>
    <xf numFmtId="0" fontId="45" fillId="0" borderId="0" applyAlignment="1" applyProtection="1" pivotButton="0" quotePrefix="0" xfId="66">
      <alignment horizontal="general" vertical="center" shrinkToFit="1"/>
      <protection locked="0" hidden="0"/>
    </xf>
    <xf numFmtId="0" fontId="16" fillId="0" borderId="0" applyAlignment="1" applyProtection="1" pivotButton="0" quotePrefix="0" xfId="66">
      <alignment horizontal="center" vertical="center"/>
      <protection locked="0" hidden="0"/>
    </xf>
    <xf numFmtId="0" fontId="45" fillId="0" borderId="0" applyAlignment="1" applyProtection="1" pivotButton="0" quotePrefix="0" xfId="66">
      <alignment horizontal="right" vertical="center"/>
      <protection locked="0" hidden="0"/>
    </xf>
    <xf numFmtId="0" fontId="16" fillId="0" borderId="0" applyAlignment="1" applyProtection="1" pivotButton="0" quotePrefix="0" xfId="66">
      <alignment horizontal="general" vertical="center"/>
      <protection locked="0" hidden="0"/>
    </xf>
    <xf numFmtId="0" fontId="69" fillId="21" borderId="80" applyAlignment="1" applyProtection="1" pivotButton="0" quotePrefix="0" xfId="66">
      <alignment horizontal="center" vertical="center"/>
      <protection locked="0" hidden="0"/>
    </xf>
    <xf numFmtId="0" fontId="11" fillId="0" borderId="0" applyAlignment="1" applyProtection="1" pivotButton="0" quotePrefix="0" xfId="66">
      <alignment horizontal="general" vertical="center"/>
      <protection locked="0" hidden="0"/>
    </xf>
    <xf numFmtId="0" fontId="81"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shrinkToFit="1"/>
      <protection locked="0" hidden="0"/>
    </xf>
    <xf numFmtId="0" fontId="82" fillId="0" borderId="0" applyAlignment="1" pivotButton="0" quotePrefix="0" xfId="66">
      <alignment horizontal="general" vertical="center" shrinkToFit="1"/>
    </xf>
    <xf numFmtId="0" fontId="82" fillId="0" borderId="0" applyAlignment="1" pivotButton="0" quotePrefix="0" xfId="66">
      <alignment horizontal="left" vertical="center" shrinkToFit="1"/>
    </xf>
    <xf numFmtId="0" fontId="83" fillId="21" borderId="80" applyAlignment="1" applyProtection="1" pivotButton="0" quotePrefix="0" xfId="66">
      <alignment horizontal="center" vertical="center"/>
      <protection locked="0" hidden="0"/>
    </xf>
    <xf numFmtId="165" fontId="83" fillId="0" borderId="81" applyAlignment="1" applyProtection="1" pivotButton="0" quotePrefix="0" xfId="63">
      <alignment horizontal="center" vertical="center"/>
      <protection locked="0" hidden="0"/>
    </xf>
    <xf numFmtId="184" fontId="85" fillId="0" borderId="0" applyAlignment="1" applyProtection="1" pivotButton="0" quotePrefix="0" xfId="50">
      <alignment horizontal="general" vertical="top"/>
      <protection locked="0" hidden="0"/>
    </xf>
    <xf numFmtId="0" fontId="86" fillId="0" borderId="0" applyAlignment="1" pivotButton="0" quotePrefix="0" xfId="50">
      <alignment horizontal="general" vertical="bottom"/>
    </xf>
    <xf numFmtId="0" fontId="62" fillId="0" borderId="0" applyAlignment="1" applyProtection="1" pivotButton="0" quotePrefix="0" xfId="50">
      <alignment horizontal="general" vertical="center"/>
      <protection locked="0" hidden="0"/>
    </xf>
    <xf numFmtId="0" fontId="45" fillId="0" borderId="0" applyAlignment="1" applyProtection="1" pivotButton="0" quotePrefix="0" xfId="50">
      <alignment horizontal="right" vertical="center"/>
      <protection locked="0" hidden="0"/>
    </xf>
    <xf numFmtId="0" fontId="67" fillId="0" borderId="0" applyAlignment="1" pivotButton="0" quotePrefix="0" xfId="0">
      <alignment horizontal="general" vertical="center"/>
    </xf>
    <xf numFmtId="0" fontId="63" fillId="0" borderId="0" applyAlignment="1" pivotButton="0" quotePrefix="0" xfId="0">
      <alignment horizontal="right" vertical="center"/>
    </xf>
    <xf numFmtId="0" fontId="88" fillId="0" borderId="0" applyAlignment="1" pivotButton="0" quotePrefix="0" xfId="0">
      <alignment horizontal="general" vertical="center"/>
    </xf>
    <xf numFmtId="192" fontId="65" fillId="0" borderId="0" applyAlignment="1" applyProtection="1" pivotButton="0" quotePrefix="0" xfId="0">
      <alignment horizontal="center" vertical="center" wrapText="1"/>
      <protection locked="0" hidden="0"/>
    </xf>
    <xf numFmtId="0" fontId="89" fillId="0" borderId="0" applyAlignment="1" pivotButton="0" quotePrefix="0" xfId="0">
      <alignment horizontal="general" vertical="center"/>
    </xf>
    <xf numFmtId="0" fontId="45"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4" applyAlignment="1" applyProtection="1" pivotButton="0" quotePrefix="0" xfId="0">
      <alignment horizontal="center" vertical="center" shrinkToFit="1"/>
      <protection locked="0" hidden="0"/>
    </xf>
    <xf numFmtId="0" fontId="67" fillId="0" borderId="0" applyAlignment="1" pivotButton="0" quotePrefix="0" xfId="0">
      <alignment horizontal="general" vertical="bottom"/>
    </xf>
    <xf numFmtId="0" fontId="63" fillId="0" borderId="0" applyAlignment="1" pivotButton="0" quotePrefix="0" xfId="0">
      <alignment horizontal="general" vertical="center"/>
    </xf>
    <xf numFmtId="0" fontId="62" fillId="0" borderId="0" applyAlignment="1" pivotButton="0" quotePrefix="0" xfId="0">
      <alignment horizontal="right" vertical="center"/>
    </xf>
    <xf numFmtId="0" fontId="63" fillId="0" borderId="0" applyAlignment="1" pivotButton="0" quotePrefix="0" xfId="0">
      <alignment horizontal="general" vertical="top"/>
    </xf>
    <xf numFmtId="0" fontId="63" fillId="0" borderId="64" applyAlignment="1" pivotButton="0" quotePrefix="0" xfId="0">
      <alignment horizontal="center" vertical="top"/>
    </xf>
    <xf numFmtId="0" fontId="45" fillId="0" borderId="0" applyAlignment="1" pivotButton="0" quotePrefix="0" xfId="0">
      <alignment horizontal="center" vertical="center"/>
    </xf>
    <xf numFmtId="0" fontId="67" fillId="0" borderId="0" applyAlignment="1" pivotButton="0" quotePrefix="0" xfId="0">
      <alignment horizontal="center" vertical="center"/>
    </xf>
    <xf numFmtId="0" fontId="67" fillId="0" borderId="32" applyAlignment="1" pivotButton="0" quotePrefix="0" xfId="0">
      <alignment horizontal="center" vertical="center"/>
    </xf>
    <xf numFmtId="0" fontId="62" fillId="22" borderId="4" applyAlignment="1" pivotButton="0" quotePrefix="0" xfId="0">
      <alignment horizontal="center" vertical="center" shrinkToFit="1"/>
    </xf>
    <xf numFmtId="0" fontId="67" fillId="0" borderId="4" applyAlignment="1" pivotButton="0" quotePrefix="0" xfId="0">
      <alignment horizontal="center" vertical="center"/>
    </xf>
    <xf numFmtId="0" fontId="45" fillId="22"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0" applyAlignment="1" pivotButton="0" quotePrefix="0" xfId="0">
      <alignment horizontal="right" vertical="center"/>
    </xf>
    <xf numFmtId="0" fontId="90" fillId="0" borderId="80" applyAlignment="1" pivotButton="0" quotePrefix="0" xfId="0">
      <alignment horizontal="center" vertical="center"/>
    </xf>
    <xf numFmtId="0" fontId="91" fillId="0" borderId="0" applyAlignment="1" pivotButton="0" quotePrefix="0" xfId="0">
      <alignment horizontal="center" vertical="center"/>
    </xf>
    <xf numFmtId="0" fontId="92" fillId="0" borderId="0" applyAlignment="1" pivotButton="0" quotePrefix="0" xfId="0">
      <alignment horizontal="general" vertical="center"/>
    </xf>
    <xf numFmtId="0" fontId="61" fillId="9" borderId="80" applyAlignment="1" pivotButton="0" quotePrefix="0" xfId="0">
      <alignment horizontal="left" vertical="center" wrapText="1"/>
    </xf>
    <xf numFmtId="0" fontId="91" fillId="0" borderId="0" applyAlignment="1" pivotButton="0" quotePrefix="0" xfId="0">
      <alignment horizontal="general" vertical="center"/>
    </xf>
    <xf numFmtId="0" fontId="93" fillId="23" borderId="80" applyAlignment="1" pivotButton="0" quotePrefix="0" xfId="0">
      <alignment horizontal="center" vertical="center" wrapText="1"/>
    </xf>
    <xf numFmtId="0" fontId="45" fillId="0" borderId="80" applyAlignment="1" pivotButton="0" quotePrefix="0" xfId="0">
      <alignment horizontal="center" vertical="center" wrapText="1"/>
    </xf>
    <xf numFmtId="0" fontId="94" fillId="22" borderId="80" applyAlignment="1" pivotButton="0" quotePrefix="0" xfId="0">
      <alignment horizontal="center" vertical="center" wrapText="1"/>
    </xf>
    <xf numFmtId="0" fontId="70" fillId="0" borderId="80" applyAlignment="1" pivotButton="0" quotePrefix="0" xfId="0">
      <alignment horizontal="center" vertical="center" wrapText="1"/>
    </xf>
    <xf numFmtId="0" fontId="67" fillId="0" borderId="0" applyAlignment="1" pivotButton="0" quotePrefix="0" xfId="0">
      <alignment horizontal="center" vertical="center"/>
    </xf>
    <xf numFmtId="0" fontId="70" fillId="9" borderId="80" applyAlignment="1" pivotButton="0" quotePrefix="0" xfId="0">
      <alignment horizontal="center" vertical="center"/>
    </xf>
    <xf numFmtId="0" fontId="95" fillId="0" borderId="0" applyAlignment="1" pivotButton="0" quotePrefix="0" xfId="0">
      <alignment horizontal="general" vertical="center"/>
    </xf>
    <xf numFmtId="0" fontId="95" fillId="0" borderId="0" applyAlignment="1" pivotButton="0" quotePrefix="0" xfId="0">
      <alignment horizontal="center" vertical="center"/>
    </xf>
    <xf numFmtId="0" fontId="96" fillId="0" borderId="0" applyAlignment="1" pivotButton="0" quotePrefix="0" xfId="0">
      <alignment horizontal="center" vertical="center"/>
    </xf>
    <xf numFmtId="0" fontId="11" fillId="0" borderId="0" applyAlignment="1" pivotButton="0" quotePrefix="0" xfId="0">
      <alignment horizontal="general" vertical="center"/>
    </xf>
    <xf numFmtId="0" fontId="96" fillId="0" borderId="0" applyAlignment="1" pivotButton="0" quotePrefix="0" xfId="78">
      <alignment horizontal="center" vertical="center"/>
    </xf>
    <xf numFmtId="0" fontId="45" fillId="0" borderId="0" applyAlignment="1" pivotButton="0" quotePrefix="0" xfId="0">
      <alignment horizontal="right" vertical="center"/>
    </xf>
    <xf numFmtId="0" fontId="67" fillId="0" borderId="0" applyAlignment="1" pivotButton="0" quotePrefix="0" xfId="0">
      <alignment horizontal="center" vertical="top" textRotation="255"/>
    </xf>
    <xf numFmtId="0" fontId="97" fillId="0" borderId="0" applyAlignment="1" pivotButton="0" quotePrefix="0" xfId="0">
      <alignment horizontal="general" vertical="center"/>
    </xf>
    <xf numFmtId="0" fontId="97" fillId="0" borderId="0" applyAlignment="1" pivotButton="0" quotePrefix="0" xfId="0">
      <alignment horizontal="center" vertical="center"/>
    </xf>
    <xf numFmtId="0" fontId="63" fillId="0" borderId="0" applyAlignment="1" pivotButton="0" quotePrefix="0" xfId="0">
      <alignment horizontal="center" vertical="center"/>
    </xf>
    <xf numFmtId="0" fontId="62" fillId="0" borderId="0" applyAlignment="1" pivotButton="0" quotePrefix="0" xfId="0">
      <alignment horizontal="center" vertical="center"/>
    </xf>
    <xf numFmtId="0" fontId="67" fillId="0" borderId="64" applyAlignment="1" pivotButton="0" quotePrefix="0" xfId="0">
      <alignment horizontal="right" vertical="center"/>
    </xf>
    <xf numFmtId="0" fontId="52" fillId="16" borderId="0" applyAlignment="1" pivotButton="0" quotePrefix="0" xfId="0">
      <alignment horizontal="general" vertical="center"/>
    </xf>
    <xf numFmtId="0" fontId="58" fillId="16" borderId="0" applyAlignment="1" pivotButton="0" quotePrefix="0" xfId="0">
      <alignment horizontal="general" vertical="center"/>
    </xf>
    <xf numFmtId="0" fontId="58" fillId="16" borderId="0" applyAlignment="1" pivotButton="0" quotePrefix="0" xfId="0">
      <alignment horizontal="general" vertical="center"/>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8" fillId="16" borderId="0" applyAlignment="1" pivotButton="0" quotePrefix="0" xfId="0">
      <alignment horizontal="general" vertical="bottom"/>
    </xf>
    <xf numFmtId="0" fontId="58" fillId="16" borderId="0" applyAlignment="1" pivotButton="0" quotePrefix="0" xfId="0">
      <alignment horizontal="general" vertical="bottom"/>
    </xf>
    <xf numFmtId="0" fontId="52" fillId="0" borderId="26" applyAlignment="1" pivotButton="0" quotePrefix="0" xfId="0">
      <alignment horizontal="left" vertical="center"/>
    </xf>
    <xf numFmtId="183" fontId="52" fillId="17" borderId="26" applyAlignment="1" pivotButton="0" quotePrefix="0" xfId="0">
      <alignment horizontal="left" vertical="center" shrinkToFit="1"/>
    </xf>
    <xf numFmtId="0" fontId="52" fillId="17" borderId="26" applyAlignment="1" pivotButton="0" quotePrefix="0" xfId="0">
      <alignment horizontal="left" vertical="center" shrinkToFit="1"/>
    </xf>
    <xf numFmtId="0" fontId="52" fillId="16" borderId="0" applyAlignment="1" pivotButton="0" quotePrefix="0" xfId="0">
      <alignment horizontal="general" vertical="center"/>
    </xf>
    <xf numFmtId="0" fontId="52" fillId="16" borderId="0" applyAlignment="1" pivotButton="0" quotePrefix="0" xfId="0">
      <alignment horizontal="center" vertical="center"/>
    </xf>
    <xf numFmtId="0" fontId="52" fillId="16" borderId="29" applyAlignment="1" pivotButton="0" quotePrefix="0" xfId="0">
      <alignment horizontal="general" vertical="center"/>
    </xf>
    <xf numFmtId="0" fontId="51" fillId="16" borderId="0" applyAlignment="1" pivotButton="0" quotePrefix="0" xfId="0">
      <alignment horizontal="general" vertical="center" shrinkToFit="1"/>
    </xf>
    <xf numFmtId="0" fontId="52" fillId="0" borderId="26" applyAlignment="1" pivotButton="0" quotePrefix="0" xfId="0">
      <alignment horizontal="left" vertical="center"/>
    </xf>
    <xf numFmtId="0" fontId="52" fillId="16" borderId="82" applyAlignment="1" pivotButton="0" quotePrefix="0" xfId="0">
      <alignment horizontal="general" vertical="center"/>
    </xf>
    <xf numFmtId="0" fontId="52" fillId="16" borderId="47" applyAlignment="1" pivotButton="0" quotePrefix="0" xfId="0">
      <alignment horizontal="general" vertical="center"/>
    </xf>
    <xf numFmtId="0" fontId="51" fillId="16" borderId="0" applyAlignment="1" pivotButton="0" quotePrefix="0" xfId="0">
      <alignment horizontal="general" vertical="center" shrinkToFit="1"/>
    </xf>
    <xf numFmtId="0" fontId="60" fillId="16" borderId="0" applyAlignment="1" pivotButton="0" quotePrefix="0" xfId="0">
      <alignment horizontal="general" vertical="center" shrinkToFit="1"/>
    </xf>
    <xf numFmtId="183" fontId="52" fillId="16" borderId="0" applyAlignment="1" pivotButton="0" quotePrefix="0" xfId="0">
      <alignment horizontal="general" vertical="center"/>
    </xf>
    <xf numFmtId="0" fontId="52" fillId="16" borderId="59" applyAlignment="1" pivotButton="0" quotePrefix="0" xfId="0">
      <alignment horizontal="general" vertical="center"/>
    </xf>
    <xf numFmtId="0" fontId="52" fillId="0" borderId="26" applyAlignment="1" pivotButton="0" quotePrefix="0" xfId="0">
      <alignment horizontal="center" vertical="center"/>
    </xf>
    <xf numFmtId="0" fontId="52" fillId="0" borderId="26" applyAlignment="1" pivotButton="0" quotePrefix="0" xfId="0">
      <alignment horizontal="left" vertical="center" indent="1"/>
    </xf>
    <xf numFmtId="0" fontId="58" fillId="16" borderId="0" applyAlignment="1" pivotButton="0" quotePrefix="0" xfId="0">
      <alignment horizontal="general" vertical="center"/>
    </xf>
    <xf numFmtId="0" fontId="52" fillId="17" borderId="26" applyAlignment="1" pivotButton="0" quotePrefix="0" xfId="0">
      <alignment horizontal="left" vertical="center" indent="1"/>
    </xf>
    <xf numFmtId="0" fontId="52" fillId="16" borderId="55" applyAlignment="1" pivotButton="0" quotePrefix="0" xfId="0">
      <alignment horizontal="general" vertical="bottom"/>
    </xf>
    <xf numFmtId="0" fontId="52" fillId="16" borderId="0" applyAlignment="1" pivotButton="0" quotePrefix="0" xfId="0">
      <alignment horizontal="general" vertical="center"/>
    </xf>
    <xf numFmtId="0" fontId="56" fillId="16" borderId="27" applyAlignment="1" pivotButton="0" quotePrefix="0" xfId="0">
      <alignment horizontal="general" vertical="center"/>
    </xf>
    <xf numFmtId="0" fontId="56" fillId="16" borderId="28" applyAlignment="1" pivotButton="0" quotePrefix="0" xfId="0">
      <alignment horizontal="general" vertical="center"/>
    </xf>
    <xf numFmtId="0" fontId="52" fillId="17" borderId="26" applyAlignment="1" pivotButton="0" quotePrefix="0" xfId="78">
      <alignment horizontal="right" vertical="center"/>
    </xf>
    <xf numFmtId="165" fontId="51" fillId="16" borderId="0" applyAlignment="1" pivotButton="0" quotePrefix="0" xfId="27">
      <alignment horizontal="right" vertical="center"/>
    </xf>
    <xf numFmtId="165" fontId="52" fillId="16" borderId="0" applyAlignment="1" pivotButton="0" quotePrefix="0" xfId="27">
      <alignment horizontal="left" vertical="center"/>
    </xf>
    <xf numFmtId="0" fontId="56" fillId="16" borderId="83" applyAlignment="1" pivotButton="0" quotePrefix="0" xfId="0">
      <alignment horizontal="general" vertical="center"/>
    </xf>
    <xf numFmtId="0" fontId="56" fillId="16" borderId="55" applyAlignment="1" pivotButton="0" quotePrefix="0" xfId="0">
      <alignment horizontal="general" vertical="center"/>
    </xf>
    <xf numFmtId="0" fontId="0" fillId="16" borderId="0" applyAlignment="1" pivotButton="0" quotePrefix="0" xfId="0">
      <alignment horizontal="general" vertical="center"/>
    </xf>
    <xf numFmtId="0" fontId="56" fillId="16" borderId="26" applyAlignment="1" pivotButton="0" quotePrefix="0" xfId="0">
      <alignment horizontal="left" vertical="center" wrapText="1"/>
    </xf>
    <xf numFmtId="49" fontId="52" fillId="16" borderId="0" applyAlignment="1" pivotButton="0" quotePrefix="0" xfId="0">
      <alignment horizontal="general" vertical="center" wrapText="1"/>
    </xf>
    <xf numFmtId="49" fontId="51" fillId="16" borderId="0" applyAlignment="1" pivotButton="0" quotePrefix="0" xfId="0">
      <alignment horizontal="general" vertical="center" wrapText="1"/>
    </xf>
    <xf numFmtId="49" fontId="52" fillId="17" borderId="84" applyAlignment="1" pivotButton="0" quotePrefix="0" xfId="0">
      <alignment horizontal="center" vertical="center" wrapText="1"/>
    </xf>
    <xf numFmtId="0" fontId="58" fillId="16" borderId="0" applyAlignment="1" pivotButton="0" quotePrefix="0" xfId="0">
      <alignment horizontal="general" vertical="center"/>
    </xf>
    <xf numFmtId="0" fontId="51" fillId="16" borderId="0" applyAlignment="1" pivotButton="0" quotePrefix="0" xfId="0">
      <alignment horizontal="right" vertical="center"/>
    </xf>
    <xf numFmtId="0" fontId="52" fillId="8" borderId="27" applyAlignment="1" pivotButton="0" quotePrefix="0" xfId="0">
      <alignment horizontal="general" vertical="center"/>
    </xf>
    <xf numFmtId="0" fontId="52" fillId="8" borderId="28" applyAlignment="1" pivotButton="0" quotePrefix="0" xfId="0">
      <alignment horizontal="general" vertical="center"/>
    </xf>
    <xf numFmtId="0" fontId="52" fillId="8" borderId="29" applyAlignment="1" pivotButton="0" quotePrefix="0" xfId="0">
      <alignment horizontal="general" vertical="center"/>
    </xf>
    <xf numFmtId="0" fontId="52" fillId="8" borderId="26" applyAlignment="1" pivotButton="0" quotePrefix="0" xfId="0">
      <alignment horizontal="center" vertical="center"/>
    </xf>
    <xf numFmtId="0" fontId="51" fillId="16" borderId="0" applyAlignment="1" pivotButton="0" quotePrefix="0" xfId="0">
      <alignment horizontal="general" vertical="center"/>
    </xf>
    <xf numFmtId="0" fontId="51" fillId="16" borderId="0" applyAlignment="1" pivotButton="0" quotePrefix="0" xfId="0">
      <alignment horizontal="general" vertical="center"/>
    </xf>
    <xf numFmtId="0" fontId="52" fillId="16" borderId="27" applyAlignment="1" pivotButton="0" quotePrefix="0" xfId="0">
      <alignment horizontal="general" vertical="center"/>
    </xf>
    <xf numFmtId="0" fontId="52" fillId="16" borderId="28" applyAlignment="1" pivotButton="0" quotePrefix="0" xfId="0">
      <alignment horizontal="general" vertical="center"/>
    </xf>
    <xf numFmtId="165" fontId="52" fillId="17" borderId="26" applyAlignment="1" pivotButton="0" quotePrefix="0" xfId="78">
      <alignment horizontal="right" vertical="center"/>
    </xf>
    <xf numFmtId="0" fontId="52" fillId="16" borderId="83" applyAlignment="1" pivotButton="0" quotePrefix="0" xfId="0">
      <alignment horizontal="general" vertical="center"/>
    </xf>
    <xf numFmtId="0" fontId="0" fillId="16" borderId="55" applyAlignment="1" pivotButton="0" quotePrefix="0" xfId="0">
      <alignment horizontal="general" vertical="center"/>
    </xf>
    <xf numFmtId="0" fontId="0" fillId="16" borderId="82" applyAlignment="1" pivotButton="0" quotePrefix="0" xfId="0">
      <alignment horizontal="general" vertical="center"/>
    </xf>
    <xf numFmtId="0" fontId="52" fillId="16" borderId="26" applyAlignment="1" pivotButton="0" quotePrefix="0" xfId="78">
      <alignment horizontal="right" vertical="center"/>
    </xf>
    <xf numFmtId="0" fontId="52" fillId="16" borderId="85" applyAlignment="1" pivotButton="0" quotePrefix="0" xfId="0">
      <alignment horizontal="general" vertical="center"/>
    </xf>
    <xf numFmtId="0" fontId="52" fillId="16" borderId="47" applyAlignment="1" pivotButton="0" quotePrefix="0" xfId="0">
      <alignment horizontal="general" vertical="center"/>
    </xf>
    <xf numFmtId="0" fontId="52" fillId="16" borderId="86" applyAlignment="1" pivotButton="0" quotePrefix="0" xfId="0">
      <alignment horizontal="general" vertical="center"/>
    </xf>
    <xf numFmtId="0" fontId="52" fillId="16" borderId="84" applyAlignment="1" pivotButton="0" quotePrefix="0" xfId="0">
      <alignment horizontal="general" vertical="center"/>
    </xf>
    <xf numFmtId="0" fontId="52" fillId="16" borderId="59" applyAlignment="1" pivotButton="0" quotePrefix="0" xfId="0">
      <alignment horizontal="general" vertical="center"/>
    </xf>
    <xf numFmtId="0" fontId="57" fillId="18" borderId="32" applyAlignment="1" pivotButton="0" quotePrefix="0" xfId="0">
      <alignment horizontal="general" vertical="center"/>
    </xf>
    <xf numFmtId="0" fontId="59" fillId="18" borderId="32" applyAlignment="1" pivotButton="0" quotePrefix="0" xfId="0">
      <alignment horizontal="general" vertical="center"/>
    </xf>
    <xf numFmtId="0" fontId="52" fillId="18" borderId="32" applyAlignment="1" pivotButton="0" quotePrefix="0" xfId="0">
      <alignment horizontal="general" vertical="center"/>
    </xf>
    <xf numFmtId="0" fontId="52" fillId="17" borderId="26" applyAlignment="1" pivotButton="0" quotePrefix="0" xfId="0">
      <alignment horizontal="center" vertical="center"/>
    </xf>
    <xf numFmtId="0" fontId="52" fillId="16" borderId="27" applyAlignment="1" pivotButton="0" quotePrefix="0" xfId="0">
      <alignment horizontal="center" vertical="center"/>
    </xf>
    <xf numFmtId="0" fontId="52" fillId="16" borderId="28" applyAlignment="1" pivotButton="0" quotePrefix="0" xfId="0">
      <alignment horizontal="left" vertical="center"/>
    </xf>
    <xf numFmtId="0" fontId="52" fillId="16" borderId="29" applyAlignment="1" pivotButton="0" quotePrefix="0" xfId="0">
      <alignment horizontal="left" vertical="center"/>
    </xf>
    <xf numFmtId="0" fontId="52" fillId="16" borderId="29" applyAlignment="1" pivotButton="0" quotePrefix="0" xfId="0">
      <alignment horizontal="left" vertical="center" wrapText="1"/>
    </xf>
    <xf numFmtId="0" fontId="52" fillId="16" borderId="28" applyAlignment="1" pivotButton="0" quotePrefix="0" xfId="0">
      <alignment horizontal="general" vertical="center"/>
    </xf>
    <xf numFmtId="0" fontId="52" fillId="16" borderId="0" applyAlignment="1" pivotButton="0" quotePrefix="0" xfId="0">
      <alignment horizontal="general" vertical="center" wrapText="1"/>
    </xf>
    <xf numFmtId="0" fontId="57" fillId="16" borderId="0" applyAlignment="1" pivotButton="0" quotePrefix="0" xfId="0">
      <alignment horizontal="general" vertical="center"/>
    </xf>
    <xf numFmtId="0" fontId="52" fillId="17" borderId="26" applyAlignment="1" pivotButton="0" quotePrefix="0" xfId="0">
      <alignment horizontal="left" vertical="top" wrapText="1"/>
    </xf>
    <xf numFmtId="0" fontId="57" fillId="18" borderId="32" applyAlignment="1" pivotButton="0" quotePrefix="0" xfId="0">
      <alignment horizontal="left" vertical="center" wrapText="1"/>
    </xf>
    <xf numFmtId="0" fontId="52" fillId="16" borderId="64" applyAlignment="1" pivotButton="0" quotePrefix="0" xfId="0">
      <alignment horizontal="left" vertical="center" wrapText="1"/>
    </xf>
    <xf numFmtId="0" fontId="47" fillId="16" borderId="28" applyAlignment="1" pivotButton="0" quotePrefix="0" xfId="0">
      <alignment horizontal="left" vertical="center" wrapText="1"/>
    </xf>
    <xf numFmtId="0" fontId="52" fillId="24" borderId="4" applyAlignment="1" pivotButton="0" quotePrefix="0" xfId="0">
      <alignment horizontal="center" vertical="center"/>
    </xf>
    <xf numFmtId="0" fontId="98" fillId="19" borderId="4" applyAlignment="1" pivotButton="0" quotePrefix="0" xfId="0">
      <alignment horizontal="center" vertical="center"/>
    </xf>
    <xf numFmtId="0" fontId="52" fillId="16" borderId="0" applyAlignment="1" pivotButton="0" quotePrefix="0" xfId="0">
      <alignment horizontal="left" vertical="top" wrapText="1"/>
    </xf>
    <xf numFmtId="0" fontId="52" fillId="16" borderId="0" applyAlignment="1" pivotButton="0" quotePrefix="0" xfId="0">
      <alignment horizontal="center" vertical="center" shrinkToFit="1"/>
    </xf>
    <xf numFmtId="0" fontId="52" fillId="16" borderId="0" applyAlignment="1" pivotButton="0" quotePrefix="0" xfId="0">
      <alignment horizontal="left" vertical="top" wrapText="1"/>
    </xf>
    <xf numFmtId="0" fontId="52" fillId="0" borderId="0" applyAlignment="1" pivotButton="0" quotePrefix="0" xfId="0">
      <alignment horizontal="center" vertical="center"/>
    </xf>
    <xf numFmtId="0" fontId="51" fillId="16" borderId="0" applyAlignment="1" pivotButton="0" quotePrefix="0" xfId="0">
      <alignment horizontal="center" vertical="center"/>
    </xf>
    <xf numFmtId="0" fontId="52" fillId="17" borderId="26" applyAlignment="1" pivotButton="0" quotePrefix="0" xfId="0">
      <alignment horizontal="left" vertical="top"/>
    </xf>
    <xf numFmtId="0" fontId="57" fillId="16" borderId="0" applyAlignment="1" pivotButton="0" quotePrefix="0" xfId="0">
      <alignment horizontal="general" vertical="center"/>
    </xf>
    <xf numFmtId="0" fontId="52" fillId="16" borderId="0" applyAlignment="1" pivotButton="0" quotePrefix="0" xfId="0">
      <alignment horizontal="general" vertical="top"/>
    </xf>
    <xf numFmtId="0" fontId="52" fillId="0" borderId="26" applyAlignment="1" pivotButton="0" quotePrefix="0" xfId="0">
      <alignment horizontal="center" vertical="center"/>
    </xf>
    <xf numFmtId="164" fontId="52" fillId="17" borderId="26" applyAlignment="1" pivotButton="0" quotePrefix="0" xfId="0">
      <alignment horizontal="center" vertical="center"/>
    </xf>
    <xf numFmtId="0" fontId="19" fillId="0" borderId="0" applyAlignment="1" applyProtection="1" pivotButton="0" quotePrefix="0" xfId="0">
      <alignment horizontal="general" vertical="center"/>
      <protection locked="1" hidden="1"/>
    </xf>
    <xf numFmtId="0" fontId="19" fillId="0" borderId="0" applyAlignment="1" applyProtection="1" pivotButton="0" quotePrefix="0" xfId="0">
      <alignment horizontal="general" vertical="center" wrapText="1"/>
      <protection locked="1" hidden="1"/>
    </xf>
    <xf numFmtId="0" fontId="0" fillId="0" borderId="0" pivotButton="0" quotePrefix="0" xfId="0"/>
    <xf numFmtId="0" fontId="19" fillId="6" borderId="0" applyAlignment="1" applyProtection="1" pivotButton="0" quotePrefix="0" xfId="0">
      <alignment horizontal="general" vertical="center"/>
      <protection locked="1" hidden="1"/>
    </xf>
    <xf numFmtId="0" fontId="20" fillId="0" borderId="0" applyAlignment="1" applyProtection="1" pivotButton="0" quotePrefix="0" xfId="0">
      <alignment horizontal="general" vertical="center"/>
      <protection locked="1" hidden="1"/>
    </xf>
    <xf numFmtId="0" fontId="21" fillId="0" borderId="4" applyAlignment="1" applyProtection="1" pivotButton="0" quotePrefix="0" xfId="0">
      <alignment horizontal="general" vertical="center"/>
      <protection locked="1" hidden="1"/>
    </xf>
    <xf numFmtId="0" fontId="19"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0" fontId="19" fillId="0" borderId="4" applyAlignment="1" applyProtection="1" pivotButton="0" quotePrefix="0" xfId="0">
      <alignment horizontal="general" vertical="center" wrapText="1"/>
      <protection locked="1" hidden="1"/>
    </xf>
    <xf numFmtId="164" fontId="19" fillId="3" borderId="4" applyAlignment="1" applyProtection="1" pivotButton="0" quotePrefix="0" xfId="0">
      <alignment horizontal="left" vertical="center"/>
      <protection locked="1" hidden="1"/>
    </xf>
    <xf numFmtId="0" fontId="19" fillId="3" borderId="4" applyAlignment="1" applyProtection="1" pivotButton="0" quotePrefix="0" xfId="0">
      <alignment horizontal="left" vertical="center" wrapText="1"/>
      <protection locked="1" hidden="1"/>
    </xf>
    <xf numFmtId="165" fontId="19" fillId="0" borderId="0" applyAlignment="1" applyProtection="1" pivotButton="0" quotePrefix="0" xfId="15">
      <alignment horizontal="general" vertical="center"/>
      <protection locked="1" hidden="1"/>
    </xf>
    <xf numFmtId="0" fontId="21" fillId="0" borderId="4" applyAlignment="1" applyProtection="1" pivotButton="0" quotePrefix="0" xfId="0">
      <alignment horizontal="general" vertical="center" wrapText="1"/>
      <protection locked="1" hidden="1"/>
    </xf>
    <xf numFmtId="0" fontId="19" fillId="7" borderId="0" applyAlignment="1" applyProtection="1" pivotButton="0" quotePrefix="0" xfId="0">
      <alignment horizontal="general" vertical="center"/>
      <protection locked="1" hidden="1"/>
    </xf>
    <xf numFmtId="0" fontId="19" fillId="7" borderId="0" applyAlignment="1" applyProtection="1" pivotButton="0" quotePrefix="0" xfId="0">
      <alignment horizontal="general" vertical="center" wrapText="1"/>
      <protection locked="1" hidden="1"/>
    </xf>
    <xf numFmtId="0" fontId="21"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wrapText="1"/>
      <protection locked="1" hidden="1"/>
    </xf>
    <xf numFmtId="0" fontId="20" fillId="0" borderId="0" applyAlignment="1" applyProtection="1" pivotButton="0" quotePrefix="0" xfId="0">
      <alignment horizontal="center" vertical="bottom"/>
      <protection locked="1" hidden="1"/>
    </xf>
    <xf numFmtId="0" fontId="20" fillId="0" borderId="0" applyAlignment="1" applyProtection="1" pivotButton="0" quotePrefix="0" xfId="0">
      <alignment horizontal="center" vertical="bottom" wrapText="1"/>
      <protection locked="1" hidden="1"/>
    </xf>
    <xf numFmtId="10" fontId="19" fillId="0" borderId="0" applyAlignment="1" applyProtection="1" pivotButton="0" quotePrefix="0" xfId="0">
      <alignment horizontal="general" vertical="center"/>
      <protection locked="1" hidden="1"/>
    </xf>
    <xf numFmtId="0" fontId="21" fillId="2" borderId="0" applyAlignment="1" applyProtection="1" pivotButton="0" quotePrefix="0" xfId="0">
      <alignment horizontal="general" vertical="bottom"/>
      <protection locked="1" hidden="1"/>
    </xf>
    <xf numFmtId="3" fontId="19" fillId="0" borderId="0" applyAlignment="1" applyProtection="1" pivotButton="0" quotePrefix="0" xfId="0">
      <alignment horizontal="general" vertical="center"/>
      <protection locked="1" hidden="1"/>
    </xf>
    <xf numFmtId="0" fontId="22" fillId="0" borderId="0" applyAlignment="1" applyProtection="1" pivotButton="0" quotePrefix="0" xfId="0">
      <alignment horizontal="right" vertical="bottom" wrapText="1"/>
      <protection locked="1" hidden="1"/>
    </xf>
    <xf numFmtId="0" fontId="22" fillId="0" borderId="0" applyAlignment="1" applyProtection="1" pivotButton="0" quotePrefix="0" xfId="0">
      <alignment horizontal="right" vertical="bottom"/>
      <protection locked="1" hidden="1"/>
    </xf>
    <xf numFmtId="0" fontId="21" fillId="8" borderId="4" applyAlignment="1" applyProtection="1" pivotButton="0" quotePrefix="0" xfId="0">
      <alignment horizontal="general" vertical="bottom"/>
      <protection locked="1" hidden="1"/>
    </xf>
    <xf numFmtId="0" fontId="21" fillId="8" borderId="4" applyAlignment="1" applyProtection="1" pivotButton="0" quotePrefix="0" xfId="0">
      <alignment horizontal="center" vertical="bottom"/>
      <protection locked="1" hidden="1"/>
    </xf>
    <xf numFmtId="0" fontId="21" fillId="8" borderId="4" applyAlignment="1" applyProtection="1" pivotButton="0" quotePrefix="0" xfId="0">
      <alignment horizontal="center" vertical="bottom" wrapText="1"/>
      <protection locked="1" hidden="1"/>
    </xf>
    <xf numFmtId="0" fontId="23" fillId="0" borderId="4" applyAlignment="1" applyProtection="1" pivotButton="0" quotePrefix="0" xfId="0">
      <alignment horizontal="general" vertical="bottom"/>
      <protection locked="1" hidden="1"/>
    </xf>
    <xf numFmtId="166" fontId="19" fillId="0" borderId="4" applyAlignment="1" applyProtection="1" pivotButton="0" quotePrefix="0" xfId="15">
      <alignment horizontal="right" vertical="bottom"/>
      <protection locked="1" hidden="1"/>
    </xf>
    <xf numFmtId="166" fontId="19" fillId="0" borderId="0" applyAlignment="1" applyProtection="1" pivotButton="0" quotePrefix="0" xfId="0">
      <alignment horizontal="general" vertical="center"/>
      <protection locked="1" hidden="1"/>
    </xf>
    <xf numFmtId="166" fontId="19" fillId="0"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general" vertical="bottom"/>
      <protection locked="1" hidden="1"/>
    </xf>
    <xf numFmtId="0" fontId="21" fillId="0" borderId="4" applyAlignment="1" applyProtection="1" pivotButton="0" quotePrefix="0" xfId="0">
      <alignment horizontal="general" vertical="bottom"/>
      <protection locked="1" hidden="1"/>
    </xf>
    <xf numFmtId="166" fontId="21" fillId="0" borderId="4" applyAlignment="1" applyProtection="1" pivotButton="0" quotePrefix="0" xfId="15">
      <alignment horizontal="right" vertical="bottom"/>
      <protection locked="1" hidden="1"/>
    </xf>
    <xf numFmtId="0" fontId="21" fillId="2" borderId="4" applyAlignment="1" applyProtection="1" pivotButton="0" quotePrefix="0" xfId="0">
      <alignment horizontal="general" vertical="bottom"/>
      <protection locked="1" hidden="1"/>
    </xf>
    <xf numFmtId="0" fontId="21" fillId="2" borderId="4" applyAlignment="1" applyProtection="1" pivotButton="0" quotePrefix="0" xfId="0">
      <alignment horizontal="right" vertical="bottom"/>
      <protection locked="1" hidden="1"/>
    </xf>
    <xf numFmtId="166" fontId="21" fillId="2" borderId="4" applyAlignment="1" applyProtection="1" pivotButton="0" quotePrefix="0" xfId="15">
      <alignment horizontal="right" vertical="bottom"/>
      <protection locked="1" hidden="1"/>
    </xf>
    <xf numFmtId="166" fontId="21" fillId="2"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right" vertical="bottom"/>
      <protection locked="1" hidden="1"/>
    </xf>
    <xf numFmtId="0" fontId="24" fillId="0" borderId="4" applyAlignment="1" applyProtection="1" pivotButton="0" quotePrefix="0" xfId="0">
      <alignment horizontal="right" vertical="bottom"/>
      <protection locked="1" hidden="1"/>
    </xf>
    <xf numFmtId="1" fontId="24" fillId="0" borderId="4" applyAlignment="1" applyProtection="1" pivotButton="0" quotePrefix="0" xfId="0">
      <alignment horizontal="right" vertical="bottom"/>
      <protection locked="1" hidden="1"/>
    </xf>
    <xf numFmtId="166" fontId="21" fillId="0" borderId="4" applyAlignment="1" applyProtection="1" pivotButton="0" quotePrefix="0" xfId="15">
      <alignment horizontal="right" vertical="bottom" wrapText="1"/>
      <protection locked="1" hidden="1"/>
    </xf>
    <xf numFmtId="166" fontId="19" fillId="0" borderId="0" applyAlignment="1" applyProtection="1" pivotButton="0" quotePrefix="0" xfId="15">
      <alignment horizontal="general" vertical="bottom"/>
      <protection locked="1" hidden="1"/>
    </xf>
    <xf numFmtId="3" fontId="19" fillId="0" borderId="0" applyAlignment="1" applyProtection="1" pivotButton="0" quotePrefix="0" xfId="0">
      <alignment horizontal="general" vertical="bottom" wrapText="1"/>
      <protection locked="1" hidden="1"/>
    </xf>
    <xf numFmtId="3" fontId="19" fillId="0" borderId="0" applyAlignment="1" applyProtection="1" pivotButton="0" quotePrefix="0" xfId="0">
      <alignment horizontal="general" vertical="bottom"/>
      <protection locked="1" hidden="1"/>
    </xf>
    <xf numFmtId="9" fontId="19" fillId="0" borderId="0" applyAlignment="1" applyProtection="1" pivotButton="0" quotePrefix="0" xfId="0">
      <alignment horizontal="general" vertical="center"/>
      <protection locked="1" hidden="1"/>
    </xf>
    <xf numFmtId="168" fontId="19" fillId="0" borderId="0" applyAlignment="1" applyProtection="1" pivotButton="0" quotePrefix="0" xfId="15">
      <alignment horizontal="general" vertical="center"/>
      <protection locked="1" hidden="1"/>
    </xf>
    <xf numFmtId="169" fontId="19" fillId="0" borderId="0" applyAlignment="1" applyProtection="1" pivotButton="0" quotePrefix="0" xfId="19">
      <alignment horizontal="general" vertical="center"/>
      <protection locked="1" hidden="1"/>
    </xf>
    <xf numFmtId="166" fontId="19" fillId="0" borderId="4" applyAlignment="1" applyProtection="1" pivotButton="0" quotePrefix="0" xfId="15">
      <alignment horizontal="general" vertical="bottom"/>
      <protection locked="1" hidden="1"/>
    </xf>
    <xf numFmtId="169" fontId="19" fillId="0" borderId="0" applyAlignment="1" applyProtection="1" pivotButton="0" quotePrefix="0" xfId="0">
      <alignment horizontal="general" vertical="center"/>
      <protection locked="1" hidden="1"/>
    </xf>
    <xf numFmtId="166" fontId="21" fillId="0"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wrapText="1"/>
      <protection locked="1" hidden="1"/>
    </xf>
    <xf numFmtId="165" fontId="19"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166" fontId="21" fillId="0" borderId="4" applyAlignment="1" applyProtection="1" pivotButton="0" quotePrefix="0" xfId="15">
      <alignment horizontal="general" vertical="bottom" wrapText="1"/>
      <protection locked="1" hidden="1"/>
    </xf>
    <xf numFmtId="170" fontId="19" fillId="0" borderId="0" applyAlignment="1" applyProtection="1" pivotButton="0" quotePrefix="0" xfId="0">
      <alignment horizontal="general" vertical="center"/>
      <protection locked="1" hidden="1"/>
    </xf>
    <xf numFmtId="0" fontId="25" fillId="0" borderId="0" applyAlignment="1" applyProtection="1" pivotButton="0" quotePrefix="0" xfId="0">
      <alignment horizontal="general" vertical="bottom"/>
      <protection locked="1" hidden="1"/>
    </xf>
    <xf numFmtId="171" fontId="25" fillId="0" borderId="0" applyAlignment="1" applyProtection="1" pivotButton="0" quotePrefix="0" xfId="15">
      <alignment horizontal="general" vertical="bottom"/>
      <protection locked="1" hidden="1"/>
    </xf>
    <xf numFmtId="172" fontId="25" fillId="0" borderId="0" applyAlignment="1" applyProtection="1" pivotButton="0" quotePrefix="0" xfId="15">
      <alignment horizontal="general" vertical="bottom"/>
      <protection locked="1" hidden="1"/>
    </xf>
    <xf numFmtId="173" fontId="25" fillId="0" borderId="0" applyAlignment="1" applyProtection="1" pivotButton="0" quotePrefix="0" xfId="15">
      <alignment horizontal="general" vertical="bottom"/>
      <protection locked="1" hidden="1"/>
    </xf>
    <xf numFmtId="174" fontId="25" fillId="0" borderId="0" applyAlignment="1" applyProtection="1" pivotButton="0" quotePrefix="0" xfId="15">
      <alignment horizontal="general" vertical="bottom"/>
      <protection locked="1" hidden="1"/>
    </xf>
    <xf numFmtId="175" fontId="25" fillId="0" borderId="0" applyAlignment="1" applyProtection="1" pivotButton="0" quotePrefix="0" xfId="15">
      <alignment horizontal="general" vertical="bottom"/>
      <protection locked="1" hidden="1"/>
    </xf>
    <xf numFmtId="176" fontId="25" fillId="0" borderId="0" applyAlignment="1" applyProtection="1" pivotButton="0" quotePrefix="0" xfId="15">
      <alignment horizontal="general" vertical="bottom" wrapText="1"/>
      <protection locked="1" hidden="1"/>
    </xf>
    <xf numFmtId="177" fontId="25" fillId="0" borderId="0" applyAlignment="1" applyProtection="1" pivotButton="0" quotePrefix="0" xfId="15">
      <alignment horizontal="general" vertical="bottom"/>
      <protection locked="1" hidden="1"/>
    </xf>
    <xf numFmtId="166" fontId="19" fillId="0" borderId="4" applyAlignment="1" applyProtection="1" pivotButton="0" quotePrefix="0" xfId="15">
      <alignment horizontal="general" vertical="bottom" wrapText="1"/>
      <protection locked="1" hidden="1"/>
    </xf>
    <xf numFmtId="9" fontId="19" fillId="0" borderId="0" applyAlignment="1" applyProtection="1" pivotButton="0" quotePrefix="0" xfId="19">
      <alignment horizontal="general" vertical="center" wrapText="1"/>
      <protection locked="1" hidden="1"/>
    </xf>
    <xf numFmtId="0" fontId="20" fillId="0" borderId="0" applyAlignment="1" applyProtection="1" pivotButton="0" quotePrefix="0" xfId="0">
      <alignment horizontal="general" vertical="center" wrapText="1"/>
      <protection locked="1" hidden="1"/>
    </xf>
    <xf numFmtId="0" fontId="19"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0" fontId="21" fillId="0" borderId="0" applyAlignment="1" applyProtection="1" pivotButton="0" quotePrefix="0" xfId="0">
      <alignment horizontal="general" vertical="center"/>
      <protection locked="1" hidden="1"/>
    </xf>
    <xf numFmtId="0" fontId="19" fillId="0" borderId="0" applyAlignment="1" pivotButton="0" quotePrefix="0" xfId="53">
      <alignment horizontal="general" vertical="bottom"/>
    </xf>
    <xf numFmtId="0" fontId="19" fillId="0" borderId="0" applyAlignment="1" pivotButton="0" quotePrefix="0" xfId="53">
      <alignment horizontal="general" vertical="bottom" wrapText="1"/>
    </xf>
    <xf numFmtId="0" fontId="26" fillId="0" borderId="6" applyAlignment="1" applyProtection="1" pivotButton="0" quotePrefix="0" xfId="52">
      <alignment horizontal="general" vertical="bottom" wrapText="1"/>
      <protection locked="1" hidden="1"/>
    </xf>
    <xf numFmtId="0" fontId="24" fillId="0" borderId="7" applyAlignment="1" applyProtection="1" pivotButton="0" quotePrefix="0" xfId="53">
      <alignment horizontal="general" vertical="bottom"/>
      <protection locked="1" hidden="1"/>
    </xf>
    <xf numFmtId="0" fontId="24" fillId="0" borderId="8"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wrapText="1"/>
      <protection locked="1" hidden="1"/>
    </xf>
    <xf numFmtId="0" fontId="24" fillId="0" borderId="0" applyAlignment="1" applyProtection="1" pivotButton="0" quotePrefix="0" xfId="53">
      <alignment horizontal="general" vertical="bottom"/>
      <protection locked="1" hidden="1"/>
    </xf>
    <xf numFmtId="0" fontId="24" fillId="0" borderId="10" applyAlignment="1" applyProtection="1" pivotButton="0" quotePrefix="0" xfId="53">
      <alignment horizontal="general" vertical="bottom"/>
      <protection locked="1" hidden="1"/>
    </xf>
    <xf numFmtId="0" fontId="21" fillId="0" borderId="0" applyAlignment="1" pivotButton="0" quotePrefix="0" xfId="53">
      <alignment horizontal="general" vertical="bottom"/>
    </xf>
    <xf numFmtId="0" fontId="27" fillId="0" borderId="11" applyAlignment="1" applyProtection="1" pivotButton="0" quotePrefix="0" xfId="52">
      <alignment horizontal="left" vertical="center" wrapText="1"/>
      <protection locked="1" hidden="1"/>
    </xf>
    <xf numFmtId="0" fontId="27" fillId="0" borderId="11" applyAlignment="1" applyProtection="1" pivotButton="0" quotePrefix="0" xfId="52">
      <alignment horizontal="left" vertical="center" indent="1"/>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27" fillId="0" borderId="11" applyAlignment="1" applyProtection="1" pivotButton="0" quotePrefix="0" xfId="52">
      <alignment horizontal="left" vertical="center" wrapText="1" indent="1"/>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0" fontId="19" fillId="0" borderId="0" applyAlignment="1" pivotButton="0" quotePrefix="0" xfId="53">
      <alignment horizontal="general" vertical="center"/>
    </xf>
    <xf numFmtId="0" fontId="27" fillId="0" borderId="12" applyAlignment="1" applyProtection="1" pivotButton="0" quotePrefix="0" xfId="52">
      <alignment horizontal="center" vertical="center" wrapText="1"/>
      <protection locked="1" hidden="1"/>
    </xf>
    <xf numFmtId="0" fontId="27" fillId="0" borderId="13" applyAlignment="1" applyProtection="1" pivotButton="0" quotePrefix="0" xfId="52">
      <alignment horizontal="center" vertical="center" wrapText="1"/>
      <protection locked="1" hidden="1"/>
    </xf>
    <xf numFmtId="0" fontId="27" fillId="0" borderId="14" applyAlignment="1" applyProtection="1" pivotButton="0" quotePrefix="0" xfId="52">
      <alignment horizontal="left" vertical="center" wrapText="1" indent="1"/>
      <protection locked="1" hidden="1"/>
    </xf>
    <xf numFmtId="0" fontId="24" fillId="0" borderId="12" applyAlignment="1" pivotButton="0" quotePrefix="0" xfId="53">
      <alignment horizontal="general" vertical="bottom" wrapText="1"/>
    </xf>
    <xf numFmtId="0" fontId="24" fillId="0" borderId="13" applyAlignment="1" pivotButton="0" quotePrefix="0" xfId="53">
      <alignment horizontal="general" vertical="bottom"/>
    </xf>
    <xf numFmtId="0" fontId="24" fillId="0" borderId="14" applyAlignment="1" pivotButton="0" quotePrefix="0" xfId="53">
      <alignment horizontal="general" vertical="bottom"/>
    </xf>
    <xf numFmtId="0" fontId="19" fillId="0" borderId="9" applyAlignment="1" pivotButton="0" quotePrefix="0" xfId="53">
      <alignment horizontal="general" vertical="bottom"/>
    </xf>
    <xf numFmtId="0" fontId="19" fillId="0" borderId="10" applyAlignment="1" pivotButton="0" quotePrefix="0" xfId="53">
      <alignment horizontal="general" vertical="bottom"/>
    </xf>
    <xf numFmtId="0" fontId="21" fillId="0" borderId="0" applyAlignment="1" pivotButton="0" quotePrefix="0" xfId="53">
      <alignment horizontal="general" vertical="center"/>
    </xf>
    <xf numFmtId="0" fontId="21" fillId="8" borderId="6" applyAlignment="1" pivotButton="0" quotePrefix="0" xfId="53">
      <alignment horizontal="left" vertical="center" wrapText="1"/>
    </xf>
    <xf numFmtId="0" fontId="21" fillId="8" borderId="7" applyAlignment="1" applyProtection="1" pivotButton="0" quotePrefix="0" xfId="53">
      <alignment horizontal="center" vertical="center" wrapText="1"/>
      <protection locked="1" hidden="1"/>
    </xf>
    <xf numFmtId="0" fontId="27" fillId="8" borderId="8" applyAlignment="1" pivotButton="0" quotePrefix="0" xfId="53">
      <alignment horizontal="center" vertical="center" wrapText="1"/>
    </xf>
    <xf numFmtId="0" fontId="27" fillId="0" borderId="0" applyAlignment="1" pivotButton="0" quotePrefix="0" xfId="53">
      <alignment horizontal="center" vertical="center" wrapText="1"/>
    </xf>
    <xf numFmtId="0" fontId="21" fillId="9" borderId="9" applyAlignment="1" applyProtection="1" pivotButton="0" quotePrefix="0" xfId="53">
      <alignment horizontal="left" vertical="center" wrapText="1"/>
      <protection locked="0" hidden="0"/>
    </xf>
    <xf numFmtId="0" fontId="24" fillId="9" borderId="0" applyAlignment="1" applyProtection="1" pivotButton="0" quotePrefix="0" xfId="53">
      <alignment horizontal="general" vertical="center"/>
      <protection locked="0" hidden="0"/>
    </xf>
    <xf numFmtId="0" fontId="24" fillId="9" borderId="10" applyAlignment="1" applyProtection="1" pivotButton="0" quotePrefix="0" xfId="53">
      <alignment horizontal="general" vertical="bottom"/>
      <protection locked="0" hidden="0"/>
    </xf>
    <xf numFmtId="0" fontId="21" fillId="9" borderId="6" applyAlignment="1" applyProtection="1" pivotButton="0" quotePrefix="0" xfId="53">
      <alignment horizontal="left" vertical="center" wrapText="1"/>
      <protection locked="1" hidden="1"/>
    </xf>
    <xf numFmtId="0" fontId="24" fillId="9" borderId="7" applyAlignment="1" applyProtection="1" pivotButton="0" quotePrefix="0" xfId="53">
      <alignment horizontal="general" vertical="center"/>
      <protection locked="1" hidden="1"/>
    </xf>
    <xf numFmtId="0" fontId="24" fillId="9" borderId="8" applyAlignment="1" applyProtection="1" pivotButton="0" quotePrefix="0" xfId="53">
      <alignment horizontal="general" vertical="bottom"/>
      <protection locked="1" hidden="1"/>
    </xf>
    <xf numFmtId="0" fontId="27" fillId="10" borderId="9" applyAlignment="1" applyProtection="1" pivotButton="0" quotePrefix="0" xfId="53">
      <alignment horizontal="general" vertical="center" wrapText="1"/>
      <protection locked="0" hidden="0"/>
    </xf>
    <xf numFmtId="0" fontId="24" fillId="10" borderId="0" applyAlignment="1" applyProtection="1" pivotButton="0" quotePrefix="0" xfId="53">
      <alignment horizontal="general" vertical="center"/>
      <protection locked="0" hidden="0"/>
    </xf>
    <xf numFmtId="0" fontId="24" fillId="0" borderId="15" applyAlignment="1" applyProtection="1" pivotButton="0" quotePrefix="0" xfId="53">
      <alignment horizontal="right" vertical="bottom"/>
      <protection locked="0" hidden="0"/>
    </xf>
    <xf numFmtId="0" fontId="27" fillId="0" borderId="6" applyAlignment="1" applyProtection="1" pivotButton="0" quotePrefix="0" xfId="53">
      <alignment horizontal="general" vertical="center" wrapText="1"/>
      <protection locked="1" hidden="1"/>
    </xf>
    <xf numFmtId="0" fontId="24" fillId="0" borderId="7" applyAlignment="1" applyProtection="1" pivotButton="0" quotePrefix="0" xfId="53">
      <alignment horizontal="general" vertical="center"/>
      <protection locked="1" hidden="1"/>
    </xf>
    <xf numFmtId="0" fontId="24" fillId="0" borderId="8" applyAlignment="1" applyProtection="1" pivotButton="0" quotePrefix="0" xfId="53">
      <alignment horizontal="right" vertical="bottom"/>
      <protection locked="1" hidden="1"/>
    </xf>
    <xf numFmtId="0" fontId="24" fillId="0" borderId="9" applyAlignment="1" applyProtection="1" pivotButton="0" quotePrefix="0" xfId="53">
      <alignment horizontal="general" vertical="center" wrapText="1"/>
      <protection locked="0" hidden="0"/>
    </xf>
    <xf numFmtId="1" fontId="24" fillId="0" borderId="0" applyAlignment="1" applyProtection="1" pivotButton="0" quotePrefix="0" xfId="53">
      <alignment horizontal="general" vertical="center"/>
      <protection locked="0" hidden="0"/>
    </xf>
    <xf numFmtId="0" fontId="24" fillId="0" borderId="16" applyAlignment="1" applyProtection="1" pivotButton="0" quotePrefix="0" xfId="53">
      <alignment horizontal="right" vertical="bottom"/>
      <protection locked="0" hidden="0"/>
    </xf>
    <xf numFmtId="0" fontId="24" fillId="0" borderId="9" applyAlignment="1" applyProtection="1" pivotButton="0" quotePrefix="0" xfId="53">
      <alignment horizontal="general" vertical="center" wrapText="1"/>
      <protection locked="1" hidden="1"/>
    </xf>
    <xf numFmtId="1" fontId="24" fillId="0" borderId="0" applyAlignment="1" applyProtection="1" pivotButton="0" quotePrefix="0" xfId="53">
      <alignment horizontal="general" vertical="center"/>
      <protection locked="1" hidden="1"/>
    </xf>
    <xf numFmtId="0" fontId="24" fillId="0" borderId="10" applyAlignment="1" applyProtection="1" pivotButton="0" quotePrefix="0" xfId="53">
      <alignment horizontal="right" vertical="bottom"/>
      <protection locked="1" hidden="1"/>
    </xf>
    <xf numFmtId="1" fontId="24" fillId="0" borderId="0" applyAlignment="1" applyProtection="1" pivotButton="0" quotePrefix="0" xfId="53">
      <alignment horizontal="general" vertical="center" wrapText="1"/>
      <protection locked="1" hidden="1"/>
    </xf>
    <xf numFmtId="0" fontId="24" fillId="0" borderId="0" applyAlignment="1" applyProtection="1" pivotButton="0" quotePrefix="0" xfId="53">
      <alignment horizontal="general" vertical="center" wrapText="1"/>
      <protection locked="1" hidden="1"/>
    </xf>
    <xf numFmtId="0" fontId="24" fillId="0" borderId="10" applyAlignment="1" applyProtection="1" pivotButton="0" quotePrefix="0" xfId="53">
      <alignment horizontal="general" vertical="center" wrapText="1"/>
      <protection locked="1" hidden="1"/>
    </xf>
    <xf numFmtId="0" fontId="24" fillId="0" borderId="16" applyAlignment="1" applyProtection="1" pivotButton="0" quotePrefix="0" xfId="53">
      <alignment horizontal="right" vertical="center"/>
      <protection locked="0" hidden="0"/>
    </xf>
    <xf numFmtId="0" fontId="21" fillId="10" borderId="0" applyAlignment="1" pivotButton="0" quotePrefix="0" xfId="53">
      <alignment horizontal="general" vertical="center"/>
    </xf>
    <xf numFmtId="1" fontId="27" fillId="10" borderId="0" applyAlignment="1" applyProtection="1" pivotButton="0" quotePrefix="0" xfId="53">
      <alignment horizontal="general" vertical="center"/>
      <protection locked="0" hidden="1"/>
    </xf>
    <xf numFmtId="1" fontId="27" fillId="0" borderId="16" applyAlignment="1" applyProtection="1" pivotButton="0" quotePrefix="0" xfId="53">
      <alignment horizontal="right" vertical="center"/>
      <protection locked="0" hidden="0"/>
    </xf>
    <xf numFmtId="0" fontId="27" fillId="10" borderId="9" applyAlignment="1" applyProtection="1" pivotButton="0" quotePrefix="0" xfId="53">
      <alignment horizontal="general" vertical="center" wrapText="1"/>
      <protection locked="1" hidden="1"/>
    </xf>
    <xf numFmtId="1" fontId="27" fillId="10" borderId="0" applyAlignment="1" applyProtection="1" pivotButton="0" quotePrefix="0" xfId="53">
      <alignment horizontal="general" vertical="center"/>
      <protection locked="1" hidden="1"/>
    </xf>
    <xf numFmtId="1" fontId="27" fillId="10" borderId="10" applyAlignment="1" applyProtection="1" pivotButton="0" quotePrefix="0" xfId="53">
      <alignment horizontal="right" vertical="bottom"/>
      <protection locked="1" hidden="1"/>
    </xf>
    <xf numFmtId="0" fontId="24" fillId="0" borderId="0" applyAlignment="1" applyProtection="1" pivotButton="0" quotePrefix="0" xfId="53">
      <alignment horizontal="general" vertical="center"/>
      <protection locked="0" hidden="0"/>
    </xf>
    <xf numFmtId="0" fontId="27"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general" vertical="center" wrapText="1"/>
      <protection locked="1" hidden="1"/>
    </xf>
    <xf numFmtId="0" fontId="24" fillId="0" borderId="16" applyAlignment="1" applyProtection="1" pivotButton="0" quotePrefix="0" xfId="53">
      <alignment horizontal="general" vertical="center" wrapText="1"/>
      <protection locked="1" hidden="1"/>
    </xf>
    <xf numFmtId="0" fontId="27" fillId="0" borderId="16" applyAlignment="1" applyProtection="1" pivotButton="0" quotePrefix="0" xfId="53">
      <alignment horizontal="right" vertical="bottom"/>
      <protection locked="0" hidden="0"/>
    </xf>
    <xf numFmtId="0" fontId="27" fillId="10" borderId="10" applyAlignment="1" applyProtection="1" pivotButton="0" quotePrefix="0" xfId="53">
      <alignment horizontal="right" vertical="bottom"/>
      <protection locked="1" hidden="1"/>
    </xf>
    <xf numFmtId="166" fontId="24" fillId="0" borderId="16" applyAlignment="1" applyProtection="1" pivotButton="0" quotePrefix="0" xfId="30">
      <alignment horizontal="right" vertical="center"/>
      <protection locked="0" hidden="0"/>
    </xf>
    <xf numFmtId="166" fontId="24" fillId="0" borderId="10" applyAlignment="1" applyProtection="1" pivotButton="0" quotePrefix="0" xfId="53">
      <alignment horizontal="right" vertical="bottom"/>
      <protection locked="1" hidden="1"/>
    </xf>
    <xf numFmtId="166" fontId="24" fillId="0" borderId="16" applyAlignment="1" applyProtection="1" pivotButton="0" quotePrefix="0" xfId="53">
      <alignment horizontal="right" vertical="center"/>
      <protection locked="0" hidden="0"/>
    </xf>
    <xf numFmtId="166" fontId="24" fillId="0" borderId="16" applyAlignment="1" applyProtection="1" pivotButton="0" quotePrefix="0" xfId="29">
      <alignment horizontal="right" vertical="center"/>
      <protection locked="0" hidden="0"/>
    </xf>
    <xf numFmtId="166" fontId="27" fillId="10" borderId="0" applyAlignment="1" applyProtection="1" pivotButton="0" quotePrefix="0" xfId="30">
      <alignment horizontal="general" vertical="center"/>
      <protection locked="0" hidden="1"/>
    </xf>
    <xf numFmtId="166" fontId="27" fillId="0" borderId="16" applyAlignment="1" applyProtection="1" pivotButton="0" quotePrefix="0" xfId="30">
      <alignment horizontal="right" vertical="center"/>
      <protection locked="0" hidden="0"/>
    </xf>
    <xf numFmtId="166" fontId="27" fillId="10" borderId="10" applyAlignment="1" applyProtection="1" pivotButton="0" quotePrefix="0" xfId="53">
      <alignment horizontal="right" vertical="bottom"/>
      <protection locked="1" hidden="1"/>
    </xf>
    <xf numFmtId="166" fontId="27" fillId="0" borderId="0" applyAlignment="1" applyProtection="1" pivotButton="0" quotePrefix="0" xfId="30">
      <alignment horizontal="general" vertical="center"/>
      <protection locked="0" hidden="0"/>
    </xf>
    <xf numFmtId="0" fontId="19" fillId="0" borderId="16" applyAlignment="1" applyProtection="1" pivotButton="0" quotePrefix="0" xfId="53">
      <alignment horizontal="right" vertical="center"/>
      <protection locked="0" hidden="0"/>
    </xf>
    <xf numFmtId="166" fontId="24" fillId="0" borderId="0" applyAlignment="1" applyProtection="1" pivotButton="0" quotePrefix="0" xfId="30">
      <alignment horizontal="general" vertical="center"/>
      <protection locked="0" hidden="0"/>
    </xf>
    <xf numFmtId="0" fontId="21"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66" fontId="27" fillId="1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right" vertical="center"/>
      <protection locked="0" hidden="0"/>
    </xf>
    <xf numFmtId="166" fontId="27" fillId="10" borderId="0" applyAlignment="1" applyProtection="1" pivotButton="0" quotePrefix="0" xfId="53">
      <alignment horizontal="general" vertical="center"/>
      <protection locked="0" hidden="1"/>
    </xf>
    <xf numFmtId="178" fontId="24" fillId="0" borderId="16" applyAlignment="1" applyProtection="1" pivotButton="0" quotePrefix="0" xfId="30">
      <alignment horizontal="right" vertical="center"/>
      <protection locked="0" hidden="0"/>
    </xf>
    <xf numFmtId="178" fontId="24" fillId="0" borderId="10" applyAlignment="1" applyProtection="1" pivotButton="0" quotePrefix="0" xfId="53">
      <alignment horizontal="right" vertical="bottom"/>
      <protection locked="1" hidden="1"/>
    </xf>
    <xf numFmtId="178" fontId="27" fillId="0" borderId="16" applyAlignment="1" applyProtection="1" pivotButton="0" quotePrefix="0" xfId="30">
      <alignment horizontal="right" vertical="center"/>
      <protection locked="0" hidden="0"/>
    </xf>
    <xf numFmtId="178" fontId="19" fillId="0" borderId="0" applyAlignment="1" pivotButton="0" quotePrefix="0" xfId="53">
      <alignment horizontal="general" vertical="center"/>
    </xf>
    <xf numFmtId="178" fontId="27" fillId="10" borderId="0" applyAlignment="1" applyProtection="1" pivotButton="0" quotePrefix="0" xfId="30">
      <alignment horizontal="general" vertical="center"/>
      <protection locked="0" hidden="1"/>
    </xf>
    <xf numFmtId="178" fontId="21" fillId="0" borderId="0" applyAlignment="1" pivotButton="0" quotePrefix="0" xfId="53">
      <alignment horizontal="general" vertical="center"/>
    </xf>
    <xf numFmtId="178" fontId="27" fillId="10" borderId="10" applyAlignment="1" applyProtection="1" pivotButton="0" quotePrefix="0" xfId="53">
      <alignment horizontal="right" vertical="bottom"/>
      <protection locked="1" hidden="1"/>
    </xf>
    <xf numFmtId="178" fontId="24" fillId="0" borderId="0" applyAlignment="1" applyProtection="1" pivotButton="0" quotePrefix="0" xfId="30">
      <alignment horizontal="general" vertical="center"/>
      <protection locked="0" hidden="0"/>
    </xf>
    <xf numFmtId="178" fontId="27" fillId="10" borderId="0" applyAlignment="1" applyProtection="1" pivotButton="0" quotePrefix="0" xfId="30">
      <alignment horizontal="general" vertical="center"/>
      <protection locked="0" hidden="0"/>
    </xf>
    <xf numFmtId="0" fontId="19" fillId="10" borderId="0" applyAlignment="1" pivotButton="0" quotePrefix="0" xfId="53">
      <alignment horizontal="general" vertical="center"/>
    </xf>
    <xf numFmtId="166" fontId="27" fillId="10" borderId="0" applyAlignment="1" applyProtection="1" pivotButton="0" quotePrefix="0" xfId="30">
      <alignment horizontal="general" vertical="center"/>
      <protection locked="0" hidden="0"/>
    </xf>
    <xf numFmtId="1" fontId="24" fillId="10" borderId="0" applyAlignment="1" applyProtection="1" pivotButton="0" quotePrefix="0" xfId="53">
      <alignment horizontal="general" vertical="center"/>
      <protection locked="1" hidden="1"/>
    </xf>
    <xf numFmtId="0" fontId="24" fillId="10" borderId="10" applyAlignment="1" applyProtection="1" pivotButton="0" quotePrefix="0" xfId="53">
      <alignment horizontal="right" vertical="bottom"/>
      <protection locked="1" hidden="1"/>
    </xf>
    <xf numFmtId="0" fontId="27" fillId="10" borderId="0" applyAlignment="1" applyProtection="1" pivotButton="0" quotePrefix="0" xfId="53">
      <alignment horizontal="general" vertical="center"/>
      <protection locked="0" hidden="0"/>
    </xf>
    <xf numFmtId="177" fontId="27"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protection locked="0" hidden="0"/>
    </xf>
    <xf numFmtId="178" fontId="24"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wrapText="1"/>
      <protection locked="1" hidden="1"/>
    </xf>
    <xf numFmtId="178" fontId="27" fillId="10" borderId="17" applyAlignment="1" applyProtection="1" pivotButton="0" quotePrefix="0" xfId="53">
      <alignment horizontal="general" vertical="center"/>
      <protection locked="0" hidden="0"/>
    </xf>
    <xf numFmtId="166" fontId="27" fillId="10" borderId="18" applyAlignment="1" applyProtection="1" pivotButton="0" quotePrefix="0" xfId="30">
      <alignment horizontal="general" vertical="center"/>
      <protection locked="0" hidden="1"/>
    </xf>
    <xf numFmtId="178" fontId="24" fillId="0" borderId="19" applyAlignment="1" applyProtection="1" pivotButton="0" quotePrefix="0" xfId="53">
      <alignment horizontal="right" vertical="center"/>
      <protection locked="0" hidden="0"/>
    </xf>
    <xf numFmtId="0" fontId="27" fillId="10" borderId="17" applyAlignment="1" applyProtection="1" pivotButton="0" quotePrefix="0" xfId="53">
      <alignment horizontal="general" vertical="center" wrapText="1"/>
      <protection locked="1" hidden="1"/>
    </xf>
    <xf numFmtId="1" fontId="27" fillId="10" borderId="18" applyAlignment="1" applyProtection="1" pivotButton="0" quotePrefix="0" xfId="53">
      <alignment horizontal="general" vertical="center"/>
      <protection locked="1" hidden="1"/>
    </xf>
    <xf numFmtId="0" fontId="27" fillId="10" borderId="20" applyAlignment="1" applyProtection="1" pivotButton="0" quotePrefix="0" xfId="53">
      <alignment horizontal="right" vertical="bottom"/>
      <protection locked="1" hidden="1"/>
    </xf>
    <xf numFmtId="9" fontId="19" fillId="0" borderId="0" applyAlignment="1" pivotButton="0" quotePrefix="0" xfId="53">
      <alignment horizontal="general" vertical="bottom"/>
    </xf>
    <xf numFmtId="0" fontId="19" fillId="0" borderId="0" applyAlignment="1" pivotButton="0" quotePrefix="0" xfId="0">
      <alignment horizontal="general" vertical="center"/>
    </xf>
    <xf numFmtId="0" fontId="20" fillId="0" borderId="0" applyAlignment="1" pivotButton="0" quotePrefix="0" xfId="0">
      <alignment horizontal="general" vertical="center"/>
    </xf>
    <xf numFmtId="0" fontId="28" fillId="0" borderId="6" applyAlignment="1" applyProtection="1" pivotButton="0" quotePrefix="0" xfId="52">
      <alignment horizontal="general" vertical="bottom" wrapText="1"/>
      <protection locked="1" hidden="1"/>
    </xf>
    <xf numFmtId="0" fontId="24" fillId="0" borderId="9" applyAlignment="1" pivotButton="0" quotePrefix="0" xfId="53">
      <alignment horizontal="general" vertical="bottom" wrapText="1"/>
    </xf>
    <xf numFmtId="0" fontId="24" fillId="0" borderId="0" applyAlignment="1" pivotButton="0" quotePrefix="0" xfId="53">
      <alignment horizontal="general" vertical="bottom"/>
    </xf>
    <xf numFmtId="0" fontId="24" fillId="0" borderId="10" applyAlignment="1" pivotButton="0" quotePrefix="0" xfId="53">
      <alignment horizontal="general" vertical="bottom"/>
    </xf>
    <xf numFmtId="0" fontId="24" fillId="0" borderId="9" applyAlignment="1" applyProtection="1" pivotButton="0" quotePrefix="0" xfId="53">
      <alignment horizontal="general" vertical="bottom" wrapText="1"/>
      <protection locked="1" hidden="1"/>
    </xf>
    <xf numFmtId="0" fontId="21" fillId="8" borderId="6" applyAlignment="1" applyProtection="1" pivotButton="0" quotePrefix="0" xfId="53">
      <alignment horizontal="left" vertical="center" wrapText="1"/>
      <protection locked="1" hidden="1"/>
    </xf>
    <xf numFmtId="0" fontId="27" fillId="8" borderId="8" applyAlignment="1" applyProtection="1" pivotButton="0" quotePrefix="0" xfId="53">
      <alignment horizontal="center" vertical="center" wrapText="1"/>
      <protection locked="1" hidden="1"/>
    </xf>
    <xf numFmtId="0" fontId="20" fillId="0" borderId="0" applyAlignment="1" applyProtection="1" pivotButton="0" quotePrefix="0" xfId="0">
      <alignment horizontal="general" vertical="center"/>
      <protection locked="0" hidden="0"/>
    </xf>
    <xf numFmtId="0" fontId="21" fillId="9" borderId="9" applyAlignment="1" applyProtection="1" pivotButton="0" quotePrefix="0" xfId="53">
      <alignment horizontal="left" vertical="center" wrapText="1"/>
      <protection locked="1" hidden="1"/>
    </xf>
    <xf numFmtId="0" fontId="24" fillId="9" borderId="0" applyAlignment="1" applyProtection="1" pivotButton="0" quotePrefix="0" xfId="53">
      <alignment horizontal="general" vertical="center"/>
      <protection locked="1" hidden="1"/>
    </xf>
    <xf numFmtId="0" fontId="24" fillId="9" borderId="10" applyAlignment="1" applyProtection="1" pivotButton="0" quotePrefix="0" xfId="53">
      <alignment horizontal="general" vertical="bottom"/>
      <protection locked="1" hidden="1"/>
    </xf>
    <xf numFmtId="166" fontId="29" fillId="10" borderId="0" applyAlignment="1" applyProtection="1" pivotButton="0" quotePrefix="0" xfId="30">
      <alignment horizontal="general" vertical="center"/>
      <protection locked="0" hidden="0"/>
    </xf>
    <xf numFmtId="166" fontId="24" fillId="10" borderId="0" applyAlignment="1" applyProtection="1" pivotButton="0" quotePrefix="0" xfId="30">
      <alignment horizontal="general" vertical="center"/>
      <protection locked="0" hidden="0"/>
    </xf>
    <xf numFmtId="166" fontId="24" fillId="0" borderId="15" applyAlignment="1" applyProtection="1" pivotButton="0" quotePrefix="0" xfId="30">
      <alignment horizontal="general" vertical="center"/>
      <protection locked="0" hidden="0"/>
    </xf>
    <xf numFmtId="166" fontId="27" fillId="10" borderId="9" applyAlignment="1" applyProtection="1" pivotButton="0" quotePrefix="0" xfId="53">
      <alignment horizontal="general" vertical="center" wrapText="1"/>
      <protection locked="1" hidden="1"/>
    </xf>
    <xf numFmtId="0" fontId="29" fillId="10" borderId="0" applyAlignment="1" applyProtection="1" pivotButton="0" quotePrefix="0" xfId="53">
      <alignment horizontal="general" vertical="center" wrapText="1"/>
      <protection locked="1" hidden="1"/>
    </xf>
    <xf numFmtId="166" fontId="24" fillId="10" borderId="0" applyAlignment="1" applyProtection="1" pivotButton="0" quotePrefix="0" xfId="30">
      <alignment horizontal="general" vertical="center"/>
      <protection locked="1" hidden="1"/>
    </xf>
    <xf numFmtId="166" fontId="24" fillId="10" borderId="10" applyAlignment="1" applyProtection="1" pivotButton="0" quotePrefix="0" xfId="30">
      <alignment horizontal="right" vertical="center"/>
      <protection locked="1" hidden="1"/>
    </xf>
    <xf numFmtId="166" fontId="24" fillId="0" borderId="9" applyAlignment="1" applyProtection="1" pivotButton="0" quotePrefix="0" xfId="53">
      <alignment horizontal="left" vertical="top" wrapText="1"/>
      <protection locked="1" hidden="1"/>
    </xf>
    <xf numFmtId="1" fontId="24" fillId="0" borderId="0" applyAlignment="1" applyProtection="1" pivotButton="0" quotePrefix="0" xfId="30">
      <alignment horizontal="general" vertical="center"/>
      <protection locked="1" hidden="1"/>
    </xf>
    <xf numFmtId="1" fontId="24" fillId="0" borderId="10" applyAlignment="1" applyProtection="1" pivotButton="0" quotePrefix="0" xfId="30">
      <alignment horizontal="right" vertical="center"/>
      <protection locked="1" hidden="1"/>
    </xf>
    <xf numFmtId="0" fontId="21" fillId="0" borderId="0" applyAlignment="1" pivotButton="0" quotePrefix="0" xfId="0">
      <alignment horizontal="general" vertical="center"/>
    </xf>
    <xf numFmtId="166" fontId="29" fillId="0" borderId="16" applyAlignment="1" applyProtection="1" pivotButton="0" quotePrefix="0" xfId="30">
      <alignment horizontal="general" vertical="center"/>
      <protection locked="0" hidden="0"/>
    </xf>
    <xf numFmtId="0" fontId="30" fillId="0" borderId="0" applyAlignment="1" applyProtection="1" pivotButton="0" quotePrefix="0" xfId="0">
      <alignment horizontal="general" vertical="center"/>
      <protection locked="0" hidden="0"/>
    </xf>
    <xf numFmtId="0" fontId="30" fillId="0" borderId="0" applyAlignment="1" pivotButton="0" quotePrefix="0" xfId="0">
      <alignment horizontal="general" vertical="center"/>
    </xf>
    <xf numFmtId="1" fontId="27" fillId="10" borderId="0" applyAlignment="1" applyProtection="1" pivotButton="0" quotePrefix="0" xfId="30">
      <alignment horizontal="general" vertical="center"/>
      <protection locked="1" hidden="1"/>
    </xf>
    <xf numFmtId="166" fontId="31" fillId="0" borderId="0" applyAlignment="1" applyProtection="1" pivotButton="0" quotePrefix="0" xfId="30">
      <alignment horizontal="general" vertical="center"/>
      <protection locked="0" hidden="0"/>
    </xf>
    <xf numFmtId="166" fontId="31" fillId="0" borderId="16" applyAlignment="1" applyProtection="1" pivotButton="0" quotePrefix="0" xfId="30">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31" fillId="10" borderId="0" applyAlignment="1" applyProtection="1" pivotButton="0" quotePrefix="0" xfId="30">
      <alignment horizontal="general" vertical="center"/>
      <protection locked="0" hidden="0"/>
    </xf>
    <xf numFmtId="166" fontId="24" fillId="0" borderId="16" applyAlignment="1" applyProtection="1" pivotButton="0" quotePrefix="0" xfId="30">
      <alignment horizontal="general" vertical="center"/>
      <protection locked="0" hidden="0"/>
    </xf>
    <xf numFmtId="1" fontId="24" fillId="10" borderId="0" applyAlignment="1" applyProtection="1" pivotButton="0" quotePrefix="0" xfId="30">
      <alignment horizontal="general" vertical="center"/>
      <protection locked="1" hidden="1"/>
    </xf>
    <xf numFmtId="166" fontId="24" fillId="0" borderId="9" applyAlignment="1" applyProtection="1" pivotButton="0" quotePrefix="0" xfId="53">
      <alignment horizontal="general" vertical="center" wrapText="1"/>
      <protection locked="1" hidden="1"/>
    </xf>
    <xf numFmtId="166" fontId="27" fillId="0" borderId="16" applyAlignment="1" applyProtection="1" pivotButton="0" quotePrefix="0" xfId="30">
      <alignment horizontal="general" vertical="center"/>
      <protection locked="0" hidden="0"/>
    </xf>
    <xf numFmtId="0" fontId="19" fillId="10" borderId="0" applyAlignment="1" pivotButton="0" quotePrefix="0" xfId="0">
      <alignment horizontal="general" vertical="center"/>
    </xf>
    <xf numFmtId="0" fontId="24" fillId="0" borderId="9" applyAlignment="1" applyProtection="1" pivotButton="0" quotePrefix="0" xfId="53">
      <alignment horizontal="general" vertical="bottom" wrapText="1"/>
      <protection locked="0" hidden="0"/>
    </xf>
    <xf numFmtId="177" fontId="27" fillId="0" borderId="16"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bottom"/>
      <protection locked="0" hidden="0"/>
    </xf>
    <xf numFmtId="0" fontId="27" fillId="0" borderId="9" applyAlignment="1" applyProtection="1" pivotButton="0" quotePrefix="0" xfId="53">
      <alignment horizontal="general" vertical="bottom" wrapText="1"/>
      <protection locked="0" hidden="0"/>
    </xf>
    <xf numFmtId="178" fontId="24" fillId="0" borderId="16" applyAlignment="1" applyProtection="1" pivotButton="0" quotePrefix="0" xfId="30">
      <alignment horizontal="general" vertical="center"/>
      <protection locked="0" hidden="0"/>
    </xf>
    <xf numFmtId="178" fontId="31" fillId="0" borderId="16" applyAlignment="1" applyProtection="1" pivotButton="0" quotePrefix="0" xfId="30">
      <alignment horizontal="general" vertical="center"/>
      <protection locked="0" hidden="0"/>
    </xf>
    <xf numFmtId="178" fontId="27" fillId="0" borderId="16" applyAlignment="1" applyProtection="1" pivotButton="0" quotePrefix="0" xfId="30">
      <alignment horizontal="general" vertical="center"/>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178" fontId="27" fillId="0" borderId="0" applyAlignment="1" applyProtection="1" pivotButton="0" quotePrefix="0" xfId="30">
      <alignment horizontal="general" vertical="center"/>
      <protection locked="0" hidden="0"/>
    </xf>
    <xf numFmtId="178" fontId="27" fillId="10" borderId="0" applyAlignment="1" applyProtection="1" pivotButton="0" quotePrefix="0" xfId="53">
      <alignment horizontal="general" vertical="center"/>
      <protection locked="0" hidden="0"/>
    </xf>
    <xf numFmtId="178" fontId="27" fillId="0" borderId="16"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bottom"/>
      <protection locked="0" hidden="0"/>
    </xf>
    <xf numFmtId="177" fontId="24" fillId="0" borderId="16" applyAlignment="1" applyProtection="1" pivotButton="0" quotePrefix="0" xfId="53">
      <alignment horizontal="general" vertical="center"/>
      <protection locked="0" hidden="0"/>
    </xf>
    <xf numFmtId="178" fontId="29" fillId="0" borderId="16" applyAlignment="1" applyProtection="1" pivotButton="0" quotePrefix="0" xfId="30">
      <alignment horizontal="general" vertical="center"/>
      <protection locked="0" hidden="0"/>
    </xf>
    <xf numFmtId="178" fontId="31" fillId="0" borderId="0" applyAlignment="1" applyProtection="1" pivotButton="0" quotePrefix="0" xfId="30">
      <alignment horizontal="general" vertical="center"/>
      <protection locked="0" hidden="0"/>
    </xf>
    <xf numFmtId="178" fontId="29" fillId="10" borderId="0" applyAlignment="1" applyProtection="1" pivotButton="0" quotePrefix="0" xfId="30">
      <alignment horizontal="general" vertical="center"/>
      <protection locked="0" hidden="0"/>
    </xf>
    <xf numFmtId="178" fontId="24" fillId="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166" fontId="27" fillId="0" borderId="0" applyAlignment="1" applyProtection="1" pivotButton="0" quotePrefix="0" xfId="53">
      <alignment horizontal="general" vertical="center"/>
      <protection locked="0" hidden="0"/>
    </xf>
    <xf numFmtId="0" fontId="24" fillId="0" borderId="0" applyAlignment="1" applyProtection="1" pivotButton="0" quotePrefix="0" xfId="53">
      <alignment horizontal="general" vertical="center" wrapText="1"/>
      <protection locked="0" hidden="0"/>
    </xf>
    <xf numFmtId="166" fontId="27" fillId="0" borderId="10" applyAlignment="1" applyProtection="1" pivotButton="0" quotePrefix="0" xfId="53">
      <alignment horizontal="general" vertical="center"/>
      <protection locked="0" hidden="0"/>
    </xf>
    <xf numFmtId="0" fontId="21" fillId="10" borderId="0" applyAlignment="1" pivotButton="0" quotePrefix="0" xfId="0">
      <alignment horizontal="general" vertical="center"/>
    </xf>
    <xf numFmtId="178" fontId="31" fillId="0" borderId="0" applyAlignment="1" applyProtection="1" pivotButton="0" quotePrefix="0" xfId="53">
      <alignment horizontal="general" vertical="center"/>
      <protection locked="0" hidden="0"/>
    </xf>
    <xf numFmtId="166" fontId="31" fillId="0" borderId="16" applyAlignment="1" applyProtection="1" pivotButton="0" quotePrefix="0" xfId="53">
      <alignment horizontal="general" vertical="center"/>
      <protection locked="0" hidden="0"/>
    </xf>
    <xf numFmtId="166" fontId="29" fillId="0" borderId="16" applyAlignment="1" applyProtection="1" pivotButton="0" quotePrefix="0" xfId="53">
      <alignment horizontal="general" vertical="center"/>
      <protection locked="0" hidden="0"/>
    </xf>
    <xf numFmtId="178" fontId="24" fillId="10" borderId="0" applyAlignment="1" applyProtection="1" pivotButton="0" quotePrefix="0" xfId="53">
      <alignment horizontal="general" vertical="center"/>
      <protection locked="0" hidden="0"/>
    </xf>
    <xf numFmtId="166" fontId="27" fillId="10" borderId="0" applyAlignment="1" applyProtection="1" pivotButton="0" quotePrefix="0" xfId="53">
      <alignment horizontal="general" vertical="center" wrapText="1"/>
      <protection locked="1" hidden="1"/>
    </xf>
    <xf numFmtId="178" fontId="27" fillId="0" borderId="0" applyAlignment="1" applyProtection="1" pivotButton="0" quotePrefix="0" xfId="53">
      <alignment horizontal="general" vertical="center"/>
      <protection locked="0" hidden="0"/>
    </xf>
    <xf numFmtId="178" fontId="31" fillId="10" borderId="0"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21" fillId="10" borderId="17" applyAlignment="1" applyProtection="1" pivotButton="0" quotePrefix="0" xfId="53">
      <alignment horizontal="general" vertical="bottom" wrapText="1"/>
      <protection locked="0" hidden="0"/>
    </xf>
    <xf numFmtId="166" fontId="21" fillId="10" borderId="18" applyAlignment="1" applyProtection="1" pivotButton="0" quotePrefix="0" xfId="53">
      <alignment horizontal="general" vertical="bottom"/>
      <protection locked="0" hidden="0"/>
    </xf>
    <xf numFmtId="0" fontId="21" fillId="0" borderId="19" applyAlignment="1" applyProtection="1" pivotButton="0" quotePrefix="0" xfId="53">
      <alignment horizontal="general" vertical="bottom"/>
      <protection locked="0" hidden="0"/>
    </xf>
    <xf numFmtId="1" fontId="27" fillId="10" borderId="18" applyAlignment="1" applyProtection="1" pivotButton="0" quotePrefix="0" xfId="30">
      <alignment horizontal="general" vertical="center"/>
      <protection locked="1" hidden="1"/>
    </xf>
    <xf numFmtId="1" fontId="24" fillId="0" borderId="20" applyAlignment="1" applyProtection="1" pivotButton="0" quotePrefix="0" xfId="30">
      <alignment horizontal="right" vertical="center"/>
      <protection locked="1" hidden="1"/>
    </xf>
    <xf numFmtId="0" fontId="19" fillId="0" borderId="0" applyAlignment="1" applyProtection="1" pivotButton="0" quotePrefix="0" xfId="53">
      <alignment horizontal="general" vertical="bottom" wrapText="1"/>
      <protection locked="0" hidden="0"/>
    </xf>
    <xf numFmtId="2" fontId="19" fillId="0" borderId="0" applyAlignment="1" pivotButton="0" quotePrefix="0" xfId="0">
      <alignment horizontal="general" vertical="center"/>
    </xf>
    <xf numFmtId="0" fontId="19" fillId="0" borderId="4" applyAlignment="1" applyProtection="1" pivotButton="0" quotePrefix="0" xfId="0">
      <alignment horizontal="center" vertical="bottom"/>
      <protection locked="1" hidden="1"/>
    </xf>
    <xf numFmtId="3" fontId="19" fillId="0" borderId="4" applyAlignment="1" applyProtection="1" pivotButton="0" quotePrefix="0" xfId="0">
      <alignment horizontal="right" vertical="bottom"/>
      <protection locked="1" hidden="1"/>
    </xf>
    <xf numFmtId="3" fontId="19" fillId="0" borderId="4" applyAlignment="1" applyProtection="1" pivotButton="0" quotePrefix="0" xfId="0">
      <alignment horizontal="general" vertical="bottom"/>
      <protection locked="1" hidden="1"/>
    </xf>
    <xf numFmtId="169" fontId="19" fillId="0" borderId="4" applyAlignment="1" applyProtection="1" pivotButton="0" quotePrefix="0" xfId="19">
      <alignment horizontal="right" vertical="bottom"/>
      <protection locked="1" hidden="1"/>
    </xf>
    <xf numFmtId="169" fontId="19" fillId="0" borderId="4" applyAlignment="1" applyProtection="1" pivotButton="0" quotePrefix="0" xfId="19">
      <alignment horizontal="general" vertical="bottom"/>
      <protection locked="1" hidden="1"/>
    </xf>
    <xf numFmtId="0" fontId="25" fillId="0" borderId="4" applyAlignment="1" applyProtection="1" pivotButton="0" quotePrefix="0" xfId="0">
      <alignment horizontal="general" vertical="bottom"/>
      <protection locked="1" hidden="1"/>
    </xf>
    <xf numFmtId="0" fontId="32" fillId="11" borderId="4" applyAlignment="1" applyProtection="1" pivotButton="0" quotePrefix="0" xfId="0">
      <alignment horizontal="center" vertical="center"/>
      <protection locked="1" hidden="1"/>
    </xf>
    <xf numFmtId="0" fontId="32" fillId="0" borderId="4" applyAlignment="1" applyProtection="1" pivotButton="0" quotePrefix="0" xfId="0">
      <alignment horizontal="general" vertical="bottom"/>
      <protection locked="1" hidden="1"/>
    </xf>
    <xf numFmtId="166" fontId="32" fillId="0" borderId="4" applyAlignment="1" applyProtection="1" pivotButton="0" quotePrefix="0" xfId="15">
      <alignment horizontal="right" vertical="bottom"/>
      <protection locked="1" hidden="1"/>
    </xf>
    <xf numFmtId="0" fontId="33" fillId="0" borderId="4" applyAlignment="1" applyProtection="1" pivotButton="0" quotePrefix="0" xfId="0">
      <alignment horizontal="general" vertical="center"/>
      <protection locked="1" hidden="1"/>
    </xf>
    <xf numFmtId="0" fontId="33" fillId="0" borderId="4" applyAlignment="1" applyProtection="1" pivotButton="0" quotePrefix="0" xfId="0">
      <alignment horizontal="right" vertical="center"/>
      <protection locked="1" hidden="1"/>
    </xf>
    <xf numFmtId="166" fontId="33" fillId="0" borderId="4" applyAlignment="1" applyProtection="1" pivotButton="0" quotePrefix="0" xfId="0">
      <alignment horizontal="right" vertical="center"/>
      <protection locked="1" hidden="1"/>
    </xf>
    <xf numFmtId="166" fontId="19" fillId="0" borderId="0" applyAlignment="1" applyProtection="1" pivotButton="0" quotePrefix="0" xfId="15">
      <alignment horizontal="right" vertical="bottom"/>
      <protection locked="1" hidden="1"/>
    </xf>
    <xf numFmtId="0" fontId="34" fillId="0" borderId="0" applyAlignment="1" applyProtection="1" pivotButton="0" quotePrefix="0" xfId="0">
      <alignment horizontal="center" vertical="bottom"/>
      <protection locked="1" hidden="1"/>
    </xf>
    <xf numFmtId="0" fontId="34" fillId="0" borderId="0" applyAlignment="1" applyProtection="1" pivotButton="0" quotePrefix="0" xfId="0">
      <alignment horizontal="general" vertical="bottom"/>
      <protection locked="1" hidden="1"/>
    </xf>
    <xf numFmtId="0" fontId="21" fillId="0" borderId="21" applyAlignment="1" applyProtection="1" pivotButton="0" quotePrefix="0" xfId="0">
      <alignment horizontal="general" vertical="bottom"/>
      <protection locked="1" hidden="1"/>
    </xf>
    <xf numFmtId="166" fontId="21" fillId="0" borderId="21" applyAlignment="1" applyProtection="1" pivotButton="0" quotePrefix="0" xfId="15">
      <alignment horizontal="general" vertical="bottom"/>
      <protection locked="1" hidden="1"/>
    </xf>
    <xf numFmtId="10" fontId="21" fillId="0" borderId="0" applyAlignment="1" applyProtection="1" pivotButton="0" quotePrefix="0" xfId="19">
      <alignment horizontal="general" vertical="bottom"/>
      <protection locked="1" hidden="1"/>
    </xf>
    <xf numFmtId="1" fontId="19" fillId="0" borderId="0" applyAlignment="1" applyProtection="1" pivotButton="0" quotePrefix="0" xfId="0">
      <alignment horizontal="general" vertical="bottom"/>
      <protection locked="1" hidden="1"/>
    </xf>
    <xf numFmtId="179" fontId="19" fillId="0" borderId="0" applyAlignment="1" applyProtection="1" pivotButton="0" quotePrefix="0" xfId="0">
      <alignment horizontal="general" vertical="bottom"/>
      <protection locked="1" hidden="1"/>
    </xf>
    <xf numFmtId="0" fontId="19" fillId="0" borderId="0" applyAlignment="1" applyProtection="1" pivotButton="0" quotePrefix="0" xfId="15">
      <alignment horizontal="general" vertical="center"/>
      <protection locked="1" hidden="1"/>
    </xf>
    <xf numFmtId="171" fontId="21" fillId="0" borderId="21" applyAlignment="1" applyProtection="1" pivotButton="0" quotePrefix="0" xfId="0">
      <alignment horizontal="general" vertical="bottom"/>
      <protection locked="1" hidden="1"/>
    </xf>
    <xf numFmtId="0" fontId="24" fillId="0" borderId="0" applyAlignment="1" applyProtection="1" pivotButton="0" quotePrefix="0" xfId="53">
      <alignment horizontal="general" vertical="bottom"/>
      <protection locked="0" hidden="1"/>
    </xf>
    <xf numFmtId="0" fontId="24" fillId="0" borderId="0" applyAlignment="1" applyProtection="1" pivotButton="0" quotePrefix="0" xfId="53">
      <alignment horizontal="general" vertical="bottom" wrapText="1"/>
      <protection locked="0" hidden="1"/>
    </xf>
    <xf numFmtId="0" fontId="28" fillId="0" borderId="6" applyAlignment="1" applyProtection="1" pivotButton="0" quotePrefix="0" xfId="52">
      <alignment horizontal="general" vertical="bottom"/>
      <protection locked="1" hidden="1"/>
    </xf>
    <xf numFmtId="0" fontId="24" fillId="0" borderId="9" applyAlignment="1" applyProtection="1" pivotButton="0" quotePrefix="0" xfId="52">
      <alignment horizontal="general" vertical="bottom"/>
      <protection locked="1" hidden="1"/>
    </xf>
    <xf numFmtId="0" fontId="27" fillId="0" borderId="11" applyAlignment="1" applyProtection="1" pivotButton="0" quotePrefix="0" xfId="52">
      <alignment horizontal="left" vertical="center"/>
      <protection locked="1" hidden="1"/>
    </xf>
    <xf numFmtId="0" fontId="27" fillId="0" borderId="14" applyAlignment="1" applyProtection="1" pivotButton="0" quotePrefix="0" xfId="52">
      <alignment horizontal="center" vertical="center" wrapText="1"/>
      <protection locked="1" hidden="1"/>
    </xf>
    <xf numFmtId="0" fontId="24" fillId="0" borderId="10" applyAlignment="1" applyProtection="1" pivotButton="0" quotePrefix="0" xfId="53">
      <alignment horizontal="general" vertical="bottom"/>
      <protection locked="0" hidden="0"/>
    </xf>
    <xf numFmtId="0" fontId="24" fillId="0" borderId="9" applyAlignment="1" applyProtection="1" pivotButton="0" quotePrefix="0" xfId="53">
      <alignment horizontal="general" vertical="bottom"/>
      <protection locked="1" hidden="1"/>
    </xf>
    <xf numFmtId="0" fontId="27" fillId="0" borderId="0" applyAlignment="1" applyProtection="1" pivotButton="0" quotePrefix="0" xfId="53">
      <alignment horizontal="general" vertical="center"/>
      <protection locked="0" hidden="0"/>
    </xf>
    <xf numFmtId="0" fontId="27" fillId="8" borderId="6" applyAlignment="1" applyProtection="1" pivotButton="0" quotePrefix="0" xfId="53">
      <alignment horizontal="general" vertical="center" wrapText="1"/>
      <protection locked="1" hidden="1"/>
    </xf>
    <xf numFmtId="0" fontId="27" fillId="8" borderId="7" applyAlignment="1" applyProtection="1" pivotButton="0" quotePrefix="0" xfId="53">
      <alignment horizontal="center" vertical="center" wrapText="1"/>
      <protection locked="1" hidden="1"/>
    </xf>
    <xf numFmtId="0" fontId="27" fillId="8" borderId="8" applyAlignment="1" applyProtection="1" pivotButton="0" quotePrefix="0" xfId="53">
      <alignment horizontal="center" vertical="center"/>
      <protection locked="1" hidden="1"/>
    </xf>
    <xf numFmtId="0" fontId="27" fillId="12" borderId="9" applyAlignment="1" applyProtection="1" pivotButton="0" quotePrefix="0" xfId="53">
      <alignment horizontal="left" vertical="center" wrapText="1"/>
      <protection locked="0" hidden="0"/>
    </xf>
    <xf numFmtId="0" fontId="24" fillId="12" borderId="0" applyAlignment="1" applyProtection="1" pivotButton="0" quotePrefix="0" xfId="53">
      <alignment horizontal="general" vertical="center"/>
      <protection locked="0" hidden="0"/>
    </xf>
    <xf numFmtId="0" fontId="27" fillId="0" borderId="15" applyAlignment="1" applyProtection="1" pivotButton="0" quotePrefix="0" xfId="53">
      <alignment horizontal="center" vertical="center"/>
      <protection locked="0" hidden="0"/>
    </xf>
    <xf numFmtId="0" fontId="27" fillId="12" borderId="9" applyAlignment="1" applyProtection="1" pivotButton="0" quotePrefix="0" xfId="53">
      <alignment horizontal="left" vertical="center" wrapText="1"/>
      <protection locked="1" hidden="1"/>
    </xf>
    <xf numFmtId="0" fontId="24" fillId="12" borderId="0" applyAlignment="1" applyProtection="1" pivotButton="0" quotePrefix="0" xfId="53">
      <alignment horizontal="general" vertical="center"/>
      <protection locked="1" hidden="1"/>
    </xf>
    <xf numFmtId="0" fontId="24" fillId="12" borderId="10" applyAlignment="1" applyProtection="1" pivotButton="0" quotePrefix="0" xfId="53">
      <alignment horizontal="general" vertical="center"/>
      <protection locked="1" hidden="1"/>
    </xf>
    <xf numFmtId="0" fontId="27" fillId="0" borderId="16" applyAlignment="1" applyProtection="1" pivotButton="0" quotePrefix="0" xfId="53">
      <alignment horizontal="center" vertical="center"/>
      <protection locked="0" hidden="0"/>
    </xf>
    <xf numFmtId="0" fontId="27" fillId="10" borderId="9" applyAlignment="1" applyProtection="1" pivotButton="0" quotePrefix="0" xfId="53">
      <alignment horizontal="left" vertical="center"/>
      <protection locked="1" hidden="1"/>
    </xf>
    <xf numFmtId="0" fontId="24" fillId="10" borderId="0" applyAlignment="1" applyProtection="1" pivotButton="0" quotePrefix="0" xfId="53">
      <alignment horizontal="general" vertical="center"/>
      <protection locked="1" hidden="1"/>
    </xf>
    <xf numFmtId="0" fontId="24" fillId="0" borderId="22" applyAlignment="1" applyProtection="1" pivotButton="0" quotePrefix="0" xfId="53">
      <alignment horizontal="general" vertical="center"/>
      <protection locked="1" hidden="1"/>
    </xf>
    <xf numFmtId="0" fontId="24" fillId="0" borderId="9" applyAlignment="1" applyProtection="1" pivotButton="0" quotePrefix="0" xfId="53">
      <alignment horizontal="left" vertical="center"/>
      <protection locked="1" hidden="1"/>
    </xf>
    <xf numFmtId="166" fontId="24" fillId="0" borderId="23" applyAlignment="1" applyProtection="1" pivotButton="0" quotePrefix="0" xfId="30">
      <alignment horizontal="right" vertical="center"/>
      <protection locked="1" hidden="1"/>
    </xf>
    <xf numFmtId="166" fontId="27" fillId="0" borderId="16" applyAlignment="1" applyProtection="1" pivotButton="0" quotePrefix="0" xfId="30">
      <alignment horizontal="center" vertical="center"/>
      <protection locked="0" hidden="0"/>
    </xf>
    <xf numFmtId="0" fontId="27" fillId="0" borderId="9" applyAlignment="1" applyProtection="1" pivotButton="0" quotePrefix="0" xfId="53">
      <alignment horizontal="left" vertical="center"/>
      <protection locked="1" hidden="1"/>
    </xf>
    <xf numFmtId="0" fontId="31" fillId="0" borderId="0" applyAlignment="1" applyProtection="1" pivotButton="0" quotePrefix="0" xfId="20">
      <alignment horizontal="general" vertical="center"/>
      <protection locked="0" hidden="0"/>
    </xf>
    <xf numFmtId="0" fontId="29" fillId="10" borderId="9" applyAlignment="1" applyProtection="1" pivotButton="0" quotePrefix="0" xfId="53">
      <alignment horizontal="general" vertical="center" wrapText="1"/>
      <protection locked="0" hidden="0"/>
    </xf>
    <xf numFmtId="0" fontId="24" fillId="0" borderId="9" applyAlignment="1" applyProtection="1" pivotButton="0" quotePrefix="0" xfId="53">
      <alignment horizontal="left" vertical="center" wrapText="1"/>
      <protection locked="0" hidden="0"/>
    </xf>
    <xf numFmtId="178" fontId="27" fillId="0" borderId="16" applyAlignment="1" applyProtection="1" pivotButton="0" quotePrefix="0" xfId="53">
      <alignment horizontal="center" vertical="center"/>
      <protection locked="0" hidden="0"/>
    </xf>
    <xf numFmtId="0" fontId="24" fillId="0" borderId="9" applyAlignment="1" applyProtection="1" pivotButton="0" quotePrefix="0" xfId="53">
      <alignment horizontal="left" vertical="center" wrapText="1"/>
      <protection locked="1" hidden="1"/>
    </xf>
    <xf numFmtId="166" fontId="31" fillId="0" borderId="0" applyAlignment="1" applyProtection="1" pivotButton="0" quotePrefix="0" xfId="53">
      <alignment horizontal="general" vertical="center"/>
      <protection locked="0" hidden="0"/>
    </xf>
    <xf numFmtId="0" fontId="29" fillId="0" borderId="9" applyAlignment="1" applyProtection="1" pivotButton="0" quotePrefix="0" xfId="53">
      <alignment horizontal="general" vertical="center" wrapText="1"/>
      <protection locked="0" hidden="0"/>
    </xf>
    <xf numFmtId="166" fontId="27" fillId="0" borderId="16" applyAlignment="1" applyProtection="1" pivotButton="0" quotePrefix="0" xfId="53">
      <alignment horizontal="center" vertical="center"/>
      <protection locked="0" hidden="0"/>
    </xf>
    <xf numFmtId="1" fontId="27" fillId="10" borderId="0" applyAlignment="1" applyProtection="1" pivotButton="0" quotePrefix="0" xfId="53">
      <alignment horizontal="general" vertical="center"/>
      <protection locked="0" hidden="0"/>
    </xf>
    <xf numFmtId="166" fontId="27" fillId="0" borderId="23" applyAlignment="1" applyProtection="1" pivotButton="0" quotePrefix="0" xfId="30">
      <alignment horizontal="general" vertical="center"/>
      <protection locked="1" hidden="1"/>
    </xf>
    <xf numFmtId="0" fontId="24" fillId="0" borderId="17" applyAlignment="1" applyProtection="1" pivotButton="0" quotePrefix="0" xfId="53">
      <alignment horizontal="general" vertical="center" wrapText="1"/>
      <protection locked="0" hidden="0"/>
    </xf>
    <xf numFmtId="0" fontId="24" fillId="0" borderId="18" applyAlignment="1" applyProtection="1" pivotButton="0" quotePrefix="0" xfId="53">
      <alignment horizontal="general" vertical="center"/>
      <protection locked="0" hidden="0"/>
    </xf>
    <xf numFmtId="166" fontId="27" fillId="0" borderId="19" applyAlignment="1" applyProtection="1" pivotButton="0" quotePrefix="0" xfId="30">
      <alignment horizontal="center" vertical="center"/>
      <protection locked="0" hidden="0"/>
    </xf>
    <xf numFmtId="0" fontId="24" fillId="0" borderId="17" applyAlignment="1" applyProtection="1" pivotButton="0" quotePrefix="0" xfId="53">
      <alignment horizontal="general" vertical="center"/>
      <protection locked="1" hidden="1"/>
    </xf>
    <xf numFmtId="0" fontId="24" fillId="0" borderId="18" applyAlignment="1" applyProtection="1" pivotButton="0" quotePrefix="0" xfId="53">
      <alignment horizontal="general" vertical="center"/>
      <protection locked="1" hidden="1"/>
    </xf>
    <xf numFmtId="0" fontId="24" fillId="0" borderId="24" applyAlignment="1" applyProtection="1" pivotButton="0" quotePrefix="0" xfId="53">
      <alignment horizontal="general" vertical="center"/>
      <protection locked="1" hidden="1"/>
    </xf>
    <xf numFmtId="0" fontId="27" fillId="0" borderId="0" applyAlignment="1" applyProtection="1" pivotButton="0" quotePrefix="0" xfId="53">
      <alignment horizontal="general" vertical="bottom" wrapText="1"/>
      <protection locked="0" hidden="0"/>
    </xf>
    <xf numFmtId="177" fontId="24" fillId="0" borderId="0" applyAlignment="1" applyProtection="1" pivotButton="0" quotePrefix="0" xfId="53">
      <alignment horizontal="general" vertical="bottom"/>
      <protection locked="0" hidden="0"/>
    </xf>
    <xf numFmtId="0" fontId="27" fillId="0" borderId="0" applyAlignment="1" applyProtection="1" pivotButton="0" quotePrefix="0" xfId="53">
      <alignment horizontal="general" vertical="bottom"/>
      <protection locked="1" hidden="1"/>
    </xf>
    <xf numFmtId="177" fontId="24" fillId="0" borderId="0" applyAlignment="1" applyProtection="1" pivotButton="0" quotePrefix="0" xfId="53">
      <alignment horizontal="general" vertical="bottom"/>
      <protection locked="1" hidden="1"/>
    </xf>
    <xf numFmtId="166" fontId="24" fillId="0" borderId="0" applyAlignment="1" applyProtection="1" pivotButton="0" quotePrefix="0" xfId="53">
      <alignment horizontal="general" vertical="bottom"/>
      <protection locked="0" hidden="0"/>
    </xf>
    <xf numFmtId="166" fontId="24" fillId="0" borderId="0" applyAlignment="1" applyProtection="1" pivotButton="0" quotePrefix="0" xfId="53">
      <alignment horizontal="general" vertical="bottom"/>
      <protection locked="1" hidden="1"/>
    </xf>
    <xf numFmtId="0" fontId="19" fillId="0" borderId="0" applyAlignment="1" pivotButton="0" quotePrefix="0" xfId="0">
      <alignment horizontal="general" vertical="bottom"/>
    </xf>
    <xf numFmtId="0" fontId="22" fillId="0" borderId="0" applyAlignment="1" pivotButton="0" quotePrefix="0" xfId="0">
      <alignment horizontal="general" vertical="bottom"/>
    </xf>
    <xf numFmtId="0" fontId="21" fillId="0" borderId="4" applyAlignment="1" pivotButton="0" quotePrefix="0" xfId="0">
      <alignment horizontal="general" vertical="bottom"/>
    </xf>
    <xf numFmtId="0" fontId="21" fillId="8" borderId="4" applyAlignment="1" pivotButton="0" quotePrefix="0" xfId="0">
      <alignment horizontal="general" vertical="bottom"/>
    </xf>
    <xf numFmtId="0" fontId="21" fillId="8" borderId="4" applyAlignment="1" pivotButton="0" quotePrefix="0" xfId="0">
      <alignment horizontal="center" vertical="bottom"/>
    </xf>
    <xf numFmtId="0" fontId="19" fillId="0" borderId="4" applyAlignment="1" pivotButton="0" quotePrefix="0" xfId="0">
      <alignment horizontal="general" vertical="bottom"/>
    </xf>
    <xf numFmtId="166" fontId="19" fillId="0" borderId="4" applyAlignment="1" pivotButton="0" quotePrefix="0" xfId="15">
      <alignment horizontal="general" vertical="bottom"/>
    </xf>
    <xf numFmtId="1" fontId="19" fillId="0" borderId="4" applyAlignment="1" pivotButton="0" quotePrefix="0" xfId="0">
      <alignment horizontal="general" vertical="bottom"/>
    </xf>
    <xf numFmtId="0" fontId="23" fillId="0" borderId="4" applyAlignment="1" pivotButton="0" quotePrefix="0" xfId="0">
      <alignment horizontal="general" vertical="bottom"/>
    </xf>
    <xf numFmtId="166" fontId="21" fillId="0" borderId="4" applyAlignment="1" pivotButton="0" quotePrefix="0" xfId="15">
      <alignment horizontal="general" vertical="bottom"/>
    </xf>
    <xf numFmtId="166" fontId="21" fillId="13" borderId="4" applyAlignment="1" pivotButton="0" quotePrefix="0" xfId="15">
      <alignment horizontal="general" vertical="bottom"/>
    </xf>
    <xf numFmtId="0" fontId="24" fillId="0" borderId="0" applyAlignment="1" pivotButton="0" quotePrefix="0" xfId="43">
      <alignment horizontal="general" vertical="bottom"/>
    </xf>
    <xf numFmtId="0" fontId="36" fillId="0" borderId="0" applyAlignment="1" pivotButton="0" quotePrefix="0" xfId="43">
      <alignment horizontal="general" vertical="bottom"/>
    </xf>
    <xf numFmtId="0" fontId="37" fillId="0" borderId="0" applyAlignment="1" pivotButton="0" quotePrefix="0" xfId="43">
      <alignment horizontal="general" vertical="bottom"/>
    </xf>
    <xf numFmtId="0" fontId="38" fillId="0" borderId="0" applyAlignment="1" pivotButton="0" quotePrefix="0" xfId="43">
      <alignment horizontal="general" vertical="bottom"/>
    </xf>
    <xf numFmtId="0" fontId="39" fillId="0" borderId="0" applyAlignment="1" pivotButton="0" quotePrefix="0" xfId="52">
      <alignment horizontal="general" vertical="bottom"/>
    </xf>
    <xf numFmtId="0" fontId="21" fillId="8" borderId="25" applyAlignment="1" pivotButton="0" quotePrefix="0" xfId="53">
      <alignment horizontal="left" vertical="center" wrapText="1"/>
    </xf>
    <xf numFmtId="0" fontId="0" fillId="0" borderId="89" pivotButton="0" quotePrefix="0" xfId="0"/>
    <xf numFmtId="0" fontId="21" fillId="8" borderId="25" applyAlignment="1" applyProtection="1" pivotButton="0" quotePrefix="0" xfId="53">
      <alignment horizontal="center" vertical="center" wrapText="1"/>
      <protection locked="1" hidden="1"/>
    </xf>
    <xf numFmtId="180" fontId="24" fillId="0" borderId="25" applyAlignment="1" pivotButton="0" quotePrefix="0" xfId="76">
      <alignment horizontal="left" vertical="bottom"/>
    </xf>
    <xf numFmtId="1" fontId="27" fillId="0" borderId="25" applyAlignment="1" applyProtection="1" pivotButton="0" quotePrefix="0" xfId="76">
      <alignment horizontal="general" vertical="bottom"/>
      <protection locked="1" hidden="1"/>
    </xf>
    <xf numFmtId="1" fontId="37" fillId="0" borderId="0" applyAlignment="1" pivotButton="0" quotePrefix="0" xfId="43">
      <alignment horizontal="general" vertical="bottom"/>
    </xf>
    <xf numFmtId="0" fontId="27" fillId="8" borderId="25" applyAlignment="1" pivotButton="0" quotePrefix="0" xfId="43">
      <alignment horizontal="center" vertical="center"/>
    </xf>
    <xf numFmtId="0" fontId="0" fillId="0" borderId="90" pivotButton="0" quotePrefix="0" xfId="0"/>
    <xf numFmtId="1" fontId="27" fillId="6" borderId="25" applyAlignment="1" applyProtection="1" pivotButton="0" quotePrefix="0" xfId="77">
      <alignment horizontal="general" vertical="bottom"/>
      <protection locked="1" hidden="1"/>
    </xf>
    <xf numFmtId="0" fontId="0" fillId="0" borderId="0" applyAlignment="1" pivotButton="0" quotePrefix="0" xfId="0">
      <alignment horizontal="general" vertical="bottom"/>
    </xf>
    <xf numFmtId="0" fontId="21" fillId="2" borderId="0" applyAlignment="1" applyProtection="1" pivotButton="0" quotePrefix="0" xfId="0">
      <alignment horizontal="center" vertical="bottom"/>
      <protection locked="0" hidden="0"/>
    </xf>
    <xf numFmtId="0" fontId="0" fillId="0" borderId="0" applyProtection="1" pivotButton="0" quotePrefix="0" xfId="0">
      <protection locked="0" hidden="0"/>
    </xf>
    <xf numFmtId="0" fontId="42" fillId="0" borderId="0" applyAlignment="1" pivotButton="0" quotePrefix="0" xfId="0">
      <alignment horizontal="right" vertical="bottom"/>
    </xf>
    <xf numFmtId="0" fontId="34" fillId="0" borderId="0" applyAlignment="1" pivotButton="0" quotePrefix="0" xfId="0">
      <alignment horizontal="right" vertical="bottom"/>
    </xf>
    <xf numFmtId="0" fontId="34" fillId="0" borderId="0" applyAlignment="1" pivotButton="0" quotePrefix="0" xfId="0">
      <alignment horizontal="left" vertical="bottom"/>
    </xf>
    <xf numFmtId="166" fontId="19" fillId="0" borderId="0" applyAlignment="1" pivotButton="0" quotePrefix="0" xfId="15">
      <alignment horizontal="general" vertical="bottom"/>
    </xf>
    <xf numFmtId="166" fontId="19" fillId="0" borderId="0" applyAlignment="1" pivotButton="0" quotePrefix="0" xfId="15">
      <alignment horizontal="right" vertical="bottom"/>
    </xf>
    <xf numFmtId="0" fontId="21" fillId="0" borderId="21" applyAlignment="1" pivotButton="0" quotePrefix="0" xfId="0">
      <alignment horizontal="general" vertical="bottom"/>
    </xf>
    <xf numFmtId="166" fontId="21" fillId="0" borderId="21" applyAlignment="1" pivotButton="0" quotePrefix="0" xfId="15">
      <alignment horizontal="general" vertical="bottom"/>
    </xf>
    <xf numFmtId="0" fontId="43" fillId="0" borderId="0" applyAlignment="1" pivotButton="0" quotePrefix="0" xfId="0">
      <alignment horizontal="general" vertical="bottom"/>
    </xf>
    <xf numFmtId="0" fontId="21" fillId="0" borderId="0" applyAlignment="1" pivotButton="0" quotePrefix="0" xfId="0">
      <alignment horizontal="general" vertical="bottom"/>
    </xf>
    <xf numFmtId="0" fontId="44" fillId="14" borderId="4" applyAlignment="1" pivotButton="0" quotePrefix="0" xfId="0">
      <alignment horizontal="general" vertical="bottom"/>
    </xf>
    <xf numFmtId="3" fontId="0" fillId="0" borderId="0" applyAlignment="1" pivotButton="0" quotePrefix="0" xfId="0">
      <alignment horizontal="general" vertical="bottom"/>
    </xf>
    <xf numFmtId="166" fontId="0" fillId="0" borderId="0" applyAlignment="1" pivotButton="0" quotePrefix="0" xfId="0">
      <alignment horizontal="general" vertical="bottom"/>
    </xf>
    <xf numFmtId="0" fontId="44" fillId="14" borderId="0" applyAlignment="1" pivotButton="0" quotePrefix="0" xfId="0">
      <alignment horizontal="center" vertical="center"/>
    </xf>
    <xf numFmtId="0" fontId="16" fillId="15" borderId="4" applyAlignment="1" pivotButton="0" quotePrefix="0" xfId="0">
      <alignment horizontal="general" vertical="center"/>
    </xf>
    <xf numFmtId="0" fontId="16" fillId="15" borderId="4" applyAlignment="1" pivotButton="0" quotePrefix="0" xfId="0">
      <alignment horizontal="center" vertical="center"/>
    </xf>
    <xf numFmtId="0" fontId="45" fillId="0" borderId="4" applyAlignment="1" pivotButton="0" quotePrefix="0" xfId="0">
      <alignment horizontal="general" vertical="center"/>
    </xf>
    <xf numFmtId="165" fontId="45" fillId="0" borderId="4" applyAlignment="1" pivotButton="0" quotePrefix="0" xfId="15">
      <alignment horizontal="general" vertical="center"/>
    </xf>
    <xf numFmtId="169" fontId="45" fillId="0" borderId="4" applyAlignment="1" pivotButton="0" quotePrefix="0" xfId="19">
      <alignment horizontal="general" vertical="center"/>
    </xf>
    <xf numFmtId="0" fontId="16" fillId="0" borderId="4" applyAlignment="1" pivotButton="0" quotePrefix="0" xfId="0">
      <alignment horizontal="general" vertical="center"/>
    </xf>
    <xf numFmtId="165" fontId="16" fillId="0" borderId="4" applyAlignment="1" pivotButton="0" quotePrefix="0" xfId="15">
      <alignment horizontal="general" vertical="center"/>
    </xf>
    <xf numFmtId="0" fontId="0" fillId="0" borderId="0" applyAlignment="1" pivotButton="0" quotePrefix="0" xfId="0">
      <alignment horizontal="general" vertical="center"/>
    </xf>
    <xf numFmtId="9" fontId="16" fillId="0" borderId="4" applyAlignment="1" pivotButton="0" quotePrefix="0" xfId="19">
      <alignment horizontal="general" vertical="center"/>
    </xf>
    <xf numFmtId="169" fontId="16" fillId="0" borderId="4" applyAlignment="1" pivotButton="0" quotePrefix="0" xfId="19">
      <alignment horizontal="general" vertical="center"/>
    </xf>
    <xf numFmtId="9" fontId="16" fillId="0" borderId="4" applyAlignment="1" pivotButton="0" quotePrefix="0" xfId="15">
      <alignment horizontal="general" vertical="center"/>
    </xf>
    <xf numFmtId="165" fontId="0" fillId="0" borderId="0" applyAlignment="1" pivotButton="0" quotePrefix="0" xfId="0">
      <alignment horizontal="general" vertical="center"/>
    </xf>
    <xf numFmtId="0" fontId="46" fillId="11" borderId="4" applyAlignment="1" pivotButton="0" quotePrefix="0" xfId="0">
      <alignment horizontal="left" vertical="center" indent="1"/>
    </xf>
    <xf numFmtId="165" fontId="46" fillId="11" borderId="4" applyAlignment="1" pivotButton="0" quotePrefix="0" xfId="15">
      <alignment horizontal="general" vertical="center"/>
    </xf>
    <xf numFmtId="169" fontId="46" fillId="11" borderId="4" applyAlignment="1" pivotButton="0" quotePrefix="0" xfId="19">
      <alignment horizontal="general" vertical="center"/>
    </xf>
    <xf numFmtId="169" fontId="45" fillId="11" borderId="4" applyAlignment="1" pivotButton="0" quotePrefix="0" xfId="19">
      <alignment horizontal="general" vertical="center"/>
    </xf>
    <xf numFmtId="9" fontId="0" fillId="0" borderId="0" applyAlignment="1" pivotButton="0" quotePrefix="0" xfId="0">
      <alignment horizontal="general" vertical="center"/>
    </xf>
    <xf numFmtId="165" fontId="46" fillId="11" borderId="4" applyAlignment="1" pivotButton="0" quotePrefix="0" xfId="15">
      <alignment horizontal="right" vertical="center"/>
    </xf>
    <xf numFmtId="181" fontId="45" fillId="0" borderId="4" applyAlignment="1" pivotButton="0" quotePrefix="0" xfId="0">
      <alignment horizontal="general" vertical="center"/>
    </xf>
    <xf numFmtId="0" fontId="45" fillId="11" borderId="4" applyAlignment="1" pivotButton="0" quotePrefix="0" xfId="0">
      <alignment horizontal="general" vertical="center"/>
    </xf>
    <xf numFmtId="165" fontId="0" fillId="0" borderId="0" applyAlignment="1" pivotButton="0" quotePrefix="0" xfId="0">
      <alignment horizontal="general" vertical="bottom"/>
    </xf>
    <xf numFmtId="169" fontId="45" fillId="0" borderId="4" applyAlignment="1" pivotButton="0" quotePrefix="0" xfId="0">
      <alignment horizontal="general" vertical="center"/>
    </xf>
    <xf numFmtId="10" fontId="45" fillId="0" borderId="4" applyAlignment="1" pivotButton="0" quotePrefix="0" xfId="19">
      <alignment horizontal="general" vertical="center"/>
    </xf>
    <xf numFmtId="9" fontId="45" fillId="0" borderId="4" applyAlignment="1" pivotButton="0" quotePrefix="0" xfId="19">
      <alignment horizontal="center" vertical="center"/>
    </xf>
    <xf numFmtId="0" fontId="21" fillId="8" borderId="11" applyAlignment="1" pivotButton="0" quotePrefix="0" xfId="53">
      <alignment horizontal="left" vertical="center" wrapText="1"/>
    </xf>
    <xf numFmtId="0" fontId="21" fillId="8" borderId="11" applyAlignment="1" applyProtection="1" pivotButton="0" quotePrefix="0" xfId="53">
      <alignment horizontal="center" vertical="center" wrapText="1"/>
      <protection locked="1" hidden="1"/>
    </xf>
    <xf numFmtId="0" fontId="21" fillId="8" borderId="11" applyAlignment="1" pivotButton="0" quotePrefix="0" xfId="53">
      <alignment horizontal="center" vertical="center" wrapText="1"/>
    </xf>
    <xf numFmtId="0" fontId="24" fillId="0" borderId="11" applyAlignment="1" pivotButton="0" quotePrefix="0" xfId="43">
      <alignment horizontal="left" vertical="center"/>
    </xf>
    <xf numFmtId="1" fontId="19" fillId="0" borderId="11" applyAlignment="1" applyProtection="1" pivotButton="0" quotePrefix="0" xfId="24">
      <alignment horizontal="general" vertical="bottom"/>
      <protection locked="1" hidden="1"/>
    </xf>
    <xf numFmtId="1" fontId="24" fillId="0" borderId="11" applyAlignment="1" applyProtection="1" pivotButton="0" quotePrefix="0" xfId="43">
      <alignment horizontal="general" vertical="center"/>
      <protection locked="1" hidden="1"/>
    </xf>
    <xf numFmtId="182" fontId="24" fillId="0" borderId="11" applyAlignment="1" applyProtection="1" pivotButton="0" quotePrefix="0" xfId="43">
      <alignment horizontal="general" vertical="center"/>
      <protection locked="1" hidden="1"/>
    </xf>
    <xf numFmtId="0" fontId="27" fillId="8" borderId="11" applyAlignment="1" pivotButton="0" quotePrefix="0" xfId="43">
      <alignment horizontal="center" vertical="center"/>
    </xf>
    <xf numFmtId="0" fontId="0" fillId="0" borderId="13" pivotButton="0" quotePrefix="0" xfId="0"/>
    <xf numFmtId="0" fontId="0" fillId="0" borderId="14" pivotButton="0" quotePrefix="0" xfId="0"/>
    <xf numFmtId="182" fontId="27" fillId="6" borderId="11" applyAlignment="1" applyProtection="1" pivotButton="0" quotePrefix="0" xfId="43">
      <alignment horizontal="general" vertical="bottom"/>
      <protection locked="1" hidden="1"/>
    </xf>
    <xf numFmtId="0" fontId="24" fillId="0" borderId="0" applyAlignment="1" pivotButton="0" quotePrefix="0" xfId="43">
      <alignment horizontal="left" vertical="bottom"/>
    </xf>
    <xf numFmtId="0" fontId="47" fillId="16" borderId="0" applyAlignment="1" pivotButton="0" quotePrefix="0" xfId="0">
      <alignment horizontal="general" vertical="center"/>
    </xf>
    <xf numFmtId="0" fontId="47" fillId="16" borderId="26" applyAlignment="1" pivotButton="0" quotePrefix="0" xfId="0">
      <alignment horizontal="left" vertical="center"/>
    </xf>
    <xf numFmtId="0" fontId="0" fillId="0" borderId="28" pivotButton="0" quotePrefix="0" xfId="0"/>
    <xf numFmtId="0" fontId="0" fillId="0" borderId="29" pivotButton="0" quotePrefix="0" xfId="0"/>
    <xf numFmtId="183" fontId="47" fillId="17" borderId="26" applyAlignment="1" pivotButton="0" quotePrefix="0" xfId="0">
      <alignment horizontal="left" vertical="center"/>
    </xf>
    <xf numFmtId="0" fontId="48" fillId="17" borderId="26" applyAlignment="1" pivotButton="0" quotePrefix="0" xfId="0">
      <alignment horizontal="center" vertical="center"/>
    </xf>
    <xf numFmtId="0" fontId="47" fillId="16" borderId="27" applyAlignment="1" pivotButton="0" quotePrefix="0" xfId="0">
      <alignment horizontal="general" vertical="center"/>
    </xf>
    <xf numFmtId="0" fontId="47" fillId="16" borderId="28" applyAlignment="1" pivotButton="0" quotePrefix="0" xfId="0">
      <alignment horizontal="general" vertical="center"/>
    </xf>
    <xf numFmtId="0" fontId="47" fillId="16" borderId="29" applyAlignment="1" pivotButton="0" quotePrefix="0" xfId="0">
      <alignment horizontal="general" vertical="center"/>
    </xf>
    <xf numFmtId="0" fontId="49" fillId="17" borderId="26" applyAlignment="1" pivotButton="0" quotePrefix="0" xfId="0">
      <alignment horizontal="left" vertical="center"/>
    </xf>
    <xf numFmtId="0" fontId="49" fillId="17" borderId="26" applyAlignment="1" pivotButton="0" quotePrefix="0" xfId="0">
      <alignment horizontal="center" vertical="center"/>
    </xf>
    <xf numFmtId="0" fontId="47" fillId="16" borderId="0" applyAlignment="1" pivotButton="0" quotePrefix="0" xfId="0">
      <alignment horizontal="center" vertical="center"/>
    </xf>
    <xf numFmtId="0" fontId="47" fillId="16" borderId="0" applyAlignment="1" pivotButton="0" quotePrefix="0" xfId="0">
      <alignment horizontal="left" vertical="center"/>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47" fillId="16" borderId="31" applyAlignment="1" pivotButton="0" quotePrefix="0" xfId="0">
      <alignment horizontal="general" vertical="center"/>
    </xf>
    <xf numFmtId="0" fontId="47" fillId="16" borderId="32" applyAlignment="1" pivotButton="0" quotePrefix="0" xfId="0">
      <alignment horizontal="general" vertical="center"/>
    </xf>
    <xf numFmtId="0" fontId="47" fillId="16" borderId="33" applyAlignment="1" pivotButton="0" quotePrefix="0" xfId="0">
      <alignment horizontal="general" vertical="center"/>
    </xf>
    <xf numFmtId="0" fontId="47" fillId="16" borderId="26" applyAlignment="1" pivotButton="0" quotePrefix="0" xfId="73">
      <alignment horizontal="center" vertical="center"/>
    </xf>
    <xf numFmtId="0" fontId="0" fillId="0" borderId="55" pivotButton="0" quotePrefix="0" xfId="0"/>
    <xf numFmtId="0" fontId="0" fillId="0" borderId="82" pivotButton="0" quotePrefix="0" xfId="0"/>
    <xf numFmtId="0" fontId="47" fillId="16" borderId="26" applyAlignment="1" pivotButton="0" quotePrefix="0" xfId="0">
      <alignment horizontal="center" vertical="center"/>
    </xf>
    <xf numFmtId="0" fontId="47" fillId="16" borderId="34" applyAlignment="1" pivotButton="0" quotePrefix="0" xfId="73">
      <alignment horizontal="center" vertical="center"/>
    </xf>
    <xf numFmtId="0" fontId="0" fillId="0" borderId="91" pivotButton="0" quotePrefix="0" xfId="0"/>
    <xf numFmtId="0" fontId="47" fillId="16" borderId="35" applyAlignment="1" pivotButton="0" quotePrefix="0" xfId="0">
      <alignment horizontal="center" vertical="center"/>
    </xf>
    <xf numFmtId="0" fontId="47" fillId="16" borderId="34" applyAlignment="1" pivotButton="0" quotePrefix="0" xfId="0">
      <alignment horizontal="center" vertical="center" shrinkToFit="1"/>
    </xf>
    <xf numFmtId="0" fontId="47" fillId="16" borderId="36" applyAlignment="1" pivotButton="0" quotePrefix="0" xfId="0">
      <alignment horizontal="center" vertical="center"/>
    </xf>
    <xf numFmtId="0" fontId="47"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0" fontId="47" fillId="16" borderId="37" applyAlignment="1" pivotButton="0" quotePrefix="0" xfId="73">
      <alignment horizontal="general" vertical="center"/>
    </xf>
    <xf numFmtId="0" fontId="47" fillId="16" borderId="38" applyAlignment="1" pivotButton="0" quotePrefix="0" xfId="73">
      <alignment horizontal="left" vertical="center"/>
    </xf>
    <xf numFmtId="184" fontId="47" fillId="16" borderId="38" applyAlignment="1" pivotButton="0" quotePrefix="0" xfId="78">
      <alignment horizontal="right" vertical="center"/>
    </xf>
    <xf numFmtId="184" fontId="47" fillId="17" borderId="39" applyAlignment="1" pivotButton="0" quotePrefix="0" xfId="78">
      <alignment horizontal="right" vertical="center"/>
    </xf>
    <xf numFmtId="0" fontId="47" fillId="16" borderId="40" applyAlignment="1" pivotButton="0" quotePrefix="0" xfId="0">
      <alignment horizontal="left" vertical="center"/>
    </xf>
    <xf numFmtId="185" fontId="47" fillId="16" borderId="0" applyAlignment="1" pivotButton="0" quotePrefix="0" xfId="0">
      <alignment horizontal="general" vertical="center"/>
    </xf>
    <xf numFmtId="0" fontId="47" fillId="16" borderId="41" applyAlignment="1" pivotButton="0" quotePrefix="0" xfId="73">
      <alignment horizontal="left" vertical="center"/>
    </xf>
    <xf numFmtId="0" fontId="47" fillId="16" borderId="26" applyAlignment="1" pivotButton="0" quotePrefix="0" xfId="73">
      <alignment horizontal="left" vertical="center"/>
    </xf>
    <xf numFmtId="184" fontId="47" fillId="17" borderId="26" applyAlignment="1" pivotButton="0" quotePrefix="0" xfId="78">
      <alignment horizontal="general" vertical="center"/>
    </xf>
    <xf numFmtId="0" fontId="47" fillId="16" borderId="42" applyAlignment="1" pivotButton="0" quotePrefix="0" xfId="73">
      <alignment horizontal="general" vertical="center"/>
    </xf>
    <xf numFmtId="0" fontId="0" fillId="0" borderId="93" pivotButton="0" quotePrefix="0" xfId="0"/>
    <xf numFmtId="0" fontId="0" fillId="0" borderId="40" pivotButton="0" quotePrefix="0" xfId="0"/>
    <xf numFmtId="0" fontId="47" fillId="16" borderId="43" applyAlignment="1" pivotButton="0" quotePrefix="0" xfId="73">
      <alignment horizontal="left" vertical="center"/>
    </xf>
    <xf numFmtId="184" fontId="47" fillId="16" borderId="26" applyAlignment="1" pivotButton="0" quotePrefix="0" xfId="78">
      <alignment horizontal="right" vertical="center"/>
    </xf>
    <xf numFmtId="184" fontId="47" fillId="17" borderId="1" applyAlignment="1" pivotButton="0" quotePrefix="0" xfId="78">
      <alignment horizontal="right" vertical="center"/>
    </xf>
    <xf numFmtId="0" fontId="47" fillId="16" borderId="44" applyAlignment="1" pivotButton="0" quotePrefix="0" xfId="0">
      <alignment horizontal="left" vertical="center"/>
    </xf>
    <xf numFmtId="0" fontId="0" fillId="0" borderId="94" pivotButton="0" quotePrefix="0" xfId="0"/>
    <xf numFmtId="0" fontId="47" fillId="16" borderId="45" applyAlignment="1" pivotButton="0" quotePrefix="0" xfId="73">
      <alignment horizontal="left" vertical="center"/>
    </xf>
    <xf numFmtId="0" fontId="47" fillId="16" borderId="46" applyAlignment="1" pivotButton="0" quotePrefix="0" xfId="0">
      <alignment horizontal="left" vertical="center"/>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184" fontId="47" fillId="16" borderId="0" applyAlignment="1" pivotButton="0" quotePrefix="0" xfId="78">
      <alignment horizontal="general" vertical="center"/>
    </xf>
    <xf numFmtId="184" fontId="47" fillId="16" borderId="26" applyAlignment="1" pivotButton="0" quotePrefix="0" xfId="78">
      <alignment horizontal="center" vertical="center"/>
    </xf>
    <xf numFmtId="184" fontId="47" fillId="17" borderId="29" applyAlignment="1" pivotButton="0" quotePrefix="0" xfId="78">
      <alignment horizontal="general" vertical="center"/>
    </xf>
    <xf numFmtId="0" fontId="47" fillId="16" borderId="42" applyAlignment="1" pivotButton="0" quotePrefix="0" xfId="0">
      <alignment horizontal="general" vertical="center"/>
    </xf>
    <xf numFmtId="185" fontId="47" fillId="16" borderId="0" applyAlignment="1" pivotButton="0" quotePrefix="0" xfId="27">
      <alignment horizontal="general" vertical="center"/>
    </xf>
    <xf numFmtId="0" fontId="47" fillId="16" borderId="47" applyAlignment="1" pivotButton="0" quotePrefix="0" xfId="0">
      <alignment horizontal="general" vertical="center"/>
    </xf>
    <xf numFmtId="0" fontId="47" fillId="16" borderId="48" applyAlignment="1" pivotButton="0" quotePrefix="0" xfId="73">
      <alignment horizontal="general" vertical="center"/>
    </xf>
    <xf numFmtId="0" fontId="47" fillId="16" borderId="26" applyAlignment="1" pivotButton="0" quotePrefix="0" xfId="73">
      <alignment horizontal="left" vertical="center" shrinkToFit="1"/>
    </xf>
    <xf numFmtId="0" fontId="47" fillId="16" borderId="49" applyAlignment="1" pivotButton="0" quotePrefix="0" xfId="73">
      <alignment horizontal="left" vertical="center"/>
    </xf>
    <xf numFmtId="0" fontId="47" fillId="16" borderId="50" applyAlignment="1" pivotButton="0" quotePrefix="0" xfId="0">
      <alignment horizontal="left" vertical="center"/>
    </xf>
    <xf numFmtId="0" fontId="47" fillId="16" borderId="51" applyAlignment="1" pivotButton="0" quotePrefix="0" xfId="73">
      <alignment horizontal="general" vertical="center"/>
    </xf>
    <xf numFmtId="0" fontId="47" fillId="16" borderId="52" applyAlignment="1" pivotButton="0" quotePrefix="0" xfId="0">
      <alignment horizontal="left" vertical="center"/>
    </xf>
    <xf numFmtId="0" fontId="47" fillId="16" borderId="43" applyAlignment="1" pivotButton="0" quotePrefix="0" xfId="73">
      <alignment horizontal="general" vertical="center"/>
    </xf>
    <xf numFmtId="0" fontId="47" fillId="16" borderId="45" applyAlignment="1" pivotButton="0" quotePrefix="0" xfId="73">
      <alignment horizontal="general" vertical="center"/>
    </xf>
    <xf numFmtId="0" fontId="47" fillId="16" borderId="41" applyAlignment="1" pivotButton="0" quotePrefix="0" xfId="73">
      <alignment horizontal="general" vertical="center"/>
    </xf>
    <xf numFmtId="184" fontId="47" fillId="16" borderId="27" applyAlignment="1" pivotButton="0" quotePrefix="0" xfId="78">
      <alignment horizontal="center" vertical="center"/>
    </xf>
    <xf numFmtId="0" fontId="49" fillId="0" borderId="28" applyAlignment="1" pivotButton="0" quotePrefix="0" xfId="73">
      <alignment horizontal="left" vertical="top" wrapText="1"/>
    </xf>
    <xf numFmtId="0" fontId="47" fillId="16" borderId="43" applyAlignment="1" pivotButton="0" quotePrefix="0" xfId="0">
      <alignment horizontal="general" vertical="center"/>
    </xf>
    <xf numFmtId="186" fontId="47" fillId="17" borderId="26" applyAlignment="1" pivotButton="0" quotePrefix="0" xfId="78">
      <alignment horizontal="right" vertical="center"/>
    </xf>
    <xf numFmtId="186" fontId="47" fillId="16" borderId="26" applyAlignment="1" pivotButton="0" quotePrefix="0" xfId="0">
      <alignment horizontal="center" vertical="center"/>
    </xf>
    <xf numFmtId="186" fontId="47" fillId="17" borderId="29" applyAlignment="1" pivotButton="0" quotePrefix="0" xfId="78">
      <alignment horizontal="right" vertical="center"/>
    </xf>
    <xf numFmtId="0" fontId="47" fillId="16" borderId="34" applyAlignment="1" pivotButton="0" quotePrefix="0" xfId="73">
      <alignment horizontal="left" vertical="center"/>
    </xf>
    <xf numFmtId="184" fontId="47" fillId="16" borderId="53" applyAlignment="1" pivotButton="0" quotePrefix="0" xfId="78">
      <alignment horizontal="right" vertical="center"/>
    </xf>
    <xf numFmtId="0" fontId="47" fillId="16" borderId="54" applyAlignment="1" pivotButton="0" quotePrefix="0" xfId="0">
      <alignment horizontal="left" vertical="center"/>
    </xf>
    <xf numFmtId="0" fontId="47" fillId="16" borderId="0" applyAlignment="1" pivotButton="0" quotePrefix="0" xfId="73">
      <alignment horizontal="general" vertical="top"/>
    </xf>
    <xf numFmtId="186" fontId="47" fillId="16" borderId="0" applyAlignment="1" pivotButton="0" quotePrefix="0" xfId="0">
      <alignment horizontal="right" vertical="center" indent="1"/>
    </xf>
    <xf numFmtId="186" fontId="47" fillId="16" borderId="0" applyAlignment="1" pivotButton="0" quotePrefix="0" xfId="0">
      <alignment horizontal="right" vertical="center"/>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0" fontId="47" fillId="16" borderId="46" applyAlignment="1" pivotButton="0" quotePrefix="0" xfId="73">
      <alignment horizontal="left" vertical="center" shrinkToFit="1"/>
    </xf>
    <xf numFmtId="186" fontId="47" fillId="17" borderId="4" applyAlignment="1" pivotButton="0" quotePrefix="0" xfId="78">
      <alignment horizontal="right" vertical="center"/>
    </xf>
    <xf numFmtId="184" fontId="47" fillId="16" borderId="45" applyAlignment="1" pivotButton="0" quotePrefix="0" xfId="78">
      <alignment horizontal="center" vertical="center"/>
    </xf>
    <xf numFmtId="184" fontId="47" fillId="17" borderId="45" applyAlignment="1" pivotButton="0" quotePrefix="0" xfId="78">
      <alignment horizontal="right" vertical="center"/>
    </xf>
    <xf numFmtId="184" fontId="47" fillId="16" borderId="48" applyAlignment="1" pivotButton="0" quotePrefix="0" xfId="78">
      <alignment horizontal="center" vertical="center"/>
    </xf>
    <xf numFmtId="0" fontId="47" fillId="16" borderId="33" applyAlignment="1" pivotButton="0" quotePrefix="0" xfId="0">
      <alignment horizontal="left" vertical="center"/>
    </xf>
    <xf numFmtId="0" fontId="47" fillId="16" borderId="0" applyAlignment="1" pivotButton="0" quotePrefix="0" xfId="73">
      <alignment horizontal="left" vertical="center" shrinkToFit="1"/>
    </xf>
    <xf numFmtId="186" fontId="47" fillId="16" borderId="0" applyAlignment="1" pivotButton="0" quotePrefix="0" xfId="78">
      <alignment horizontal="general" vertical="center"/>
    </xf>
    <xf numFmtId="186" fontId="47" fillId="17" borderId="4" applyAlignment="1" pivotButton="0" quotePrefix="0" xfId="0">
      <alignment horizontal="right" vertical="center"/>
    </xf>
    <xf numFmtId="0" fontId="47" fillId="16" borderId="55" applyAlignment="1" pivotButton="0" quotePrefix="0" xfId="73">
      <alignment horizontal="left" vertical="center"/>
    </xf>
    <xf numFmtId="185" fontId="47" fillId="16" borderId="0" applyAlignment="1" pivotButton="0" quotePrefix="0" xfId="27">
      <alignment horizontal="right" vertical="center"/>
    </xf>
    <xf numFmtId="0" fontId="47" fillId="16" borderId="55" applyAlignment="1" pivotButton="0" quotePrefix="0" xfId="73">
      <alignment horizontal="left" vertical="center" wrapText="1"/>
    </xf>
    <xf numFmtId="186" fontId="47" fillId="16" borderId="0" applyAlignment="1" pivotButton="0" quotePrefix="0" xfId="27">
      <alignment horizontal="general"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0" fontId="51" fillId="17" borderId="26" applyAlignment="1" pivotButton="0" quotePrefix="0" xfId="0">
      <alignment horizontal="center" vertical="center"/>
    </xf>
    <xf numFmtId="0" fontId="52" fillId="16" borderId="0" applyAlignment="1" pivotButton="0" quotePrefix="0" xfId="0">
      <alignment horizontal="general" vertical="center"/>
    </xf>
    <xf numFmtId="164" fontId="51" fillId="17" borderId="26" applyAlignment="1" pivotButton="0" quotePrefix="0" xfId="0">
      <alignment horizontal="center" vertical="center"/>
    </xf>
    <xf numFmtId="0" fontId="47" fillId="16" borderId="0" applyAlignment="1" pivotButton="0" quotePrefix="0" xfId="0">
      <alignment horizontal="right" vertical="center"/>
    </xf>
    <xf numFmtId="0" fontId="47" fillId="16" borderId="0" applyAlignment="1" pivotButton="0" quotePrefix="0" xfId="73">
      <alignment horizontal="right" vertical="center"/>
    </xf>
    <xf numFmtId="0" fontId="47" fillId="17" borderId="26" applyAlignment="1" pivotButton="0" quotePrefix="0" xfId="0">
      <alignment horizontal="left" vertical="center" shrinkToFit="1"/>
    </xf>
    <xf numFmtId="0" fontId="47" fillId="16" borderId="4" applyAlignment="1" pivotButton="0" quotePrefix="0" xfId="0">
      <alignment horizontal="center" vertical="center"/>
    </xf>
    <xf numFmtId="0" fontId="47" fillId="16" borderId="39" applyAlignment="1" pivotButton="0" quotePrefix="0" xfId="73">
      <alignment horizontal="center" vertical="center"/>
    </xf>
    <xf numFmtId="0" fontId="47" fillId="16" borderId="38" applyAlignment="1" pivotButton="0" quotePrefix="0" xfId="0">
      <alignment horizontal="center" vertical="center"/>
    </xf>
    <xf numFmtId="0" fontId="54" fillId="16" borderId="56" applyAlignment="1" pivotButton="0" quotePrefix="0" xfId="0">
      <alignment horizontal="left" vertical="center" wrapText="1"/>
    </xf>
    <xf numFmtId="0" fontId="54" fillId="16" borderId="29" applyAlignment="1" pivotButton="0" quotePrefix="0" xfId="44">
      <alignment horizontal="left" vertical="center" wrapText="1"/>
    </xf>
    <xf numFmtId="0" fontId="55" fillId="16" borderId="29" applyAlignment="1" pivotButton="0" quotePrefix="0" xfId="44">
      <alignment horizontal="left" vertical="center"/>
    </xf>
    <xf numFmtId="0" fontId="54" fillId="16" borderId="57" applyAlignment="1" pivotButton="0" quotePrefix="0" xfId="44">
      <alignment horizontal="left" vertical="center" wrapText="1"/>
    </xf>
    <xf numFmtId="0" fontId="55" fillId="16" borderId="57" applyAlignment="1" pivotButton="0" quotePrefix="0" xfId="0">
      <alignment horizontal="left" vertical="center" wrapText="1"/>
    </xf>
    <xf numFmtId="0" fontId="54" fillId="16" borderId="29" applyAlignment="1" pivotButton="0" quotePrefix="0" xfId="0">
      <alignment horizontal="left" vertical="center" wrapText="1"/>
    </xf>
    <xf numFmtId="0" fontId="55" fillId="16" borderId="29" applyAlignment="1" pivotButton="0" quotePrefix="0" xfId="0">
      <alignment horizontal="left" vertical="center" wrapText="1"/>
    </xf>
    <xf numFmtId="0" fontId="55" fillId="16" borderId="29" applyAlignment="1" pivotButton="0" quotePrefix="0" xfId="0">
      <alignment horizontal="left" vertical="center"/>
    </xf>
    <xf numFmtId="185" fontId="47" fillId="16" borderId="0" applyAlignment="1" pivotButton="0" quotePrefix="0" xfId="78">
      <alignment horizontal="general" vertical="center"/>
    </xf>
    <xf numFmtId="0" fontId="47" fillId="16" borderId="1" applyAlignment="1" pivotButton="0" quotePrefix="0" xfId="73">
      <alignment horizontal="left" vertical="center"/>
    </xf>
    <xf numFmtId="0" fontId="54" fillId="16" borderId="57" applyAlignment="1" pivotButton="0" quotePrefix="0" xfId="0">
      <alignment horizontal="left" vertical="center" wrapText="1"/>
    </xf>
    <xf numFmtId="0" fontId="47" fillId="16" borderId="29" applyAlignment="1" pivotButton="0" quotePrefix="0" xfId="0">
      <alignment horizontal="left" vertical="center"/>
    </xf>
    <xf numFmtId="0" fontId="47" fillId="16" borderId="39" applyAlignment="1" pivotButton="0" quotePrefix="0" xfId="73">
      <alignment horizontal="left" vertical="center"/>
    </xf>
    <xf numFmtId="0" fontId="47" fillId="16" borderId="58" applyAlignment="1" pivotButton="0" quotePrefix="0" xfId="0">
      <alignment horizontal="left" vertical="center"/>
    </xf>
    <xf numFmtId="165" fontId="47" fillId="17" borderId="4" applyAlignment="1" pivotButton="0" quotePrefix="0" xfId="15">
      <alignment horizontal="right" vertical="center"/>
    </xf>
    <xf numFmtId="0" fontId="47" fillId="16" borderId="48" applyAlignment="1" pivotButton="0" quotePrefix="0" xfId="73">
      <alignment horizontal="left" vertical="center"/>
    </xf>
    <xf numFmtId="0" fontId="47" fillId="16" borderId="59" applyAlignment="1" pivotButton="0" quotePrefix="0" xfId="0">
      <alignment horizontal="left" vertical="center"/>
    </xf>
    <xf numFmtId="185" fontId="47" fillId="16" borderId="0" applyAlignment="1" pivotButton="0" quotePrefix="0" xfId="78">
      <alignment horizontal="center" vertical="center"/>
    </xf>
    <xf numFmtId="185" fontId="47" fillId="16" borderId="0" applyAlignment="1" pivotButton="0" quotePrefix="0" xfId="78">
      <alignment horizontal="right" vertical="center"/>
    </xf>
    <xf numFmtId="49" fontId="51" fillId="17" borderId="26" applyAlignment="1" pivotButton="0" quotePrefix="0" xfId="0">
      <alignment horizontal="center" vertical="center"/>
    </xf>
    <xf numFmtId="185" fontId="47" fillId="16" borderId="0" applyAlignment="1" pivotButton="0" quotePrefix="0" xfId="15">
      <alignment horizontal="center" vertical="center"/>
    </xf>
    <xf numFmtId="0" fontId="52" fillId="16" borderId="0" applyAlignment="1" pivotButton="0" quotePrefix="0" xfId="72">
      <alignment horizontal="general" vertical="center"/>
    </xf>
    <xf numFmtId="0" fontId="52" fillId="16" borderId="0" applyAlignment="1" pivotButton="0" quotePrefix="0" xfId="72">
      <alignment horizontal="general" vertical="bottom"/>
    </xf>
    <xf numFmtId="0" fontId="56" fillId="16" borderId="0" applyAlignment="1" pivotButton="0" quotePrefix="0" xfId="72">
      <alignment horizontal="general" vertical="bottom"/>
    </xf>
    <xf numFmtId="0" fontId="52" fillId="0" borderId="26" applyAlignment="1" pivotButton="0" quotePrefix="0" xfId="72">
      <alignment horizontal="left" vertical="center"/>
    </xf>
    <xf numFmtId="187" fontId="52" fillId="17" borderId="26" applyAlignment="1" pivotButton="0" quotePrefix="0" xfId="72">
      <alignment horizontal="left" vertical="center" shrinkToFit="1"/>
    </xf>
    <xf numFmtId="0" fontId="52" fillId="16" borderId="27" applyAlignment="1" pivotButton="0" quotePrefix="0" xfId="72">
      <alignment horizontal="general" vertical="center"/>
    </xf>
    <xf numFmtId="0" fontId="52" fillId="16" borderId="28" applyAlignment="1" pivotButton="0" quotePrefix="0" xfId="72">
      <alignment horizontal="general" vertical="center"/>
    </xf>
    <xf numFmtId="49" fontId="52" fillId="17" borderId="26" applyAlignment="1" pivotButton="0" quotePrefix="0" xfId="72">
      <alignment horizontal="left" vertical="center" shrinkToFit="1"/>
    </xf>
    <xf numFmtId="183" fontId="52" fillId="16" borderId="0" applyAlignment="1" pivotButton="0" quotePrefix="0" xfId="72">
      <alignment horizontal="general" vertical="center"/>
    </xf>
    <xf numFmtId="0" fontId="52" fillId="16" borderId="0" applyAlignment="1" pivotButton="0" quotePrefix="0" xfId="72">
      <alignment horizontal="center" vertical="center"/>
    </xf>
    <xf numFmtId="0" fontId="52" fillId="16" borderId="0" applyAlignment="1" pivotButton="0" quotePrefix="0" xfId="72">
      <alignment horizontal="left" vertical="center"/>
    </xf>
    <xf numFmtId="0" fontId="52" fillId="17" borderId="26" applyAlignment="1" pivotButton="0" quotePrefix="0" xfId="72">
      <alignment horizontal="left" vertical="center"/>
    </xf>
    <xf numFmtId="0" fontId="52" fillId="16" borderId="26" applyAlignment="1" pivotButton="0" quotePrefix="0" xfId="72">
      <alignment horizontal="left" vertical="center"/>
    </xf>
    <xf numFmtId="0" fontId="52" fillId="16" borderId="0" applyAlignment="1" pivotButton="0" quotePrefix="0" xfId="72">
      <alignment horizontal="general" vertical="center" shrinkToFit="1"/>
    </xf>
    <xf numFmtId="0" fontId="52" fillId="0" borderId="26" applyAlignment="1" pivotButton="0" quotePrefix="0" xfId="72">
      <alignment horizontal="left" vertical="center" shrinkToFit="1"/>
    </xf>
    <xf numFmtId="0" fontId="52" fillId="0" borderId="26" applyAlignment="1" pivotButton="0" quotePrefix="0" xfId="72">
      <alignment horizontal="left" vertical="center" indent="1"/>
    </xf>
    <xf numFmtId="0" fontId="52" fillId="17" borderId="26" applyAlignment="1" pivotButton="0" quotePrefix="0" xfId="72">
      <alignment horizontal="left" vertical="center" indent="1"/>
    </xf>
    <xf numFmtId="0" fontId="57" fillId="18" borderId="32" applyAlignment="1" pivotButton="0" quotePrefix="0" xfId="72">
      <alignment horizontal="center" vertical="center"/>
    </xf>
    <xf numFmtId="0" fontId="57" fillId="18" borderId="32" applyAlignment="1" pivotButton="0" quotePrefix="0" xfId="72">
      <alignment horizontal="general" vertical="center"/>
    </xf>
    <xf numFmtId="0" fontId="52" fillId="18" borderId="32" applyAlignment="1" pivotButton="0" quotePrefix="0" xfId="72">
      <alignment horizontal="general" vertical="center"/>
    </xf>
    <xf numFmtId="0" fontId="52" fillId="16" borderId="0" applyAlignment="1" pivotButton="0" quotePrefix="0" xfId="72">
      <alignment horizontal="center" vertical="center" wrapText="1"/>
    </xf>
    <xf numFmtId="0" fontId="52" fillId="16" borderId="0" applyAlignment="1" pivotButton="0" quotePrefix="0" xfId="72">
      <alignment horizontal="general" vertical="center" wrapText="1"/>
    </xf>
    <xf numFmtId="165" fontId="52" fillId="17" borderId="26" applyAlignment="1" pivotButton="0" quotePrefix="0" xfId="25">
      <alignment horizontal="center" vertical="center"/>
    </xf>
    <xf numFmtId="165" fontId="52" fillId="0" borderId="0" applyAlignment="1" pivotButton="0" quotePrefix="0" xfId="25">
      <alignment horizontal="center" vertical="center"/>
    </xf>
    <xf numFmtId="165" fontId="52" fillId="19" borderId="4" applyAlignment="1" pivotButton="0" quotePrefix="0" xfId="25">
      <alignment horizontal="right" vertical="center" indent="1"/>
    </xf>
    <xf numFmtId="0" fontId="0" fillId="0" borderId="3" pivotButton="0" quotePrefix="0" xfId="0"/>
    <xf numFmtId="0" fontId="0" fillId="0" borderId="54" pivotButton="0" quotePrefix="0" xfId="0"/>
    <xf numFmtId="0" fontId="52" fillId="0" borderId="0" applyAlignment="1" pivotButton="0" quotePrefix="0" xfId="72">
      <alignment horizontal="general" vertical="center"/>
    </xf>
    <xf numFmtId="0" fontId="58" fillId="16" borderId="0" applyAlignment="1" pivotButton="0" quotePrefix="0" xfId="72">
      <alignment horizontal="general" vertical="center"/>
    </xf>
    <xf numFmtId="0" fontId="56" fillId="16" borderId="0" applyAlignment="1" pivotButton="0" quotePrefix="0" xfId="72">
      <alignment horizontal="center" vertical="center" wrapText="1"/>
    </xf>
    <xf numFmtId="165" fontId="52" fillId="17" borderId="26" applyAlignment="1" pivotButton="0" quotePrefix="0" xfId="25">
      <alignment horizontal="right" vertical="center" indent="1"/>
    </xf>
    <xf numFmtId="0" fontId="52" fillId="0" borderId="0" applyAlignment="1" pivotButton="0" quotePrefix="0" xfId="72">
      <alignment horizontal="center" vertical="center"/>
    </xf>
    <xf numFmtId="165" fontId="52" fillId="0" borderId="26" applyAlignment="1" pivotButton="0" quotePrefix="0" xfId="25">
      <alignment horizontal="right" vertical="center" indent="1"/>
    </xf>
    <xf numFmtId="0" fontId="58" fillId="18" borderId="32" applyAlignment="1" pivotButton="0" quotePrefix="0" xfId="72">
      <alignment horizontal="general" vertical="center"/>
    </xf>
    <xf numFmtId="0" fontId="52" fillId="18" borderId="32" applyAlignment="1" pivotButton="0" quotePrefix="0" xfId="72">
      <alignment horizontal="left" vertical="center" wrapText="1"/>
    </xf>
    <xf numFmtId="0" fontId="59" fillId="16" borderId="0" applyAlignment="1" pivotButton="0" quotePrefix="0" xfId="72">
      <alignment horizontal="general" vertical="top"/>
    </xf>
    <xf numFmtId="0" fontId="52" fillId="17" borderId="26" applyAlignment="1" pivotButton="0" quotePrefix="0" xfId="72">
      <alignment horizontal="center" vertical="center"/>
    </xf>
    <xf numFmtId="49" fontId="52" fillId="17" borderId="26" applyAlignment="1" pivotButton="0" quotePrefix="0" xfId="72">
      <alignment horizontal="center" vertical="center"/>
    </xf>
    <xf numFmtId="0" fontId="52" fillId="0" borderId="26" applyAlignment="1" pivotButton="0" quotePrefix="0" xfId="72">
      <alignment horizontal="center" vertical="center"/>
    </xf>
    <xf numFmtId="49" fontId="60" fillId="16" borderId="0" applyAlignment="1" pivotButton="0" quotePrefix="0" xfId="72">
      <alignment horizontal="general" vertical="center"/>
    </xf>
    <xf numFmtId="49" fontId="51" fillId="16" borderId="0" applyAlignment="1" pivotButton="0" quotePrefix="0" xfId="72">
      <alignment horizontal="general" vertical="center"/>
    </xf>
    <xf numFmtId="0" fontId="52" fillId="16" borderId="0" applyAlignment="1" pivotButton="0" quotePrefix="0" xfId="72">
      <alignment horizontal="general" vertical="top"/>
    </xf>
    <xf numFmtId="0" fontId="60" fillId="16" borderId="0" applyAlignment="1" pivotButton="0" quotePrefix="0" xfId="72">
      <alignment horizontal="general" vertical="top" wrapText="1"/>
    </xf>
    <xf numFmtId="0" fontId="52" fillId="16" borderId="0" applyAlignment="1" pivotButton="0" quotePrefix="0" xfId="72">
      <alignment horizontal="general" vertical="top" wrapText="1"/>
    </xf>
    <xf numFmtId="165" fontId="52" fillId="17" borderId="26" applyAlignment="1" pivotButton="0" quotePrefix="0" xfId="25">
      <alignment horizontal="general" vertical="center"/>
    </xf>
    <xf numFmtId="165" fontId="60" fillId="0" borderId="26" applyAlignment="1" pivotButton="0" quotePrefix="0" xfId="25">
      <alignment horizontal="right" vertical="center" indent="1"/>
    </xf>
    <xf numFmtId="49" fontId="60" fillId="16" borderId="0" applyAlignment="1" pivotButton="0" quotePrefix="0" xfId="72">
      <alignment horizontal="center" vertical="center"/>
    </xf>
    <xf numFmtId="165" fontId="51" fillId="16" borderId="0" applyAlignment="1" pivotButton="0" quotePrefix="0" xfId="25">
      <alignment horizontal="general" vertical="center"/>
    </xf>
    <xf numFmtId="165" fontId="60" fillId="16" borderId="0" applyAlignment="1" pivotButton="0" quotePrefix="0" xfId="25">
      <alignment horizontal="general" vertical="center"/>
    </xf>
    <xf numFmtId="0" fontId="52" fillId="16" borderId="26" applyAlignment="1" pivotButton="0" quotePrefix="0" xfId="72">
      <alignment horizontal="center" vertical="center"/>
    </xf>
    <xf numFmtId="0" fontId="0" fillId="16" borderId="0" applyAlignment="1" pivotButton="0" quotePrefix="0" xfId="72">
      <alignment horizontal="general" vertical="center"/>
    </xf>
    <xf numFmtId="188" fontId="52" fillId="16" borderId="27" applyAlignment="1" pivotButton="0" quotePrefix="0" xfId="31">
      <alignment horizontal="general" vertical="center"/>
    </xf>
    <xf numFmtId="188" fontId="52" fillId="16" borderId="28" applyAlignment="1" pivotButton="0" quotePrefix="0" xfId="31">
      <alignment horizontal="general" vertical="center"/>
    </xf>
    <xf numFmtId="165" fontId="52" fillId="17" borderId="26" applyAlignment="1" pivotButton="0" quotePrefix="0" xfId="72">
      <alignment horizontal="right" vertical="center" indent="1"/>
    </xf>
    <xf numFmtId="0" fontId="52" fillId="16" borderId="0" applyAlignment="1" pivotButton="0" quotePrefix="0" xfId="72">
      <alignment horizontal="center" vertical="top"/>
    </xf>
    <xf numFmtId="0" fontId="52" fillId="16" borderId="0" applyAlignment="1" pivotButton="0" quotePrefix="0" xfId="72">
      <alignment horizontal="left" vertical="top" wrapText="1"/>
    </xf>
    <xf numFmtId="0" fontId="52" fillId="16" borderId="0" applyAlignment="1" pivotButton="0" quotePrefix="0" xfId="72">
      <alignment horizontal="left" vertical="center" wrapText="1"/>
    </xf>
    <xf numFmtId="0" fontId="57" fillId="16" borderId="0" applyAlignment="1" pivotButton="0" quotePrefix="0" xfId="72">
      <alignment horizontal="general" vertical="center"/>
    </xf>
    <xf numFmtId="0" fontId="52" fillId="17" borderId="26" applyAlignment="1" pivotButton="0" quotePrefix="0" xfId="72">
      <alignment horizontal="left" vertical="top" wrapText="1"/>
    </xf>
    <xf numFmtId="0" fontId="59" fillId="16" borderId="0" applyAlignment="1" pivotButton="0" quotePrefix="0" xfId="72">
      <alignment horizontal="general" vertical="center"/>
    </xf>
    <xf numFmtId="165" fontId="60" fillId="16" borderId="46" applyAlignment="1" pivotButton="0" quotePrefix="0" xfId="25">
      <alignment horizontal="right" vertical="center" indent="1"/>
    </xf>
    <xf numFmtId="0" fontId="0" fillId="0" borderId="44" pivotButton="0" quotePrefix="0" xfId="0"/>
    <xf numFmtId="165" fontId="60" fillId="16" borderId="46" applyAlignment="1" pivotButton="0" quotePrefix="0" xfId="15">
      <alignment horizontal="right" vertical="center" indent="1"/>
    </xf>
    <xf numFmtId="165" fontId="60" fillId="16" borderId="26" applyAlignment="1" pivotButton="0" quotePrefix="0" xfId="25">
      <alignment horizontal="right" vertical="center" indent="1"/>
    </xf>
    <xf numFmtId="0" fontId="52" fillId="16" borderId="0" applyAlignment="1" pivotButton="0" quotePrefix="0" xfId="72">
      <alignment horizontal="center" vertical="center" shrinkToFit="1"/>
    </xf>
    <xf numFmtId="0" fontId="52" fillId="16" borderId="43" applyAlignment="1" pivotButton="0" quotePrefix="0" xfId="72">
      <alignment horizontal="center" vertical="center"/>
    </xf>
    <xf numFmtId="0" fontId="52" fillId="16" borderId="60" applyAlignment="1" pivotButton="0" quotePrefix="0" xfId="72">
      <alignment horizontal="center" vertical="center"/>
    </xf>
    <xf numFmtId="0" fontId="0" fillId="0" borderId="95" pivotButton="0" quotePrefix="0" xfId="0"/>
    <xf numFmtId="189" fontId="60" fillId="19" borderId="61" applyAlignment="1" pivotButton="0" quotePrefix="0" xfId="72">
      <alignment horizontal="right" vertical="center" indent="1"/>
    </xf>
    <xf numFmtId="0" fontId="0" fillId="0" borderId="2" pivotButton="0" quotePrefix="0" xfId="0"/>
    <xf numFmtId="0" fontId="0" fillId="0" borderId="98" pivotButton="0" quotePrefix="0" xfId="0"/>
    <xf numFmtId="0" fontId="52" fillId="16" borderId="62" applyAlignment="1" pivotButton="0" quotePrefix="0" xfId="72">
      <alignment horizontal="center" vertical="center"/>
    </xf>
    <xf numFmtId="0" fontId="45" fillId="0" borderId="0" applyAlignment="1" applyProtection="1" pivotButton="0" quotePrefix="0" xfId="50">
      <alignment horizontal="general" vertical="center"/>
      <protection locked="0" hidden="0"/>
    </xf>
    <xf numFmtId="0" fontId="61"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right" vertical="center"/>
      <protection locked="0" hidden="0"/>
    </xf>
    <xf numFmtId="0" fontId="64" fillId="0" borderId="0" applyAlignment="1" applyProtection="1" pivotButton="0" quotePrefix="0" xfId="50">
      <alignment horizontal="general" vertical="center"/>
      <protection locked="0" hidden="0"/>
    </xf>
    <xf numFmtId="0" fontId="65" fillId="0" borderId="0" applyAlignment="1" applyProtection="1" pivotButton="0" quotePrefix="0" xfId="50">
      <alignment horizontal="center" vertical="center" wrapText="1"/>
      <protection locked="0" hidden="0"/>
    </xf>
    <xf numFmtId="0" fontId="66"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general" vertical="center"/>
      <protection locked="0" hidden="0"/>
    </xf>
    <xf numFmtId="0" fontId="45" fillId="0" borderId="4" applyAlignment="1" applyProtection="1" pivotButton="0" quotePrefix="0" xfId="50">
      <alignment horizontal="center" vertical="center" shrinkToFit="1"/>
      <protection locked="0" hidden="0"/>
    </xf>
    <xf numFmtId="0" fontId="0" fillId="0" borderId="3" applyProtection="1" pivotButton="0" quotePrefix="0" xfId="0">
      <protection locked="0" hidden="0"/>
    </xf>
    <xf numFmtId="0" fontId="0" fillId="0" borderId="54" applyProtection="1" pivotButton="0" quotePrefix="0" xfId="0">
      <protection locked="0" hidden="0"/>
    </xf>
    <xf numFmtId="183" fontId="45" fillId="20" borderId="4" applyAlignment="1" applyProtection="1" pivotButton="0" quotePrefix="0" xfId="0">
      <alignment horizontal="center" vertical="center" shrinkToFit="1"/>
      <protection locked="0" hidden="0"/>
    </xf>
    <xf numFmtId="0" fontId="45" fillId="0"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shrinkToFit="1"/>
      <protection locked="0" hidden="0"/>
    </xf>
    <xf numFmtId="0" fontId="67" fillId="21" borderId="4" applyAlignment="1" applyProtection="1" pivotButton="0" quotePrefix="0" xfId="50">
      <alignment horizontal="center" vertical="center"/>
      <protection locked="0" hidden="0"/>
    </xf>
    <xf numFmtId="0" fontId="45" fillId="0" borderId="63" applyAlignment="1" applyProtection="1" pivotButton="0" quotePrefix="0" xfId="50">
      <alignment horizontal="center" vertical="center"/>
      <protection locked="0" hidden="0"/>
    </xf>
    <xf numFmtId="0" fontId="45" fillId="22"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protection locked="0" hidden="0"/>
    </xf>
    <xf numFmtId="0" fontId="45" fillId="21" borderId="4" applyAlignment="1" applyProtection="1" pivotButton="0" quotePrefix="0" xfId="50">
      <alignment horizontal="center" vertical="center"/>
      <protection locked="0" hidden="0"/>
    </xf>
    <xf numFmtId="0" fontId="45" fillId="0" borderId="0" applyAlignment="1" applyProtection="1" pivotButton="0" quotePrefix="0" xfId="50">
      <alignment horizontal="right" vertical="center"/>
      <protection locked="0" hidden="0"/>
    </xf>
    <xf numFmtId="0" fontId="45" fillId="0" borderId="64" applyAlignment="1" applyProtection="1" pivotButton="0" quotePrefix="0" xfId="50">
      <alignment horizontal="general" vertical="center"/>
      <protection locked="0" hidden="0"/>
    </xf>
    <xf numFmtId="0" fontId="45" fillId="0" borderId="64" applyAlignment="1" applyProtection="1" pivotButton="0" quotePrefix="0" xfId="50">
      <alignment horizontal="center" vertical="center"/>
      <protection locked="0" hidden="0"/>
    </xf>
    <xf numFmtId="0" fontId="0" fillId="0" borderId="64" applyProtection="1" pivotButton="0" quotePrefix="0" xfId="0">
      <protection locked="0" hidden="0"/>
    </xf>
    <xf numFmtId="0" fontId="6" fillId="0" borderId="0" applyAlignment="1" applyProtection="1" pivotButton="0" quotePrefix="0" xfId="50">
      <alignment horizontal="general" vertical="center"/>
      <protection locked="0" hidden="0"/>
    </xf>
    <xf numFmtId="165" fontId="61" fillId="0" borderId="0" applyAlignment="1" applyProtection="1" pivotButton="0" quotePrefix="0" xfId="28">
      <alignment horizontal="center" vertical="center"/>
      <protection locked="0" hidden="0"/>
    </xf>
    <xf numFmtId="0" fontId="45" fillId="22" borderId="63" applyAlignment="1" applyProtection="1" pivotButton="0" quotePrefix="0" xfId="50">
      <alignment horizontal="center" vertical="center" shrinkToFit="1"/>
      <protection locked="0" hidden="0"/>
    </xf>
    <xf numFmtId="0" fontId="45" fillId="20" borderId="4" applyAlignment="1" applyProtection="1" pivotButton="0" quotePrefix="0" xfId="0">
      <alignment horizontal="center" vertical="center" shrinkToFit="1"/>
      <protection locked="0" hidden="0"/>
    </xf>
    <xf numFmtId="0" fontId="45" fillId="22" borderId="4" applyAlignment="1" applyProtection="1" pivotButton="0" quotePrefix="0" xfId="50">
      <alignment horizontal="center" vertical="center" shrinkToFit="1"/>
      <protection locked="0" hidden="0"/>
    </xf>
    <xf numFmtId="0" fontId="45" fillId="20" borderId="30" applyAlignment="1" applyProtection="1" pivotButton="0" quotePrefix="0" xfId="50">
      <alignment horizontal="center" vertical="center" shrinkToFit="1"/>
      <protection locked="0" hidden="0"/>
    </xf>
    <xf numFmtId="0" fontId="0" fillId="0" borderId="78" applyProtection="1" pivotButton="0" quotePrefix="0" xfId="0">
      <protection locked="0" hidden="0"/>
    </xf>
    <xf numFmtId="0" fontId="61" fillId="22" borderId="34" applyAlignment="1" applyProtection="1" pivotButton="0" quotePrefix="0" xfId="50">
      <alignment horizontal="left" vertical="center" wrapText="1" shrinkToFit="1"/>
      <protection locked="0" hidden="0"/>
    </xf>
    <xf numFmtId="0" fontId="0" fillId="0" borderId="91" applyProtection="1" pivotButton="0" quotePrefix="0" xfId="0">
      <protection locked="0" hidden="0"/>
    </xf>
    <xf numFmtId="0" fontId="45" fillId="22" borderId="38" applyAlignment="1" applyProtection="1" pivotButton="0" quotePrefix="0" xfId="50">
      <alignment horizontal="left" vertical="center" shrinkToFit="1"/>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45" fillId="22" borderId="38" applyAlignment="1" applyProtection="1" pivotButton="0" quotePrefix="0" xfId="50">
      <alignment horizontal="center" vertical="center" shrinkToFit="1"/>
      <protection locked="0" hidden="0"/>
    </xf>
    <xf numFmtId="0" fontId="45" fillId="21" borderId="38" applyAlignment="1" applyProtection="1" pivotButton="0" quotePrefix="0" xfId="50">
      <alignment horizontal="general" vertical="center" shrinkToFit="1"/>
      <protection locked="0" hidden="0"/>
    </xf>
    <xf numFmtId="0" fontId="9" fillId="22" borderId="58" applyAlignment="1" applyProtection="1" pivotButton="0" quotePrefix="0" xfId="50">
      <alignment horizontal="center" vertical="center" shrinkToFit="1"/>
      <protection locked="0" hidden="0"/>
    </xf>
    <xf numFmtId="49" fontId="45" fillId="21" borderId="65" applyAlignment="1" applyProtection="1" pivotButton="0" quotePrefix="0" xfId="50">
      <alignment horizontal="center" vertical="center" shrinkToFit="1"/>
      <protection locked="0" hidden="0"/>
    </xf>
    <xf numFmtId="0" fontId="45" fillId="21" borderId="66" applyAlignment="1" applyProtection="1" pivotButton="0" quotePrefix="0" xfId="50">
      <alignment horizontal="center" vertical="center" shrinkToFit="1"/>
      <protection locked="0" hidden="0"/>
    </xf>
    <xf numFmtId="0" fontId="0" fillId="0" borderId="52" applyProtection="1" pivotButton="0" quotePrefix="0" xfId="0">
      <protection locked="0" hidden="0"/>
    </xf>
    <xf numFmtId="0" fontId="45" fillId="22" borderId="54" applyAlignment="1" applyProtection="1" pivotButton="0" quotePrefix="0" xfId="50">
      <alignment horizontal="center" vertical="center" wrapText="1" shrinkToFit="1"/>
      <protection locked="0" hidden="0"/>
    </xf>
    <xf numFmtId="0" fontId="45" fillId="21" borderId="4" applyAlignment="1" applyProtection="1" pivotButton="0" quotePrefix="0" xfId="50">
      <alignment horizontal="center" vertical="center" shrinkToFit="1"/>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45" fillId="22" borderId="67" applyAlignment="1" applyProtection="1" pivotButton="0" quotePrefix="0" xfId="50">
      <alignment horizontal="left" vertical="center" shrinkToFit="1"/>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45" fillId="22" borderId="67" applyAlignment="1" applyProtection="1" pivotButton="0" quotePrefix="0" xfId="50">
      <alignment horizontal="center" vertical="center" shrinkToFit="1"/>
      <protection locked="0" hidden="0"/>
    </xf>
    <xf numFmtId="0" fontId="45" fillId="21" borderId="68" applyAlignment="1" applyProtection="1" pivotButton="0" quotePrefix="0" xfId="50">
      <alignment horizontal="general" vertical="center" shrinkToFit="1"/>
      <protection locked="0" hidden="0"/>
    </xf>
    <xf numFmtId="0" fontId="9" fillId="22" borderId="69" applyAlignment="1" applyProtection="1" pivotButton="0" quotePrefix="0" xfId="50">
      <alignment horizontal="center" vertical="center" shrinkToFit="1"/>
      <protection locked="0" hidden="0"/>
    </xf>
    <xf numFmtId="0" fontId="45" fillId="21" borderId="67" applyAlignment="1" applyProtection="1" pivotButton="0" quotePrefix="0" xfId="50">
      <alignment horizontal="center" vertical="center" shrinkToFit="1"/>
      <protection locked="0" hidden="0"/>
    </xf>
    <xf numFmtId="0" fontId="45" fillId="21" borderId="50" applyAlignment="1" applyProtection="1" pivotButton="0" quotePrefix="0" xfId="50">
      <alignment horizontal="center" vertical="center" shrinkToFit="1"/>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62" fillId="0" borderId="0" applyAlignment="1" applyProtection="1" pivotButton="0" quotePrefix="0" xfId="50">
      <alignment horizontal="center" vertical="center" shrinkToFit="1"/>
      <protection locked="0" hidden="0"/>
    </xf>
    <xf numFmtId="0" fontId="6" fillId="0" borderId="0" applyAlignment="1" applyProtection="1" pivotButton="0" quotePrefix="0" xfId="50">
      <alignment horizontal="right" vertical="top" shrinkToFit="1"/>
      <protection locked="0" hidden="0"/>
    </xf>
    <xf numFmtId="0" fontId="45" fillId="20" borderId="63" applyAlignment="1" applyProtection="1" pivotButton="0" quotePrefix="0" xfId="50">
      <alignment horizontal="center" vertical="center" shrinkToFit="1"/>
      <protection locked="0" hidden="0"/>
    </xf>
    <xf numFmtId="0" fontId="62" fillId="0" borderId="4" applyAlignment="1" pivotButton="0" quotePrefix="0" xfId="50">
      <alignment horizontal="center" vertical="center" shrinkToFit="1"/>
    </xf>
    <xf numFmtId="0" fontId="68" fillId="0" borderId="0" applyAlignment="1" applyProtection="1" pivotButton="0" quotePrefix="0" xfId="50">
      <alignment horizontal="general" vertical="center"/>
      <protection locked="0" hidden="0"/>
    </xf>
    <xf numFmtId="0" fontId="16" fillId="0" borderId="0"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61" fillId="0" borderId="32" applyAlignment="1" applyProtection="1" pivotButton="0" quotePrefix="0" xfId="50">
      <alignment horizontal="general" vertical="bottom"/>
      <protection locked="0" hidden="0"/>
    </xf>
    <xf numFmtId="0" fontId="45" fillId="0" borderId="32" applyAlignment="1" applyProtection="1" pivotButton="0" quotePrefix="0" xfId="50">
      <alignment horizontal="left" vertical="center"/>
      <protection locked="0" hidden="0"/>
    </xf>
    <xf numFmtId="0" fontId="45" fillId="0" borderId="70" applyAlignment="1" applyProtection="1" pivotButton="0" quotePrefix="0" xfId="50">
      <alignment horizontal="general" vertical="center"/>
      <protection locked="0" hidden="0"/>
    </xf>
    <xf numFmtId="0" fontId="45" fillId="22" borderId="54" applyAlignment="1" applyProtection="1" pivotButton="0" quotePrefix="0" xfId="50">
      <alignment horizontal="center" vertical="bottom" shrinkToFit="1"/>
      <protection locked="0" hidden="0"/>
    </xf>
    <xf numFmtId="0" fontId="9" fillId="22" borderId="4" applyAlignment="1" applyProtection="1" pivotButton="0" quotePrefix="0" xfId="50">
      <alignment horizontal="center" vertical="center" wrapText="1"/>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0" fontId="45" fillId="0" borderId="63" applyAlignment="1" applyProtection="1" pivotButton="0" quotePrefix="0" xfId="50">
      <alignment horizontal="center" vertical="center" wrapText="1"/>
      <protection locked="0" hidden="0"/>
    </xf>
    <xf numFmtId="0" fontId="45" fillId="0" borderId="4" applyAlignment="1" applyProtection="1" pivotButton="0" quotePrefix="0" xfId="50">
      <alignment horizontal="center" vertical="center" wrapText="1"/>
      <protection locked="0" hidden="0"/>
    </xf>
    <xf numFmtId="0" fontId="45" fillId="0" borderId="70" applyAlignment="1" applyProtection="1" pivotButton="0" quotePrefix="0" xfId="50">
      <alignment horizontal="general" vertical="bottom"/>
      <protection locked="0" hidden="0"/>
    </xf>
    <xf numFmtId="184" fontId="45" fillId="22" borderId="56" applyAlignment="1" applyProtection="1" pivotButton="0" quotePrefix="0" xfId="50">
      <alignment horizontal="center" vertical="center" shrinkToFit="1"/>
      <protection locked="0" hidden="0"/>
    </xf>
    <xf numFmtId="168" fontId="62" fillId="20" borderId="71" applyAlignment="1" applyProtection="1" pivotButton="0" quotePrefix="0" xfId="28">
      <alignment horizontal="right" vertical="center"/>
      <protection locked="0" hidden="0"/>
    </xf>
    <xf numFmtId="168" fontId="62" fillId="0" borderId="56" applyAlignment="1" pivotButton="0" quotePrefix="0" xfId="28">
      <alignment horizontal="right" vertical="center"/>
    </xf>
    <xf numFmtId="168" fontId="62" fillId="20" borderId="4" applyAlignment="1" applyProtection="1" pivotButton="0" quotePrefix="0" xfId="28">
      <alignment horizontal="right" vertical="center" shrinkToFit="1"/>
      <protection locked="0" hidden="0"/>
    </xf>
    <xf numFmtId="168" fontId="62" fillId="0" borderId="4" applyAlignment="1" pivotButton="0" quotePrefix="0" xfId="28">
      <alignment horizontal="right" vertical="center"/>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4" fontId="45" fillId="22" borderId="57" applyAlignment="1" applyProtection="1" pivotButton="0" quotePrefix="0" xfId="50">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68" fontId="62" fillId="20" borderId="72" applyAlignment="1" applyProtection="1" pivotButton="0" quotePrefix="0" xfId="28">
      <alignment horizontal="right" vertical="center"/>
      <protection locked="0" hidden="0"/>
    </xf>
    <xf numFmtId="168" fontId="62" fillId="0" borderId="57" applyAlignment="1" pivotButton="0" quotePrefix="0" xfId="28">
      <alignment horizontal="right" vertical="center"/>
    </xf>
    <xf numFmtId="184" fontId="45" fillId="22" borderId="73" applyAlignment="1" applyProtection="1" pivotButton="0" quotePrefix="0" xfId="50">
      <alignment horizontal="center" vertical="center" shrinkToFit="1"/>
      <protection locked="0" hidden="0"/>
    </xf>
    <xf numFmtId="168" fontId="62" fillId="0" borderId="74" applyAlignment="1" pivotButton="0" quotePrefix="0" xfId="28">
      <alignment horizontal="right" vertical="center"/>
    </xf>
    <xf numFmtId="168" fontId="62" fillId="0" borderId="73" applyAlignment="1" pivotButton="0" quotePrefix="0" xfId="28">
      <alignment horizontal="right" vertical="center"/>
    </xf>
    <xf numFmtId="0" fontId="45" fillId="0" borderId="0" applyAlignment="1" applyProtection="1" pivotButton="0" quotePrefix="0" xfId="50">
      <alignment horizontal="general" vertical="bottom"/>
      <protection locked="0" hidden="0"/>
    </xf>
    <xf numFmtId="184" fontId="6" fillId="0" borderId="0" applyAlignment="1" applyProtection="1" pivotButton="0" quotePrefix="0" xfId="50">
      <alignment horizontal="left" vertical="top" shrinkToFit="1"/>
      <protection locked="0" hidden="0"/>
    </xf>
    <xf numFmtId="184" fontId="6" fillId="0" borderId="0" applyAlignment="1" applyProtection="1" pivotButton="0" quotePrefix="0" xfId="50">
      <alignment horizontal="general" vertical="top" shrinkToFit="1"/>
      <protection locked="0" hidden="0"/>
    </xf>
    <xf numFmtId="184" fontId="45" fillId="0" borderId="0" applyAlignment="1" applyProtection="1" pivotButton="0" quotePrefix="0" xfId="50">
      <alignment horizontal="general" vertical="center"/>
      <protection locked="0" hidden="0"/>
    </xf>
    <xf numFmtId="184" fontId="16" fillId="0" borderId="0" applyAlignment="1" applyProtection="1" pivotButton="0" quotePrefix="0" xfId="50">
      <alignment horizontal="general" vertical="center"/>
      <protection locked="0" hidden="0"/>
    </xf>
    <xf numFmtId="184" fontId="45" fillId="0" borderId="70" applyAlignment="1" applyProtection="1" pivotButton="0" quotePrefix="0" xfId="50">
      <alignment horizontal="general" vertical="center"/>
      <protection locked="0" hidden="0"/>
    </xf>
    <xf numFmtId="184" fontId="45" fillId="22" borderId="4" applyAlignment="1" applyProtection="1" pivotButton="0" quotePrefix="0" xfId="50">
      <alignment horizontal="center" vertical="center"/>
      <protection locked="0" hidden="0"/>
    </xf>
    <xf numFmtId="184" fontId="45" fillId="22" borderId="4" applyAlignment="1" applyProtection="1" pivotButton="0" quotePrefix="0" xfId="50">
      <alignment horizontal="center" vertical="center" shrinkToFit="1"/>
      <protection locked="0" hidden="0"/>
    </xf>
    <xf numFmtId="190" fontId="70" fillId="20" borderId="30" applyAlignment="1" applyProtection="1" pivotButton="0" quotePrefix="0" xfId="50">
      <alignment horizontal="center" vertical="center"/>
      <protection locked="0" hidden="0"/>
    </xf>
    <xf numFmtId="190" fontId="62" fillId="20" borderId="4" applyAlignment="1" applyProtection="1" pivotButton="0" quotePrefix="0" xfId="28">
      <alignment horizontal="right" vertical="center"/>
      <protection locked="0" hidden="0"/>
    </xf>
    <xf numFmtId="190" fontId="62" fillId="0" borderId="30" applyAlignment="1" pivotButton="0" quotePrefix="0" xfId="28">
      <alignment horizontal="right" vertical="center"/>
    </xf>
    <xf numFmtId="190" fontId="70" fillId="20" borderId="4" applyAlignment="1" applyProtection="1" pivotButton="0" quotePrefix="0" xfId="50">
      <alignment horizontal="center" vertical="center"/>
      <protection locked="0" hidden="0"/>
    </xf>
    <xf numFmtId="190" fontId="62" fillId="0" borderId="4" applyAlignment="1" pivotButton="0" quotePrefix="0" xfId="28">
      <alignment horizontal="right" vertical="center"/>
    </xf>
    <xf numFmtId="190" fontId="45" fillId="20" borderId="4" applyAlignment="1" applyProtection="1" pivotButton="0" quotePrefix="0" xfId="50">
      <alignment horizontal="center" vertical="center" shrinkToFit="1"/>
      <protection locked="0" hidden="0"/>
    </xf>
    <xf numFmtId="0" fontId="45" fillId="22" borderId="4" applyAlignment="1" applyProtection="1" pivotButton="0" quotePrefix="0" xfId="50">
      <alignment horizontal="center" vertical="center" wrapText="1"/>
      <protection locked="0" hidden="0"/>
    </xf>
    <xf numFmtId="190" fontId="45" fillId="0" borderId="75" applyAlignment="1" applyProtection="1" pivotButton="0" quotePrefix="0" xfId="50">
      <alignment horizontal="center" vertical="center"/>
      <protection locked="0" hidden="0"/>
    </xf>
    <xf numFmtId="190" fontId="45" fillId="0" borderId="76" applyAlignment="1" applyProtection="1" pivotButton="0" quotePrefix="0" xfId="50">
      <alignment horizontal="center" vertical="center" wrapText="1"/>
      <protection locked="0" hidden="0"/>
    </xf>
    <xf numFmtId="190" fontId="45" fillId="0" borderId="66" applyAlignment="1" applyProtection="1" pivotButton="0" quotePrefix="0" xfId="50">
      <alignment horizontal="center" vertical="center" wrapText="1"/>
      <protection locked="0" hidden="0"/>
    </xf>
    <xf numFmtId="190" fontId="62" fillId="20" borderId="74" applyAlignment="1" applyProtection="1" pivotButton="0" quotePrefix="0" xfId="28">
      <alignment horizontal="right" vertical="center"/>
      <protection locked="0" hidden="0"/>
    </xf>
    <xf numFmtId="190" fontId="62" fillId="0" borderId="77" applyAlignment="1" pivotButton="0" quotePrefix="0" xfId="28">
      <alignment horizontal="right" vertical="center"/>
    </xf>
    <xf numFmtId="0" fontId="0" fillId="0" borderId="100" pivotButton="0" quotePrefix="0" xfId="0"/>
    <xf numFmtId="0" fontId="0" fillId="0" borderId="50" pivotButton="0" quotePrefix="0" xfId="0"/>
    <xf numFmtId="0" fontId="45" fillId="0" borderId="4" applyAlignment="1" pivotButton="0" quotePrefix="0" xfId="50">
      <alignment horizontal="center" vertical="center"/>
    </xf>
    <xf numFmtId="184" fontId="6" fillId="0" borderId="0" applyAlignment="1" applyProtection="1" pivotButton="0" quotePrefix="0" xfId="50">
      <alignment horizontal="left" vertical="top"/>
      <protection locked="0" hidden="0"/>
    </xf>
    <xf numFmtId="0" fontId="9" fillId="16" borderId="0" applyAlignment="1" applyProtection="1" pivotButton="0" quotePrefix="0" xfId="50">
      <alignment horizontal="general" vertical="center" wrapText="1"/>
      <protection locked="0" hidden="0"/>
    </xf>
    <xf numFmtId="0" fontId="45" fillId="0" borderId="0" applyAlignment="1" applyProtection="1" pivotButton="0" quotePrefix="0" xfId="50">
      <alignment horizontal="left" vertical="center"/>
      <protection locked="0" hidden="0"/>
    </xf>
    <xf numFmtId="0" fontId="6" fillId="19" borderId="4" applyAlignment="1" applyProtection="1" pivotButton="0" quotePrefix="0" xfId="50">
      <alignment horizontal="center" vertical="center"/>
      <protection locked="0" hidden="0"/>
    </xf>
    <xf numFmtId="0" fontId="45" fillId="19" borderId="4" applyAlignment="1" applyProtection="1" pivotButton="0" quotePrefix="0" xfId="50">
      <alignment horizontal="center" vertical="center"/>
      <protection locked="0" hidden="0"/>
    </xf>
    <xf numFmtId="184" fontId="45" fillId="0" borderId="0" applyAlignment="1" applyProtection="1" pivotButton="0" quotePrefix="0" xfId="50">
      <alignment horizontal="center" vertical="center"/>
      <protection locked="0" hidden="0"/>
    </xf>
    <xf numFmtId="0" fontId="0" fillId="0" borderId="75" applyProtection="1" pivotButton="0" quotePrefix="0" xfId="0">
      <protection locked="0" hidden="0"/>
    </xf>
    <xf numFmtId="191" fontId="6" fillId="19" borderId="54" applyAlignment="1" applyProtection="1" pivotButton="0" quotePrefix="0" xfId="50">
      <alignment horizontal="center" vertical="center"/>
      <protection locked="0" hidden="0"/>
    </xf>
    <xf numFmtId="191" fontId="45" fillId="0" borderId="33" applyAlignment="1" applyProtection="1" pivotButton="0" quotePrefix="0" xfId="50">
      <alignment horizontal="center" vertical="center"/>
      <protection locked="0" hidden="0"/>
    </xf>
    <xf numFmtId="0" fontId="45" fillId="16" borderId="4" applyAlignment="1" pivotButton="0" quotePrefix="0" xfId="50">
      <alignment horizontal="center" vertical="center"/>
    </xf>
    <xf numFmtId="0" fontId="45" fillId="0" borderId="0" applyAlignment="1" applyProtection="1" pivotButton="0" quotePrefix="0" xfId="50">
      <alignment horizontal="right" vertical="bottom"/>
      <protection locked="0" hidden="0"/>
    </xf>
    <xf numFmtId="165" fontId="62" fillId="0" borderId="0" applyAlignment="1" applyProtection="1" pivotButton="0" quotePrefix="0" xfId="28">
      <alignment horizontal="center" vertical="center"/>
      <protection locked="0" hidden="0"/>
    </xf>
    <xf numFmtId="0" fontId="71" fillId="0" borderId="76" applyAlignment="1" applyProtection="1" pivotButton="0" quotePrefix="0" xfId="50">
      <alignment horizontal="general" vertical="center"/>
      <protection locked="0" hidden="0"/>
    </xf>
    <xf numFmtId="0" fontId="6" fillId="0" borderId="64" applyAlignment="1" applyProtection="1" pivotButton="0" quotePrefix="0" xfId="50">
      <alignment horizontal="general" vertical="center"/>
      <protection locked="0" hidden="0"/>
    </xf>
    <xf numFmtId="0" fontId="61" fillId="0" borderId="78" applyAlignment="1" applyProtection="1" pivotButton="0" quotePrefix="0" xfId="50">
      <alignment horizontal="general" vertical="center"/>
      <protection locked="0" hidden="0"/>
    </xf>
    <xf numFmtId="165" fontId="6" fillId="0" borderId="0" applyAlignment="1" applyProtection="1" pivotButton="0" quotePrefix="0" xfId="28">
      <alignment horizontal="general" vertical="top" shrinkToFit="1"/>
      <protection locked="0" hidden="0"/>
    </xf>
    <xf numFmtId="0" fontId="6" fillId="0" borderId="79" applyAlignment="1" applyProtection="1" pivotButton="0" quotePrefix="0" xfId="50">
      <alignment horizontal="general" vertical="center"/>
      <protection locked="0" hidden="0"/>
    </xf>
    <xf numFmtId="0" fontId="72" fillId="21" borderId="80" applyAlignment="1" applyProtection="1" pivotButton="0" quotePrefix="0" xfId="50">
      <alignment horizontal="center" vertical="center"/>
      <protection locked="0" hidden="0"/>
    </xf>
    <xf numFmtId="0" fontId="6" fillId="0" borderId="0" applyAlignment="1" applyProtection="1" pivotButton="0" quotePrefix="0" xfId="50">
      <alignment horizontal="left" vertical="center"/>
      <protection locked="0" hidden="0"/>
    </xf>
    <xf numFmtId="0" fontId="61" fillId="0" borderId="70" applyAlignment="1" applyProtection="1" pivotButton="0" quotePrefix="0" xfId="50">
      <alignment horizontal="general" vertical="center"/>
      <protection locked="0" hidden="0"/>
    </xf>
    <xf numFmtId="0" fontId="73" fillId="0" borderId="0" applyAlignment="1" applyProtection="1" pivotButton="0" quotePrefix="0" xfId="50">
      <alignment horizontal="general" vertical="center"/>
      <protection locked="0" hidden="0"/>
    </xf>
    <xf numFmtId="0" fontId="72" fillId="0" borderId="0" applyAlignment="1" applyProtection="1" pivotButton="0" quotePrefix="0" xfId="50">
      <alignment horizontal="center" vertical="center"/>
      <protection locked="0" hidden="0"/>
    </xf>
    <xf numFmtId="0" fontId="71" fillId="0" borderId="79" applyAlignment="1" applyProtection="1" pivotButton="0" quotePrefix="0" xfId="50">
      <alignment horizontal="general" vertical="center"/>
      <protection locked="0" hidden="0"/>
    </xf>
    <xf numFmtId="0" fontId="6" fillId="0" borderId="0" applyAlignment="1" applyProtection="1" pivotButton="0" quotePrefix="0" xfId="50">
      <alignment horizontal="center" vertical="center" wrapText="1"/>
      <protection locked="0" hidden="0"/>
    </xf>
    <xf numFmtId="0" fontId="62" fillId="0" borderId="0" applyAlignment="1" applyProtection="1" pivotButton="0" quotePrefix="0" xfId="50">
      <alignment horizontal="general" vertical="top"/>
      <protection locked="0" hidden="0"/>
    </xf>
    <xf numFmtId="49" fontId="6" fillId="0" borderId="0" applyAlignment="1" applyProtection="1" pivotButton="0" quotePrefix="0" xfId="50">
      <alignment horizontal="left" vertical="top" wrapText="1"/>
      <protection locked="0" hidden="0"/>
    </xf>
    <xf numFmtId="0" fontId="71" fillId="21" borderId="80" applyAlignment="1" applyProtection="1" pivotButton="0" quotePrefix="0" xfId="50">
      <alignment horizontal="center" vertical="center"/>
      <protection locked="0" hidden="0"/>
    </xf>
    <xf numFmtId="49" fontId="6" fillId="0" borderId="0" applyAlignment="1" applyProtection="1" pivotButton="0" quotePrefix="0" xfId="50">
      <alignment horizontal="general" vertical="center"/>
      <protection locked="0" hidden="0"/>
    </xf>
    <xf numFmtId="49" fontId="74"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top"/>
      <protection locked="0" hidden="0"/>
    </xf>
    <xf numFmtId="0" fontId="45" fillId="0" borderId="0" applyAlignment="1" applyProtection="1" pivotButton="0" quotePrefix="0" xfId="50">
      <alignment horizontal="general" vertical="top"/>
      <protection locked="0" hidden="0"/>
    </xf>
    <xf numFmtId="0" fontId="5" fillId="0" borderId="0" applyAlignment="1" applyProtection="1" pivotButton="0" quotePrefix="0" xfId="50">
      <alignment horizontal="general" vertical="center"/>
      <protection locked="0" hidden="0"/>
    </xf>
    <xf numFmtId="165" fontId="45" fillId="0" borderId="0" applyAlignment="1" applyProtection="1" pivotButton="0" quotePrefix="0" xfId="28">
      <alignment horizontal="general" vertical="center"/>
      <protection locked="0" hidden="0"/>
    </xf>
    <xf numFmtId="165" fontId="45" fillId="0" borderId="0" applyAlignment="1" applyProtection="1" pivotButton="0" quotePrefix="0" xfId="28">
      <alignment horizontal="general" vertical="top" shrinkToFit="1"/>
      <protection locked="0" hidden="0"/>
    </xf>
    <xf numFmtId="0" fontId="45" fillId="0" borderId="79" applyAlignment="1" applyProtection="1" pivotButton="0" quotePrefix="0" xfId="50">
      <alignment horizontal="general" vertical="center"/>
      <protection locked="0" hidden="0"/>
    </xf>
    <xf numFmtId="0" fontId="45" fillId="0" borderId="31" applyAlignment="1" applyProtection="1" pivotButton="0" quotePrefix="0" xfId="50">
      <alignment horizontal="general" vertical="center"/>
      <protection locked="0" hidden="0"/>
    </xf>
    <xf numFmtId="0" fontId="72" fillId="0" borderId="32" applyAlignment="1" applyProtection="1" pivotButton="0" quotePrefix="0" xfId="50">
      <alignment horizontal="center" vertical="center"/>
      <protection locked="0" hidden="0"/>
    </xf>
    <xf numFmtId="0" fontId="5" fillId="0" borderId="32" applyAlignment="1" applyProtection="1" pivotButton="0" quotePrefix="0" xfId="50">
      <alignment horizontal="general" vertical="center"/>
      <protection locked="0" hidden="0"/>
    </xf>
    <xf numFmtId="0" fontId="6" fillId="0" borderId="32" applyAlignment="1" applyProtection="1" pivotButton="0" quotePrefix="0" xfId="50">
      <alignment horizontal="general" vertical="center"/>
      <protection locked="0" hidden="0"/>
    </xf>
    <xf numFmtId="0" fontId="45" fillId="0" borderId="33" applyAlignment="1" applyProtection="1" pivotButton="0" quotePrefix="0" xfId="50">
      <alignment horizontal="general" vertical="center"/>
      <protection locked="0" hidden="0"/>
    </xf>
    <xf numFmtId="165" fontId="45" fillId="0" borderId="0" applyAlignment="1" applyProtection="1" pivotButton="0" quotePrefix="0" xfId="28">
      <alignment horizontal="center" vertical="center"/>
      <protection locked="0" hidden="0"/>
    </xf>
    <xf numFmtId="0" fontId="16" fillId="0" borderId="0" applyAlignment="1" applyProtection="1" pivotButton="0" quotePrefix="0" xfId="50">
      <alignment horizontal="general" vertical="bottom"/>
      <protection locked="0" hidden="0"/>
    </xf>
    <xf numFmtId="0" fontId="72" fillId="0" borderId="64" applyAlignment="1" applyProtection="1" pivotButton="0" quotePrefix="0" xfId="50">
      <alignment horizontal="center" vertical="center"/>
      <protection locked="0" hidden="0"/>
    </xf>
    <xf numFmtId="0" fontId="76" fillId="0" borderId="0" applyAlignment="1" applyProtection="1" pivotButton="0" quotePrefix="0" xfId="50">
      <alignment horizontal="general" vertical="top"/>
      <protection locked="0" hidden="0"/>
    </xf>
    <xf numFmtId="0" fontId="72" fillId="0" borderId="79" applyAlignment="1" applyProtection="1" pivotButton="0" quotePrefix="0" xfId="50">
      <alignment horizontal="general" vertical="center" wrapText="1"/>
      <protection locked="0" hidden="0"/>
    </xf>
    <xf numFmtId="0" fontId="6" fillId="0" borderId="0" applyAlignment="1" applyProtection="1" pivotButton="0" quotePrefix="0" xfId="50">
      <alignment horizontal="general" vertical="top" wrapText="1"/>
      <protection locked="0" hidden="0"/>
    </xf>
    <xf numFmtId="0" fontId="6" fillId="0" borderId="70" applyAlignment="1" applyProtection="1" pivotButton="0" quotePrefix="0" xfId="50">
      <alignment horizontal="general" vertical="top" wrapText="1"/>
      <protection locked="0" hidden="0"/>
    </xf>
    <xf numFmtId="0" fontId="45" fillId="0" borderId="0" applyAlignment="1" applyProtection="1" pivotButton="0" quotePrefix="0" xfId="50">
      <alignment horizontal="center" vertical="top" textRotation="255"/>
      <protection locked="0" hidden="0"/>
    </xf>
    <xf numFmtId="0" fontId="45" fillId="0" borderId="0" applyAlignment="1" applyProtection="1" pivotButton="0" quotePrefix="0" xfId="50">
      <alignment horizontal="center" vertical="center"/>
      <protection locked="0" hidden="0"/>
    </xf>
    <xf numFmtId="0" fontId="6" fillId="0" borderId="32" applyAlignment="1" applyProtection="1" pivotButton="0" quotePrefix="0" xfId="50">
      <alignment horizontal="general" vertical="top" wrapText="1"/>
      <protection locked="0" hidden="0"/>
    </xf>
    <xf numFmtId="0" fontId="6" fillId="0" borderId="33" applyAlignment="1" applyProtection="1" pivotButton="0" quotePrefix="0" xfId="50">
      <alignment horizontal="general" vertical="top" wrapText="1"/>
      <protection locked="0" hidden="0"/>
    </xf>
    <xf numFmtId="165" fontId="61" fillId="0" borderId="0" applyAlignment="1" applyProtection="1" pivotButton="0" quotePrefix="0" xfId="28">
      <alignment horizontal="center" vertical="center" wrapText="1"/>
      <protection locked="0" hidden="0"/>
    </xf>
    <xf numFmtId="165" fontId="16" fillId="0" borderId="4" applyAlignment="1" pivotButton="0" quotePrefix="0" xfId="28">
      <alignment horizontal="center" vertical="center"/>
    </xf>
    <xf numFmtId="0" fontId="16" fillId="0" borderId="0" applyAlignment="1" applyProtection="1" pivotButton="0" quotePrefix="0" xfId="50">
      <alignment horizontal="center" vertical="center"/>
      <protection locked="0" hidden="0"/>
    </xf>
    <xf numFmtId="165" fontId="78" fillId="21" borderId="4" applyAlignment="1" applyProtection="1" pivotButton="0" quotePrefix="0" xfId="28">
      <alignment horizontal="center" vertical="center"/>
      <protection locked="0" hidden="0"/>
    </xf>
    <xf numFmtId="0" fontId="79" fillId="0" borderId="0" applyAlignment="1" applyProtection="1" pivotButton="0" quotePrefix="0" xfId="50">
      <alignment horizontal="center" vertical="center"/>
      <protection locked="0" hidden="0"/>
    </xf>
    <xf numFmtId="0" fontId="61" fillId="0" borderId="0" applyAlignment="1" applyProtection="1" pivotButton="0" quotePrefix="0" xfId="50">
      <alignment horizontal="right" vertical="center"/>
      <protection locked="0" hidden="0"/>
    </xf>
    <xf numFmtId="0" fontId="78" fillId="21" borderId="4" applyAlignment="1" applyProtection="1" pivotButton="0" quotePrefix="0" xfId="50">
      <alignment horizontal="left" vertical="top"/>
      <protection locked="0" hidden="0"/>
    </xf>
    <xf numFmtId="0" fontId="74" fillId="0" borderId="0" applyAlignment="1" applyProtection="1" pivotButton="0" quotePrefix="0" xfId="50">
      <alignment horizontal="general" vertical="center"/>
      <protection locked="0" hidden="0"/>
    </xf>
    <xf numFmtId="0" fontId="45" fillId="0" borderId="0" applyAlignment="1" applyProtection="1" pivotButton="0" quotePrefix="0" xfId="66">
      <alignment horizontal="general" vertical="center"/>
      <protection locked="0" hidden="0"/>
    </xf>
    <xf numFmtId="0" fontId="62" fillId="0" borderId="0" applyAlignment="1" applyProtection="1" pivotButton="0" quotePrefix="0" xfId="66">
      <alignment horizontal="general" vertical="center"/>
      <protection locked="0" hidden="0"/>
    </xf>
    <xf numFmtId="0" fontId="80" fillId="0" borderId="0" applyAlignment="1" applyProtection="1" pivotButton="0" quotePrefix="0" xfId="66">
      <alignment horizontal="general" vertical="center"/>
      <protection locked="0" hidden="0"/>
    </xf>
    <xf numFmtId="0" fontId="45" fillId="0" borderId="0" applyAlignment="1" applyProtection="1" pivotButton="0" quotePrefix="0" xfId="66">
      <alignment horizontal="general" vertical="center" shrinkToFit="1"/>
      <protection locked="0" hidden="0"/>
    </xf>
    <xf numFmtId="0" fontId="45" fillId="0" borderId="0" applyAlignment="1" applyProtection="1" pivotButton="0" quotePrefix="0" xfId="66">
      <alignment horizontal="left" vertical="center" shrinkToFit="1"/>
      <protection locked="0" hidden="0"/>
    </xf>
    <xf numFmtId="0" fontId="16" fillId="21" borderId="80" applyAlignment="1" applyProtection="1" pivotButton="0" quotePrefix="0" xfId="66">
      <alignment horizontal="center" vertical="center"/>
      <protection locked="0" hidden="0"/>
    </xf>
    <xf numFmtId="0" fontId="0" fillId="0" borderId="104" applyProtection="1" pivotButton="0" quotePrefix="0" xfId="0">
      <protection locked="0" hidden="0"/>
    </xf>
    <xf numFmtId="165" fontId="16" fillId="0" borderId="81" applyAlignment="1" applyProtection="1" pivotButton="0" quotePrefix="0" xfId="63">
      <alignment horizontal="center" vertical="center"/>
      <protection locked="0" hidden="0"/>
    </xf>
    <xf numFmtId="0" fontId="74" fillId="0" borderId="0" applyAlignment="1" applyProtection="1" pivotButton="0" quotePrefix="0" xfId="66">
      <alignment horizontal="general" vertical="center"/>
      <protection locked="0" hidden="0"/>
    </xf>
    <xf numFmtId="0" fontId="16" fillId="0" borderId="0" applyAlignment="1" applyProtection="1" pivotButton="0" quotePrefix="0" xfId="66">
      <alignment horizontal="center" vertical="center"/>
      <protection locked="0" hidden="0"/>
    </xf>
    <xf numFmtId="165" fontId="16" fillId="0" borderId="0" applyAlignment="1" applyProtection="1" pivotButton="0" quotePrefix="0" xfId="63">
      <alignment horizontal="center" vertical="center"/>
      <protection locked="0" hidden="0"/>
    </xf>
    <xf numFmtId="0" fontId="45" fillId="0" borderId="0" applyAlignment="1" applyProtection="1" pivotButton="0" quotePrefix="0" xfId="66">
      <alignment horizontal="right" vertical="center"/>
      <protection locked="0" hidden="0"/>
    </xf>
    <xf numFmtId="0" fontId="16" fillId="0" borderId="0" applyAlignment="1" applyProtection="1" pivotButton="0" quotePrefix="0" xfId="66">
      <alignment horizontal="general" vertical="center"/>
      <protection locked="0" hidden="0"/>
    </xf>
    <xf numFmtId="0" fontId="69" fillId="21" borderId="80" applyAlignment="1" applyProtection="1" pivotButton="0" quotePrefix="0" xfId="66">
      <alignment horizontal="center" vertical="center"/>
      <protection locked="0" hidden="0"/>
    </xf>
    <xf numFmtId="0" fontId="11" fillId="0" borderId="0" applyAlignment="1" applyProtection="1" pivotButton="0" quotePrefix="0" xfId="66">
      <alignment horizontal="general" vertical="center"/>
      <protection locked="0" hidden="0"/>
    </xf>
    <xf numFmtId="0" fontId="81"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shrinkToFit="1"/>
      <protection locked="0" hidden="0"/>
    </xf>
    <xf numFmtId="0" fontId="82" fillId="0" borderId="0" applyAlignment="1" pivotButton="0" quotePrefix="0" xfId="66">
      <alignment horizontal="general" vertical="center" shrinkToFit="1"/>
    </xf>
    <xf numFmtId="0" fontId="82" fillId="0" borderId="0" applyAlignment="1" pivotButton="0" quotePrefix="0" xfId="66">
      <alignment horizontal="left" vertical="center" shrinkToFit="1"/>
    </xf>
    <xf numFmtId="0" fontId="83" fillId="21" borderId="80" applyAlignment="1" applyProtection="1" pivotButton="0" quotePrefix="0" xfId="66">
      <alignment horizontal="center" vertical="center"/>
      <protection locked="0" hidden="0"/>
    </xf>
    <xf numFmtId="165" fontId="83" fillId="0" borderId="81" applyAlignment="1" applyProtection="1" pivotButton="0" quotePrefix="0" xfId="63">
      <alignment horizontal="center" vertical="center"/>
      <protection locked="0" hidden="0"/>
    </xf>
    <xf numFmtId="184" fontId="85" fillId="0" borderId="0" applyAlignment="1" applyProtection="1" pivotButton="0" quotePrefix="0" xfId="50">
      <alignment horizontal="general" vertical="top"/>
      <protection locked="0" hidden="0"/>
    </xf>
    <xf numFmtId="0" fontId="86" fillId="0" borderId="0" applyAlignment="1" pivotButton="0" quotePrefix="0" xfId="50">
      <alignment horizontal="general" vertical="bottom"/>
    </xf>
    <xf numFmtId="0" fontId="67" fillId="0" borderId="0" applyAlignment="1" pivotButton="0" quotePrefix="0" xfId="0">
      <alignment horizontal="general" vertical="center"/>
    </xf>
    <xf numFmtId="0" fontId="63" fillId="0" borderId="0" applyAlignment="1" pivotButton="0" quotePrefix="0" xfId="0">
      <alignment horizontal="right" vertical="center"/>
    </xf>
    <xf numFmtId="0" fontId="88" fillId="0" borderId="0" applyAlignment="1" pivotButton="0" quotePrefix="0" xfId="0">
      <alignment horizontal="general" vertical="center"/>
    </xf>
    <xf numFmtId="192" fontId="65" fillId="0" borderId="0" applyAlignment="1" applyProtection="1" pivotButton="0" quotePrefix="0" xfId="0">
      <alignment horizontal="center" vertical="center" wrapText="1"/>
      <protection locked="0" hidden="0"/>
    </xf>
    <xf numFmtId="0" fontId="89" fillId="0" borderId="0" applyAlignment="1" pivotButton="0" quotePrefix="0" xfId="0">
      <alignment horizontal="general" vertical="center"/>
    </xf>
    <xf numFmtId="0" fontId="45"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4" applyAlignment="1" applyProtection="1" pivotButton="0" quotePrefix="0" xfId="0">
      <alignment horizontal="center" vertical="center" shrinkToFit="1"/>
      <protection locked="0" hidden="0"/>
    </xf>
    <xf numFmtId="0" fontId="67" fillId="0" borderId="0" applyAlignment="1" pivotButton="0" quotePrefix="0" xfId="0">
      <alignment horizontal="general" vertical="bottom"/>
    </xf>
    <xf numFmtId="0" fontId="63" fillId="0" borderId="0" applyAlignment="1" pivotButton="0" quotePrefix="0" xfId="0">
      <alignment horizontal="general" vertical="center"/>
    </xf>
    <xf numFmtId="0" fontId="62" fillId="0" borderId="0" applyAlignment="1" pivotButton="0" quotePrefix="0" xfId="0">
      <alignment horizontal="right" vertical="center"/>
    </xf>
    <xf numFmtId="0" fontId="63" fillId="0" borderId="0" applyAlignment="1" pivotButton="0" quotePrefix="0" xfId="0">
      <alignment horizontal="general" vertical="top"/>
    </xf>
    <xf numFmtId="0" fontId="63" fillId="0" borderId="64" applyAlignment="1" pivotButton="0" quotePrefix="0" xfId="0">
      <alignment horizontal="center" vertical="top"/>
    </xf>
    <xf numFmtId="0" fontId="45" fillId="0" borderId="0" applyAlignment="1" pivotButton="0" quotePrefix="0" xfId="0">
      <alignment horizontal="center" vertical="center"/>
    </xf>
    <xf numFmtId="0" fontId="67" fillId="0" borderId="0" applyAlignment="1" pivotButton="0" quotePrefix="0" xfId="0">
      <alignment horizontal="center" vertical="center"/>
    </xf>
    <xf numFmtId="0" fontId="67" fillId="0" borderId="32" applyAlignment="1" pivotButton="0" quotePrefix="0" xfId="0">
      <alignment horizontal="center" vertical="center"/>
    </xf>
    <xf numFmtId="0" fontId="62" fillId="22" borderId="4" applyAlignment="1" pivotButton="0" quotePrefix="0" xfId="0">
      <alignment horizontal="center" vertical="center" shrinkToFit="1"/>
    </xf>
    <xf numFmtId="0" fontId="67" fillId="0" borderId="4" applyAlignment="1" pivotButton="0" quotePrefix="0" xfId="0">
      <alignment horizontal="center" vertical="center"/>
    </xf>
    <xf numFmtId="0" fontId="45" fillId="22" borderId="4" applyAlignment="1" applyProtection="1" pivotButton="0" quotePrefix="0" xfId="0">
      <alignment horizontal="center" vertical="center" shrinkToFit="1"/>
      <protection locked="0" hidden="0"/>
    </xf>
    <xf numFmtId="0" fontId="67" fillId="0" borderId="0" applyAlignment="1" pivotButton="0" quotePrefix="0" xfId="0">
      <alignment horizontal="right" vertical="center"/>
    </xf>
    <xf numFmtId="0" fontId="90" fillId="0" borderId="80" applyAlignment="1" pivotButton="0" quotePrefix="0" xfId="0">
      <alignment horizontal="center" vertical="center"/>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0" fontId="91" fillId="0" borderId="0" applyAlignment="1" pivotButton="0" quotePrefix="0" xfId="0">
      <alignment horizontal="center" vertical="center"/>
    </xf>
    <xf numFmtId="0" fontId="92" fillId="0" borderId="0" applyAlignment="1" pivotButton="0" quotePrefix="0" xfId="0">
      <alignment horizontal="general" vertical="center"/>
    </xf>
    <xf numFmtId="0" fontId="61" fillId="9" borderId="80" applyAlignment="1" pivotButton="0" quotePrefix="0" xfId="0">
      <alignment horizontal="left" vertical="center" wrapText="1"/>
    </xf>
    <xf numFmtId="0" fontId="91" fillId="0" borderId="0" applyAlignment="1" pivotButton="0" quotePrefix="0" xfId="0">
      <alignment horizontal="general" vertical="center"/>
    </xf>
    <xf numFmtId="0" fontId="93" fillId="23" borderId="80" applyAlignment="1" pivotButton="0" quotePrefix="0" xfId="0">
      <alignment horizontal="center" vertical="center" wrapText="1"/>
    </xf>
    <xf numFmtId="0" fontId="45" fillId="0" borderId="80" applyAlignment="1" pivotButton="0" quotePrefix="0" xfId="0">
      <alignment horizontal="center" vertical="center" wrapText="1"/>
    </xf>
    <xf numFmtId="0" fontId="94" fillId="22" borderId="80" applyAlignment="1" pivotButton="0" quotePrefix="0" xfId="0">
      <alignment horizontal="center" vertical="center" wrapText="1"/>
    </xf>
    <xf numFmtId="0" fontId="70" fillId="0" borderId="80" applyAlignment="1" pivotButton="0" quotePrefix="0" xfId="0">
      <alignment horizontal="center" vertical="center" wrapText="1"/>
    </xf>
    <xf numFmtId="0" fontId="70" fillId="9" borderId="80" applyAlignment="1" pivotButton="0" quotePrefix="0" xfId="0">
      <alignment horizontal="center" vertical="center"/>
    </xf>
    <xf numFmtId="0" fontId="95" fillId="0" borderId="0" applyAlignment="1" pivotButton="0" quotePrefix="0" xfId="0">
      <alignment horizontal="general" vertical="center"/>
    </xf>
    <xf numFmtId="0" fontId="95" fillId="0" borderId="0" applyAlignment="1" pivotButton="0" quotePrefix="0" xfId="0">
      <alignment horizontal="center" vertical="center"/>
    </xf>
    <xf numFmtId="0" fontId="96" fillId="0" borderId="0" applyAlignment="1" pivotButton="0" quotePrefix="0" xfId="0">
      <alignment horizontal="center" vertical="center"/>
    </xf>
    <xf numFmtId="0" fontId="11" fillId="0" borderId="0" applyAlignment="1" pivotButton="0" quotePrefix="0" xfId="0">
      <alignment horizontal="general" vertical="center"/>
    </xf>
    <xf numFmtId="0" fontId="96" fillId="0" borderId="0" applyAlignment="1" pivotButton="0" quotePrefix="0" xfId="78">
      <alignment horizontal="center" vertical="center"/>
    </xf>
    <xf numFmtId="0" fontId="45" fillId="0" borderId="0" applyAlignment="1" pivotButton="0" quotePrefix="0" xfId="0">
      <alignment horizontal="right" vertical="center"/>
    </xf>
    <xf numFmtId="0" fontId="67" fillId="0" borderId="0" applyAlignment="1" pivotButton="0" quotePrefix="0" xfId="0">
      <alignment horizontal="center" vertical="top" textRotation="255"/>
    </xf>
    <xf numFmtId="0" fontId="97" fillId="0" borderId="0" applyAlignment="1" pivotButton="0" quotePrefix="0" xfId="0">
      <alignment horizontal="general" vertical="center"/>
    </xf>
    <xf numFmtId="0" fontId="97" fillId="0" borderId="0" applyAlignment="1" pivotButton="0" quotePrefix="0" xfId="0">
      <alignment horizontal="center" vertical="center"/>
    </xf>
    <xf numFmtId="0" fontId="63" fillId="0" borderId="0" applyAlignment="1" pivotButton="0" quotePrefix="0" xfId="0">
      <alignment horizontal="center" vertical="center"/>
    </xf>
    <xf numFmtId="0" fontId="62" fillId="0" borderId="0" applyAlignment="1" pivotButton="0" quotePrefix="0" xfId="0">
      <alignment horizontal="center" vertical="center"/>
    </xf>
    <xf numFmtId="0" fontId="67" fillId="0" borderId="64" applyAlignment="1" pivotButton="0" quotePrefix="0" xfId="0">
      <alignment horizontal="right" vertical="center"/>
    </xf>
    <xf numFmtId="0" fontId="58" fillId="16" borderId="0" applyAlignment="1" pivotButton="0" quotePrefix="0" xfId="0">
      <alignment horizontal="general" vertical="center"/>
    </xf>
    <xf numFmtId="0" fontId="58" fillId="16" borderId="0" applyAlignment="1" pivotButton="0" quotePrefix="0" xfId="0">
      <alignment horizontal="general" vertical="bottom"/>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2" fillId="0" borderId="26" applyAlignment="1" pivotButton="0" quotePrefix="0" xfId="0">
      <alignment horizontal="left" vertical="center"/>
    </xf>
    <xf numFmtId="183" fontId="52" fillId="17" borderId="26" applyAlignment="1" pivotButton="0" quotePrefix="0" xfId="0">
      <alignment horizontal="left" vertical="center" shrinkToFit="1"/>
    </xf>
    <xf numFmtId="0" fontId="52" fillId="17" borderId="26" applyAlignment="1" pivotButton="0" quotePrefix="0" xfId="0">
      <alignment horizontal="left" vertical="center" shrinkToFit="1"/>
    </xf>
    <xf numFmtId="0" fontId="52" fillId="16" borderId="0" applyAlignment="1" pivotButton="0" quotePrefix="0" xfId="0">
      <alignment horizontal="center" vertical="center"/>
    </xf>
    <xf numFmtId="0" fontId="52" fillId="16" borderId="29" applyAlignment="1" pivotButton="0" quotePrefix="0" xfId="0">
      <alignment horizontal="general" vertical="center"/>
    </xf>
    <xf numFmtId="0" fontId="51" fillId="16" borderId="0" applyAlignment="1" pivotButton="0" quotePrefix="0" xfId="0">
      <alignment horizontal="general" vertical="center" shrinkToFit="1"/>
    </xf>
    <xf numFmtId="0" fontId="52" fillId="16" borderId="82" applyAlignment="1" pivotButton="0" quotePrefix="0" xfId="0">
      <alignment horizontal="general" vertical="center"/>
    </xf>
    <xf numFmtId="0" fontId="52" fillId="16" borderId="47" applyAlignment="1" pivotButton="0" quotePrefix="0" xfId="0">
      <alignment horizontal="general" vertical="center"/>
    </xf>
    <xf numFmtId="0" fontId="60" fillId="16" borderId="0" applyAlignment="1" pivotButton="0" quotePrefix="0" xfId="0">
      <alignment horizontal="general" vertical="center" shrinkToFit="1"/>
    </xf>
    <xf numFmtId="183" fontId="52" fillId="16" borderId="0" applyAlignment="1" pivotButton="0" quotePrefix="0" xfId="0">
      <alignment horizontal="general" vertical="center"/>
    </xf>
    <xf numFmtId="0" fontId="52" fillId="16" borderId="59" applyAlignment="1" pivotButton="0" quotePrefix="0" xfId="0">
      <alignment horizontal="general" vertical="center"/>
    </xf>
    <xf numFmtId="0" fontId="52" fillId="0" borderId="26" applyAlignment="1" pivotButton="0" quotePrefix="0" xfId="0">
      <alignment horizontal="center" vertical="center"/>
    </xf>
    <xf numFmtId="0" fontId="52" fillId="0" borderId="26" applyAlignment="1" pivotButton="0" quotePrefix="0" xfId="0">
      <alignment horizontal="left" vertical="center" indent="1"/>
    </xf>
    <xf numFmtId="0" fontId="52" fillId="17" borderId="26" applyAlignment="1" pivotButton="0" quotePrefix="0" xfId="0">
      <alignment horizontal="left" vertical="center" indent="1"/>
    </xf>
    <xf numFmtId="0" fontId="52" fillId="16" borderId="55" applyAlignment="1" pivotButton="0" quotePrefix="0" xfId="0">
      <alignment horizontal="general" vertical="bottom"/>
    </xf>
    <xf numFmtId="0" fontId="56" fillId="16" borderId="27" applyAlignment="1" pivotButton="0" quotePrefix="0" xfId="0">
      <alignment horizontal="general" vertical="center"/>
    </xf>
    <xf numFmtId="0" fontId="56" fillId="16" borderId="28" applyAlignment="1" pivotButton="0" quotePrefix="0" xfId="0">
      <alignment horizontal="general" vertical="center"/>
    </xf>
    <xf numFmtId="0" fontId="52" fillId="17" borderId="26" applyAlignment="1" pivotButton="0" quotePrefix="0" xfId="78">
      <alignment horizontal="right" vertical="center"/>
    </xf>
    <xf numFmtId="165" fontId="51" fillId="16" borderId="0" applyAlignment="1" pivotButton="0" quotePrefix="0" xfId="27">
      <alignment horizontal="right" vertical="center"/>
    </xf>
    <xf numFmtId="165" fontId="52" fillId="16" borderId="0" applyAlignment="1" pivotButton="0" quotePrefix="0" xfId="27">
      <alignment horizontal="left" vertical="center"/>
    </xf>
    <xf numFmtId="0" fontId="56" fillId="16" borderId="83" applyAlignment="1" pivotButton="0" quotePrefix="0" xfId="0">
      <alignment horizontal="general" vertical="center"/>
    </xf>
    <xf numFmtId="0" fontId="56" fillId="16" borderId="55" applyAlignment="1" pivotButton="0" quotePrefix="0" xfId="0">
      <alignment horizontal="general" vertical="center"/>
    </xf>
    <xf numFmtId="0" fontId="56" fillId="16" borderId="26" applyAlignment="1" pivotButton="0" quotePrefix="0" xfId="0">
      <alignment horizontal="left" vertical="center" wrapText="1"/>
    </xf>
    <xf numFmtId="49" fontId="52" fillId="16" borderId="0" applyAlignment="1" pivotButton="0" quotePrefix="0" xfId="0">
      <alignment horizontal="general" vertical="center" wrapText="1"/>
    </xf>
    <xf numFmtId="49" fontId="51" fillId="16" borderId="0" applyAlignment="1" pivotButton="0" quotePrefix="0" xfId="0">
      <alignment horizontal="general" vertical="center" wrapText="1"/>
    </xf>
    <xf numFmtId="49" fontId="52" fillId="17" borderId="84" applyAlignment="1" pivotButton="0" quotePrefix="0" xfId="0">
      <alignment horizontal="center" vertical="center" wrapText="1"/>
    </xf>
    <xf numFmtId="0" fontId="51" fillId="16" borderId="0" applyAlignment="1" pivotButton="0" quotePrefix="0" xfId="0">
      <alignment horizontal="right" vertical="center"/>
    </xf>
    <xf numFmtId="0" fontId="52" fillId="8" borderId="27" applyAlignment="1" pivotButton="0" quotePrefix="0" xfId="0">
      <alignment horizontal="general" vertical="center"/>
    </xf>
    <xf numFmtId="0" fontId="52" fillId="8" borderId="28" applyAlignment="1" pivotButton="0" quotePrefix="0" xfId="0">
      <alignment horizontal="general" vertical="center"/>
    </xf>
    <xf numFmtId="0" fontId="52" fillId="8" borderId="29" applyAlignment="1" pivotButton="0" quotePrefix="0" xfId="0">
      <alignment horizontal="general" vertical="center"/>
    </xf>
    <xf numFmtId="0" fontId="52" fillId="8" borderId="26" applyAlignment="1" pivotButton="0" quotePrefix="0" xfId="0">
      <alignment horizontal="center" vertical="center"/>
    </xf>
    <xf numFmtId="0" fontId="51" fillId="16" borderId="0" applyAlignment="1" pivotButton="0" quotePrefix="0" xfId="0">
      <alignment horizontal="general" vertical="center"/>
    </xf>
    <xf numFmtId="0" fontId="52" fillId="16" borderId="27" applyAlignment="1" pivotButton="0" quotePrefix="0" xfId="0">
      <alignment horizontal="general" vertical="center"/>
    </xf>
    <xf numFmtId="0" fontId="52" fillId="16" borderId="28" applyAlignment="1" pivotButton="0" quotePrefix="0" xfId="0">
      <alignment horizontal="general" vertical="center"/>
    </xf>
    <xf numFmtId="165" fontId="52" fillId="17" borderId="26" applyAlignment="1" pivotButton="0" quotePrefix="0" xfId="78">
      <alignment horizontal="right" vertical="center"/>
    </xf>
    <xf numFmtId="0" fontId="52" fillId="16" borderId="83" applyAlignment="1" pivotButton="0" quotePrefix="0" xfId="0">
      <alignment horizontal="general" vertical="center"/>
    </xf>
    <xf numFmtId="0" fontId="0" fillId="16" borderId="55" applyAlignment="1" pivotButton="0" quotePrefix="0" xfId="0">
      <alignment horizontal="general" vertical="center"/>
    </xf>
    <xf numFmtId="0" fontId="0" fillId="16" borderId="82" applyAlignment="1" pivotButton="0" quotePrefix="0" xfId="0">
      <alignment horizontal="general" vertical="center"/>
    </xf>
    <xf numFmtId="0" fontId="52" fillId="16" borderId="26" applyAlignment="1" pivotButton="0" quotePrefix="0" xfId="78">
      <alignment horizontal="right" vertical="center"/>
    </xf>
    <xf numFmtId="0" fontId="52" fillId="16" borderId="85" applyAlignment="1" pivotButton="0" quotePrefix="0" xfId="0">
      <alignment horizontal="general" vertical="center"/>
    </xf>
    <xf numFmtId="0" fontId="52" fillId="16" borderId="86" applyAlignment="1" pivotButton="0" quotePrefix="0" xfId="0">
      <alignment horizontal="general" vertical="center"/>
    </xf>
    <xf numFmtId="0" fontId="52" fillId="16" borderId="84" applyAlignment="1" pivotButton="0" quotePrefix="0" xfId="0">
      <alignment horizontal="general" vertical="center"/>
    </xf>
    <xf numFmtId="0" fontId="57" fillId="18" borderId="32" applyAlignment="1" pivotButton="0" quotePrefix="0" xfId="0">
      <alignment horizontal="general" vertical="center"/>
    </xf>
    <xf numFmtId="0" fontId="59" fillId="18" borderId="32" applyAlignment="1" pivotButton="0" quotePrefix="0" xfId="0">
      <alignment horizontal="general" vertical="center"/>
    </xf>
    <xf numFmtId="0" fontId="52" fillId="18" borderId="32" applyAlignment="1" pivotButton="0" quotePrefix="0" xfId="0">
      <alignment horizontal="general" vertical="center"/>
    </xf>
    <xf numFmtId="0" fontId="52" fillId="17" borderId="26" applyAlignment="1" pivotButton="0" quotePrefix="0" xfId="0">
      <alignment horizontal="center" vertical="center"/>
    </xf>
    <xf numFmtId="0" fontId="52" fillId="16" borderId="27" applyAlignment="1" pivotButton="0" quotePrefix="0" xfId="0">
      <alignment horizontal="center" vertical="center"/>
    </xf>
    <xf numFmtId="0" fontId="52" fillId="16" borderId="28" applyAlignment="1" pivotButton="0" quotePrefix="0" xfId="0">
      <alignment horizontal="left" vertical="center"/>
    </xf>
    <xf numFmtId="0" fontId="52" fillId="16" borderId="29" applyAlignment="1" pivotButton="0" quotePrefix="0" xfId="0">
      <alignment horizontal="left" vertical="center"/>
    </xf>
    <xf numFmtId="0" fontId="52" fillId="16" borderId="29" applyAlignment="1" pivotButton="0" quotePrefix="0" xfId="0">
      <alignment horizontal="left" vertical="center" wrapText="1"/>
    </xf>
    <xf numFmtId="0" fontId="52" fillId="16" borderId="0" applyAlignment="1" pivotButton="0" quotePrefix="0" xfId="0">
      <alignment horizontal="general" vertical="center" wrapText="1"/>
    </xf>
    <xf numFmtId="0" fontId="57" fillId="16" borderId="0" applyAlignment="1" pivotButton="0" quotePrefix="0" xfId="0">
      <alignment horizontal="general" vertical="center"/>
    </xf>
    <xf numFmtId="0" fontId="52" fillId="17" borderId="26" applyAlignment="1" pivotButton="0" quotePrefix="0" xfId="0">
      <alignment horizontal="left" vertical="top" wrapText="1"/>
    </xf>
    <xf numFmtId="0" fontId="57" fillId="18" borderId="32" applyAlignment="1" pivotButton="0" quotePrefix="0" xfId="0">
      <alignment horizontal="left" vertical="center" wrapText="1"/>
    </xf>
    <xf numFmtId="0" fontId="52" fillId="16" borderId="64" applyAlignment="1" pivotButton="0" quotePrefix="0" xfId="0">
      <alignment horizontal="left" vertical="center" wrapText="1"/>
    </xf>
    <xf numFmtId="0" fontId="47" fillId="16" borderId="28" applyAlignment="1" pivotButton="0" quotePrefix="0" xfId="0">
      <alignment horizontal="left" vertical="center" wrapText="1"/>
    </xf>
    <xf numFmtId="0" fontId="52" fillId="24" borderId="4" applyAlignment="1" pivotButton="0" quotePrefix="0" xfId="0">
      <alignment horizontal="center" vertical="center"/>
    </xf>
    <xf numFmtId="0" fontId="98" fillId="19" borderId="4" applyAlignment="1" pivotButton="0" quotePrefix="0" xfId="0">
      <alignment horizontal="center" vertical="center"/>
    </xf>
    <xf numFmtId="0" fontId="52" fillId="16" borderId="0" applyAlignment="1" pivotButton="0" quotePrefix="0" xfId="0">
      <alignment horizontal="left" vertical="top" wrapText="1"/>
    </xf>
    <xf numFmtId="0" fontId="52" fillId="16" borderId="0" applyAlignment="1" pivotButton="0" quotePrefix="0" xfId="0">
      <alignment horizontal="center" vertical="center" shrinkToFit="1"/>
    </xf>
    <xf numFmtId="0" fontId="52" fillId="0" borderId="0" applyAlignment="1" pivotButton="0" quotePrefix="0" xfId="0">
      <alignment horizontal="center" vertical="center"/>
    </xf>
    <xf numFmtId="0" fontId="51" fillId="16" borderId="0" applyAlignment="1" pivotButton="0" quotePrefix="0" xfId="0">
      <alignment horizontal="center" vertical="center"/>
    </xf>
    <xf numFmtId="0" fontId="52" fillId="17" borderId="26" applyAlignment="1" pivotButton="0" quotePrefix="0" xfId="0">
      <alignment horizontal="left" vertical="top"/>
    </xf>
    <xf numFmtId="0" fontId="52" fillId="16" borderId="0" applyAlignment="1" pivotButton="0" quotePrefix="0" xfId="0">
      <alignment horizontal="general" vertical="top"/>
    </xf>
    <xf numFmtId="164" fontId="52" fillId="17" borderId="26" applyAlignment="1" pivotButton="0" quotePrefix="0" xfId="0">
      <alignment horizontal="center" vertical="center"/>
    </xf>
  </cellXfs>
  <cellStyles count="65">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 name="121" xfId="7"/>
    <cellStyle name="Calc Currency (0)" xfId="8"/>
    <cellStyle name="Comma 2" xfId="9"/>
    <cellStyle name="Comma 3" xfId="10"/>
    <cellStyle name="Comma [0] 2" xfId="11"/>
    <cellStyle name="Comma [0] 3" xfId="12"/>
    <cellStyle name="Comma [0] 4" xfId="13"/>
    <cellStyle name="Comma [0] 5" xfId="14"/>
    <cellStyle name="Comma_CDM Notes (Sample)" xfId="15"/>
    <cellStyle name="Comma_Notes to CDM-JEHL FY12" xfId="16"/>
    <cellStyle name="Currency [0] 2" xfId="17"/>
    <cellStyle name="Currency [0] 3" xfId="18"/>
    <cellStyle name="discount" xfId="19"/>
    <cellStyle name="entry" xfId="20"/>
    <cellStyle name="GBS Files" xfId="21"/>
    <cellStyle name="Grey" xfId="22"/>
    <cellStyle name="Header1" xfId="23"/>
    <cellStyle name="Header2" xfId="24"/>
    <cellStyle name="IBM(401K)" xfId="25"/>
    <cellStyle name="Input [yellow]" xfId="26"/>
    <cellStyle name="J401K" xfId="27"/>
    <cellStyle name="Normal - Style1" xfId="28"/>
    <cellStyle name="Normal 10" xfId="29"/>
    <cellStyle name="Normal 2" xfId="30"/>
    <cellStyle name="Normal 3" xfId="31"/>
    <cellStyle name="Normal 4" xfId="32"/>
    <cellStyle name="Normal 5" xfId="33"/>
    <cellStyle name="Normal 6" xfId="34"/>
    <cellStyle name="Normal 7" xfId="35"/>
    <cellStyle name="Normal 8" xfId="36"/>
    <cellStyle name="Normal 9" xfId="37"/>
    <cellStyle name="Normal_CDM Notes (Sample)" xfId="38"/>
    <cellStyle name="Normal_Notes to CDM-JEHL FY12" xfId="39"/>
    <cellStyle name="Percent 2" xfId="40"/>
    <cellStyle name="Percent [2]" xfId="41"/>
    <cellStyle name="price" xfId="42"/>
    <cellStyle name="Prices" xfId="43"/>
    <cellStyle name="revised" xfId="44"/>
    <cellStyle name="section" xfId="45"/>
    <cellStyle name="subhead" xfId="46"/>
    <cellStyle name="型番" xfId="47"/>
    <cellStyle name="桁区切り 2" xfId="48"/>
    <cellStyle name="桁区切り 2 2" xfId="49"/>
    <cellStyle name="桁蟻唇Ｆ [0.00]_Sheet2" xfId="50"/>
    <cellStyle name="桁蟻唇Ｆ_Sheet2" xfId="51"/>
    <cellStyle name="標準 2" xfId="52"/>
    <cellStyle name="標準 2 3" xfId="53"/>
    <cellStyle name="標準 3" xfId="54"/>
    <cellStyle name="標準 4" xfId="55"/>
    <cellStyle name="標準 5 2" xfId="56"/>
    <cellStyle name="標準10P" xfId="57"/>
    <cellStyle name="標準_Form4_Worksheet for Estimating the Number of Yearts to Fully Reapy Debts" xfId="58"/>
    <cellStyle name="標準_【様式2】含み損益確認表" xfId="59"/>
    <cellStyle name="脱浦 [0.00]_Sheet2" xfId="60"/>
    <cellStyle name="脱浦_Sheet2" xfId="61"/>
    <cellStyle name="Excel Built-in Input" xfId="62"/>
    <cellStyle name="Excel Built-in Calculation" xfId="63"/>
    <cellStyle name="Excel Built-in Comma [0]" xfId="64"/>
  </cellStyles>
  <dxfs count="12">
    <dxf>
      <font>
        <color rgb="FF9C0006"/>
      </font>
      <fill>
        <patternFill>
          <bgColor rgb="FFFFC7CE"/>
        </patternFill>
      </fill>
    </dxf>
    <dxf>
      <fill>
        <patternFill>
          <bgColor rgb="FFDDD9C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00FFFFFF"/>
        </patternFill>
      </fill>
    </dxf>
    <dxf>
      <font>
        <name val="ＭＳ Ｐゴシック"/>
        <charset val="128"/>
        <family val="3"/>
        <sz val="11"/>
      </font>
      <alignment horizontal="general" vertical="center"/>
    </dxf>
    <dxf>
      <fill>
        <patternFill>
          <bgColor rgb="FF000000"/>
        </patternFill>
      </fill>
    </dxf>
    <dxf>
      <fill>
        <patternFill>
          <bgColor rgb="FF000000"/>
        </patternFill>
      </fill>
    </dxf>
    <dxf>
      <fill>
        <patternFill>
          <bgColor rgb="FF000000"/>
        </patternFill>
      </fill>
    </dxf>
    <dxf>
      <fill>
        <patternFill patternType="solid">
          <fgColor rgb="FFFFFF99"/>
        </patternFill>
      </fill>
    </dxf>
  </dxfs>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descr=""/>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descr=""/>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descr=""/>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descr=""/>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descr=""/>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descr=""/>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descr=""/>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descr=""/>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descr=""/>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descr=""/>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descr=""/>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A:/EUEJ4704.xls" TargetMode="External" Id="rId1"/></Relationships>
</file>

<file path=xl/externalLinks/_rels/externalLink22.xml.rels><Relationships xmlns="http://schemas.openxmlformats.org/package/2006/relationships"><Relationship Type="http://schemas.openxmlformats.org/officeDocument/2006/relationships/externalLinkPath" Target="../../../../../../../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A:/EUEJ4706.xls" TargetMode="External" Id="rId1"/></Relationships>
</file>

<file path=xl/externalLinks/_rels/externalLink9.xml.rels><Relationships xmlns="http://schemas.openxmlformats.org/package/2006/relationships"><Relationship Type="http://schemas.openxmlformats.org/officeDocument/2006/relationships/externalLinkPath" Target="../../../../../../../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s>
    <sheetDataSet>
      <sheetData sheetId="0"/>
      <sheetData sheetId="1"/>
      <sheetData sheetId="2"/>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sheetData sheetId="6"/>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s>
    <sheetDataSet>
      <sheetData sheetId="0"/>
      <sheetData sheetId="1"/>
      <sheetData sheetId="2"/>
      <sheetData sheetId="3"/>
      <sheetData sheetId="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CAA Determination Worksheet"/>
      <sheetName val="Sheet1"/>
      <sheetName val="Effectiveness of Guarantees"/>
      <sheetName val="Credit Policies Check"/>
      <sheetName val="Equator Principles Check"/>
      <sheetName val="CAA determination Table"/>
      <sheetName val="ACP theshold"/>
    </sheetNames>
    <sheetDataSet>
      <sheetData sheetId="0"/>
      <sheetData sheetId="1"/>
      <sheetData sheetId="2"/>
      <sheetData sheetId="3"/>
      <sheetData sheetId="4"/>
      <sheetData sheetId="5">
        <row r="2">
          <cell r="D2" t="str">
            <v>A_Net</v>
          </cell>
          <cell r="E2" t="str">
            <v>A_EXP</v>
          </cell>
          <cell r="F2" t="str">
            <v>B_Net</v>
          </cell>
          <cell r="G2" t="str">
            <v>B_EXP</v>
          </cell>
          <cell r="H2" t="str">
            <v>C_Net</v>
          </cell>
          <cell r="I2" t="str">
            <v>C_EXP</v>
          </cell>
          <cell r="J2" t="str">
            <v>D_Net</v>
          </cell>
          <cell r="K2" t="str">
            <v>D_EXP</v>
          </cell>
        </row>
        <row r="6">
          <cell r="A6" t="str">
            <v>I_Total</v>
          </cell>
        </row>
        <row r="6">
          <cell r="D6">
            <v>140</v>
          </cell>
          <cell r="E6">
            <v>280</v>
          </cell>
          <cell r="F6">
            <v>80</v>
          </cell>
          <cell r="G6">
            <v>140</v>
          </cell>
          <cell r="H6">
            <v>35</v>
          </cell>
          <cell r="I6">
            <v>60</v>
          </cell>
          <cell r="J6">
            <v>20</v>
          </cell>
          <cell r="K6">
            <v>40</v>
          </cell>
        </row>
        <row r="7">
          <cell r="A7" t="str">
            <v>I_Unsecured</v>
          </cell>
        </row>
        <row r="7">
          <cell r="D7">
            <v>100</v>
          </cell>
          <cell r="E7">
            <v>200</v>
          </cell>
          <cell r="F7">
            <v>60</v>
          </cell>
          <cell r="G7">
            <v>100</v>
          </cell>
          <cell r="H7">
            <v>25</v>
          </cell>
          <cell r="I7">
            <v>40</v>
          </cell>
          <cell r="J7">
            <v>15</v>
          </cell>
          <cell r="K7">
            <v>30</v>
          </cell>
        </row>
        <row r="8">
          <cell r="A8" t="str">
            <v>II_Total</v>
          </cell>
        </row>
        <row r="8">
          <cell r="D8">
            <v>70</v>
          </cell>
          <cell r="E8">
            <v>140</v>
          </cell>
          <cell r="F8">
            <v>40</v>
          </cell>
          <cell r="G8">
            <v>70</v>
          </cell>
          <cell r="H8">
            <v>18</v>
          </cell>
          <cell r="I8">
            <v>30</v>
          </cell>
          <cell r="J8">
            <v>9</v>
          </cell>
          <cell r="K8">
            <v>21</v>
          </cell>
        </row>
        <row r="9">
          <cell r="A9" t="str">
            <v>II_Unsecured</v>
          </cell>
        </row>
        <row r="9">
          <cell r="D9">
            <v>50</v>
          </cell>
          <cell r="E9">
            <v>100</v>
          </cell>
          <cell r="F9">
            <v>30</v>
          </cell>
          <cell r="G9">
            <v>50</v>
          </cell>
          <cell r="H9">
            <v>13</v>
          </cell>
          <cell r="I9">
            <v>22</v>
          </cell>
          <cell r="J9">
            <v>7</v>
          </cell>
          <cell r="K9">
            <v>15</v>
          </cell>
        </row>
        <row r="10">
          <cell r="A10" t="str">
            <v>III_Total</v>
          </cell>
        </row>
        <row r="10">
          <cell r="D10">
            <v>28</v>
          </cell>
          <cell r="E10">
            <v>56</v>
          </cell>
          <cell r="F10">
            <v>16</v>
          </cell>
          <cell r="G10">
            <v>28</v>
          </cell>
          <cell r="H10">
            <v>7</v>
          </cell>
          <cell r="I10">
            <v>12</v>
          </cell>
          <cell r="J10">
            <v>4</v>
          </cell>
          <cell r="K10">
            <v>8</v>
          </cell>
        </row>
        <row r="11">
          <cell r="A11" t="str">
            <v>III_Unsecured</v>
          </cell>
        </row>
        <row r="11">
          <cell r="D11">
            <v>20</v>
          </cell>
          <cell r="E11">
            <v>40</v>
          </cell>
          <cell r="F11">
            <v>12</v>
          </cell>
          <cell r="G11">
            <v>20</v>
          </cell>
          <cell r="H11">
            <v>5</v>
          </cell>
          <cell r="I11">
            <v>8</v>
          </cell>
          <cell r="J11">
            <v>3</v>
          </cell>
          <cell r="K11">
            <v>6</v>
          </cell>
        </row>
      </sheetData>
      <sheetData sheetId="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A1:AB226"/>
  <sheetViews>
    <sheetView showFormulas="0" showGridLines="0" showRowColHeaders="1" showZeros="1" rightToLeft="0" tabSelected="0" showOutlineSymbols="1" defaultGridColor="1" view="pageBreakPreview" topLeftCell="A37" colorId="64" zoomScale="95" zoomScaleNormal="100" zoomScalePageLayoutView="95" workbookViewId="0">
      <selection pane="topLeft" activeCell="B62" activeCellId="0" sqref="B62"/>
    </sheetView>
  </sheetViews>
  <sheetFormatPr baseColWidth="8" defaultColWidth="8.9921875" defaultRowHeight="14.25" zeroHeight="0" outlineLevelRow="0"/>
  <cols>
    <col width="40.75" customWidth="1" style="978" min="1" max="1"/>
    <col width="14.25" customWidth="1" style="978" min="2" max="4"/>
    <col width="14.13" customWidth="1" style="978" min="5" max="5"/>
    <col width="14.25" customWidth="1" style="978" min="6" max="6"/>
    <col width="13.63" customWidth="1" style="979" min="7" max="7"/>
    <col width="10.75" customWidth="1" style="978" min="8" max="8"/>
    <col hidden="1" width="11.87" customWidth="1" style="978" min="9" max="9"/>
    <col hidden="1" width="10.75" customWidth="1" style="978" min="10" max="10"/>
    <col hidden="1" width="11.87" customWidth="1" style="978" min="11" max="11"/>
    <col hidden="1" width="19.38" customWidth="1" style="978" min="12" max="12"/>
    <col hidden="1" width="15.38" customWidth="1" style="978" min="13" max="13"/>
    <col hidden="1" width="12" customWidth="1" style="978" min="14" max="14"/>
    <col width="12.38" customWidth="1" style="978" min="15" max="15"/>
    <col width="11.75" customWidth="1" style="978" min="16" max="18"/>
    <col width="14.75" customWidth="1" style="978" min="19" max="19"/>
    <col width="11.75" customWidth="1" style="978" min="20" max="20"/>
    <col width="12.13" customWidth="1" style="978" min="21" max="27"/>
    <col width="9" customWidth="1" style="978" min="28" max="1024"/>
  </cols>
  <sheetData>
    <row r="1" ht="14.25" customHeight="1" s="980">
      <c r="B1" s="981" t="inlineStr">
        <is>
          <t xml:space="preserve">Input highlighted cells upto row 14 </t>
        </is>
      </c>
      <c r="C1" s="981" t="n"/>
      <c r="D1" s="981" t="n"/>
      <c r="E1" s="981" t="n"/>
      <c r="L1" s="978" t="inlineStr">
        <is>
          <t>INR</t>
        </is>
      </c>
      <c r="T1" s="982" t="n"/>
      <c r="U1" s="982" t="n"/>
      <c r="V1" s="982" t="n"/>
      <c r="W1" s="982" t="n"/>
      <c r="X1" s="982" t="n"/>
      <c r="Y1" s="982" t="n"/>
      <c r="Z1" s="982" t="n"/>
      <c r="AA1" s="982" t="n"/>
      <c r="AB1" s="982" t="n"/>
    </row>
    <row r="2" ht="14.25" customHeight="1" s="980">
      <c r="A2" s="983" t="inlineStr">
        <is>
          <t>Name of Customer</t>
        </is>
      </c>
      <c r="B2" s="984" t="inlineStr">
        <is>
          <t xml:space="preserve">Reliance India Limited </t>
        </is>
      </c>
      <c r="C2" s="985" t="n"/>
      <c r="D2" s="985" t="n"/>
      <c r="E2" s="986" t="n"/>
      <c r="L2" s="978" t="inlineStr">
        <is>
          <t>GBP</t>
        </is>
      </c>
      <c r="M2" s="982" t="inlineStr">
        <is>
          <t>New</t>
        </is>
      </c>
    </row>
    <row r="3" ht="14.25" customHeight="1" s="980">
      <c r="A3" s="983" t="inlineStr">
        <is>
          <t>MIZUHO_CCIF</t>
        </is>
      </c>
      <c r="B3" s="984" t="inlineStr">
        <is>
          <t>0306612351</t>
        </is>
      </c>
      <c r="C3" s="985" t="n"/>
      <c r="D3" s="985" t="n"/>
      <c r="E3" s="986" t="n"/>
      <c r="G3" s="987" t="inlineStr">
        <is>
          <t>Date of Input</t>
        </is>
      </c>
      <c r="H3" s="988" t="n"/>
      <c r="L3" s="978" t="inlineStr">
        <is>
          <t>USD</t>
        </is>
      </c>
      <c r="M3" s="982" t="inlineStr">
        <is>
          <t>Interim Review</t>
        </is>
      </c>
    </row>
    <row r="4" ht="28.5" customHeight="1" s="980">
      <c r="A4" s="983" t="inlineStr">
        <is>
          <t>CCIF</t>
        </is>
      </c>
      <c r="B4" s="984" t="n">
        <v>6612351</v>
      </c>
      <c r="C4" s="985" t="n"/>
      <c r="D4" s="985" t="n"/>
      <c r="E4" s="986" t="n"/>
      <c r="G4" s="987" t="inlineStr">
        <is>
          <t>Retention Period</t>
        </is>
      </c>
      <c r="H4" s="988" t="n"/>
      <c r="L4" s="978" t="inlineStr">
        <is>
          <t>SGD</t>
        </is>
      </c>
      <c r="M4" s="978" t="inlineStr">
        <is>
          <t>Annual Review</t>
        </is>
      </c>
    </row>
    <row r="5" ht="15" customHeight="1" s="980">
      <c r="A5" s="983" t="inlineStr">
        <is>
          <t>Type of Activity / Nature of Business</t>
        </is>
      </c>
      <c r="B5" s="989" t="inlineStr">
        <is>
          <t xml:space="preserve">Manufacture of cloth </t>
        </is>
      </c>
      <c r="C5" s="985" t="n"/>
      <c r="D5" s="985" t="n"/>
      <c r="E5" s="986" t="n"/>
      <c r="G5" s="987" t="inlineStr">
        <is>
          <t>Branch</t>
        </is>
      </c>
      <c r="H5" s="984" t="n"/>
      <c r="L5" s="978" t="inlineStr">
        <is>
          <t>RM (Malaysian Ringgit)</t>
        </is>
      </c>
      <c r="M5" s="978" t="inlineStr">
        <is>
          <t>Special Review</t>
        </is>
      </c>
    </row>
    <row r="6" ht="14.25" customHeight="1" s="980">
      <c r="A6" s="983" t="inlineStr">
        <is>
          <t>Industry</t>
        </is>
      </c>
      <c r="B6" s="984" t="n"/>
      <c r="C6" s="985" t="n"/>
      <c r="D6" s="985" t="n"/>
      <c r="E6" s="986" t="n"/>
      <c r="G6" s="987" t="inlineStr">
        <is>
          <t>Officer Name</t>
        </is>
      </c>
      <c r="H6" s="984" t="n"/>
      <c r="L6" s="978" t="inlineStr">
        <is>
          <t>AUD</t>
        </is>
      </c>
    </row>
    <row r="7" ht="14.25" customHeight="1" s="980">
      <c r="A7" s="983" t="inlineStr">
        <is>
          <t>Currency</t>
        </is>
      </c>
      <c r="B7" s="984" t="inlineStr">
        <is>
          <t>NZD</t>
        </is>
      </c>
      <c r="C7" s="985" t="n"/>
      <c r="D7" s="985" t="n"/>
      <c r="E7" s="986" t="n"/>
      <c r="G7" s="987" t="inlineStr">
        <is>
          <t>Ext No</t>
        </is>
      </c>
      <c r="H7" s="984" t="n"/>
      <c r="L7" s="978" t="inlineStr">
        <is>
          <t>NZD</t>
        </is>
      </c>
    </row>
    <row r="8" ht="14.25" customHeight="1" s="980">
      <c r="A8" s="983" t="inlineStr">
        <is>
          <t xml:space="preserve">Inputted units </t>
        </is>
      </c>
      <c r="B8" s="984" t="inlineStr">
        <is>
          <t>Thousands</t>
        </is>
      </c>
      <c r="C8" s="985" t="n"/>
      <c r="D8" s="985" t="n"/>
      <c r="E8" s="986" t="n"/>
      <c r="G8" s="987" t="inlineStr">
        <is>
          <t>Exchange Rate</t>
        </is>
      </c>
      <c r="H8" s="984" t="n"/>
      <c r="L8" s="978" t="inlineStr">
        <is>
          <t>CNY</t>
        </is>
      </c>
    </row>
    <row r="9" ht="14.25" customHeight="1" s="980">
      <c r="A9" s="983" t="inlineStr">
        <is>
          <t>Converter mutiple</t>
        </is>
      </c>
      <c r="B9" s="984">
        <f>INDEX(H202:O206,MATCH(B10,H202:H206,0),MATCH(B8,H202:O202,0))</f>
        <v/>
      </c>
      <c r="C9" s="985" t="n"/>
      <c r="D9" s="985" t="n"/>
      <c r="E9" s="986" t="n"/>
      <c r="L9" s="978" t="inlineStr">
        <is>
          <t>HKG</t>
        </is>
      </c>
    </row>
    <row r="10" ht="14.25" customHeight="1" s="980">
      <c r="A10" s="983" t="inlineStr">
        <is>
          <t>Units Required for CDM input</t>
        </is>
      </c>
      <c r="B10" s="984" t="inlineStr">
        <is>
          <t>Millions</t>
        </is>
      </c>
      <c r="C10" s="985" t="n"/>
      <c r="D10" s="985" t="n"/>
      <c r="E10" s="986" t="n"/>
      <c r="J10" s="990" t="n"/>
    </row>
    <row r="11" ht="14.25" customHeight="1" s="980">
      <c r="A11" s="983" t="inlineStr">
        <is>
          <t>Financial Year end</t>
        </is>
      </c>
      <c r="B11" s="984" t="inlineStr">
        <is>
          <t>2022/12</t>
        </is>
      </c>
      <c r="C11" s="985" t="n"/>
      <c r="D11" s="985" t="n"/>
      <c r="E11" s="986" t="n"/>
      <c r="J11" s="990" t="n"/>
    </row>
    <row r="12" ht="28.5" customHeight="1" s="980">
      <c r="A12" s="991" t="inlineStr">
        <is>
          <t>New / Interim Review / Annual Review / Special Review</t>
        </is>
      </c>
      <c r="B12" s="984" t="n"/>
      <c r="C12" s="985" t="n"/>
      <c r="D12" s="985" t="n"/>
      <c r="E12" s="986" t="n"/>
      <c r="I12" s="990" t="n"/>
      <c r="J12" s="990" t="n"/>
    </row>
    <row r="13" ht="14.25" customHeight="1" s="980">
      <c r="A13" s="983" t="inlineStr">
        <is>
          <t>Accounting Standards</t>
        </is>
      </c>
      <c r="B13" s="984" t="n"/>
      <c r="C13" s="985" t="n"/>
      <c r="D13" s="985" t="n"/>
      <c r="E13" s="986" t="n"/>
      <c r="I13" s="990" t="n"/>
    </row>
    <row r="14" ht="14.25" customHeight="1" s="980">
      <c r="A14" s="983" t="inlineStr">
        <is>
          <t>Auditors</t>
        </is>
      </c>
      <c r="B14" s="984" t="n"/>
      <c r="C14" s="985" t="n"/>
      <c r="D14" s="985" t="n"/>
      <c r="E14" s="986" t="n"/>
    </row>
    <row r="15" ht="6" customFormat="1" customHeight="1" s="992">
      <c r="G15" s="993" t="n"/>
    </row>
    <row r="16" ht="15.75" customHeight="1" s="980">
      <c r="A16" s="994" t="inlineStr">
        <is>
          <t>Balance Sheet</t>
        </is>
      </c>
      <c r="B16" s="994" t="n"/>
      <c r="C16" s="994" t="n"/>
      <c r="D16" s="995" t="n"/>
      <c r="E16" s="995" t="n"/>
      <c r="F16" s="995" t="n"/>
    </row>
    <row r="17" ht="15.75" customHeight="1" s="980">
      <c r="A17" s="994" t="n"/>
      <c r="B17" s="994" t="n"/>
      <c r="C17" s="994" t="n"/>
      <c r="D17" s="995" t="n"/>
      <c r="E17" s="995" t="n"/>
      <c r="F17" s="995" t="n"/>
      <c r="G17" s="996" t="n"/>
    </row>
    <row r="18" ht="14.25" customHeight="1" s="980">
      <c r="A18" s="995" t="inlineStr">
        <is>
          <t>Error Check</t>
        </is>
      </c>
      <c r="B18" s="997">
        <f>IF(OR(B77&gt;0.5,B77&lt;-0.5),"Check","OK")</f>
        <v/>
      </c>
      <c r="C18" s="997">
        <f>IF(OR(C77&gt;0.5,C77&lt;-0.5),"Check","OK")</f>
        <v/>
      </c>
      <c r="D18" s="997">
        <f>IF(OR(D77&gt;0.5,D77&lt;-0.5),"Check","OK")</f>
        <v/>
      </c>
      <c r="E18" s="997">
        <f>IF(OR(E77&gt;0.5,E77&lt;-0.5),"Check","OK")</f>
        <v/>
      </c>
      <c r="F18" s="997">
        <f>IF(OR(F77&gt;0.5,F77&lt;-0.5),"Check","OK")</f>
        <v/>
      </c>
      <c r="G18" s="998">
        <f>IF(OR(G77&gt;0.5,G77&lt;-0.5),"Check","OK")</f>
        <v/>
      </c>
      <c r="I18" s="999" t="n"/>
    </row>
    <row r="19" ht="14.25" customHeight="1" s="980">
      <c r="A19" s="1000" t="inlineStr">
        <is>
          <t xml:space="preserve">Assets </t>
        </is>
      </c>
      <c r="B19" s="1000" t="n"/>
      <c r="C19" s="1000" t="n"/>
      <c r="D19" s="995" t="n"/>
      <c r="E19" s="995" t="n"/>
      <c r="F19" s="995" t="n"/>
      <c r="G19" s="996" t="n"/>
      <c r="H19" s="995" t="n"/>
      <c r="I19" s="995" t="n"/>
      <c r="K19" s="1001" t="n"/>
    </row>
    <row r="20" ht="28.5" customHeight="1" s="980">
      <c r="A20" s="995" t="n"/>
      <c r="B20" s="995" t="n"/>
      <c r="C20" s="995" t="n"/>
      <c r="D20" s="995" t="n"/>
      <c r="E20" s="995" t="n"/>
      <c r="F20" s="995" t="n"/>
      <c r="G20" s="1002">
        <f>"in "&amp;B7&amp;" "&amp;B8</f>
        <v/>
      </c>
      <c r="H20" s="995" t="n"/>
      <c r="I20" s="995" t="n"/>
      <c r="O20" s="995" t="n"/>
      <c r="P20" s="995" t="n"/>
      <c r="Q20" s="995" t="n"/>
      <c r="R20" s="995" t="n"/>
      <c r="S20" s="1003">
        <f>"in "&amp;B7&amp;" "&amp;B10</f>
        <v/>
      </c>
    </row>
    <row r="21" ht="14.25" customHeight="1" s="980">
      <c r="A21" s="1004" t="inlineStr">
        <is>
          <t xml:space="preserve"> </t>
        </is>
      </c>
      <c r="B21" s="1005">
        <f>LEFT(C21,4)-1&amp;RIGHT(C21,3)</f>
        <v/>
      </c>
      <c r="C21" s="1005">
        <f>LEFT(D21,4)-1&amp;RIGHT(D21,3)</f>
        <v/>
      </c>
      <c r="D21" s="1005">
        <f>LEFT(E21,4)-1&amp;RIGHT(E21,3)</f>
        <v/>
      </c>
      <c r="E21" s="1005">
        <f>LEFT(F21,4)-1&amp;RIGHT(F21,3)</f>
        <v/>
      </c>
      <c r="F21" s="1005">
        <f>LEFT(G21,4)-1&amp;RIGHT(G21,3)</f>
        <v/>
      </c>
      <c r="G21" s="1006">
        <f>B11</f>
        <v/>
      </c>
      <c r="O21" s="1005">
        <f>+C21</f>
        <v/>
      </c>
      <c r="P21" s="1005">
        <f>+D21</f>
        <v/>
      </c>
      <c r="Q21" s="1005">
        <f>+E21</f>
        <v/>
      </c>
      <c r="R21" s="1005">
        <f>+F21</f>
        <v/>
      </c>
      <c r="S21" s="1005">
        <f>+G21</f>
        <v/>
      </c>
    </row>
    <row r="22" ht="14.25" customHeight="1" s="980">
      <c r="A22" s="1004" t="n"/>
      <c r="B22" s="1005" t="n">
        <v>12</v>
      </c>
      <c r="C22" s="1005" t="n">
        <v>12</v>
      </c>
      <c r="D22" s="1005" t="n">
        <v>12</v>
      </c>
      <c r="E22" s="1005" t="n">
        <v>12</v>
      </c>
      <c r="F22" s="1005" t="n">
        <v>12</v>
      </c>
      <c r="G22" s="1006" t="n">
        <v>12</v>
      </c>
      <c r="O22" s="1005" t="n">
        <v>12</v>
      </c>
      <c r="P22" s="1005" t="n">
        <v>12</v>
      </c>
      <c r="Q22" s="1005" t="n">
        <v>12</v>
      </c>
      <c r="R22" s="1005" t="n">
        <v>12</v>
      </c>
      <c r="S22" s="1005" t="n">
        <v>12</v>
      </c>
    </row>
    <row r="23" ht="14.25" customHeight="1" s="980">
      <c r="A23" s="1007" t="inlineStr">
        <is>
          <t xml:space="preserve">Cash and cash equivalents </t>
        </is>
      </c>
      <c r="B23" s="1008">
        <f>'BS (Assets) breakdown'!C26</f>
        <v/>
      </c>
      <c r="C23" s="1008">
        <f>'BS (Assets) breakdown'!D26</f>
        <v/>
      </c>
      <c r="D23" s="1008">
        <f>'BS (Assets) breakdown'!E26</f>
        <v/>
      </c>
      <c r="E23" s="1008">
        <f>'BS (Assets) breakdown'!F26</f>
        <v/>
      </c>
      <c r="F23" s="1008">
        <f>'BS (Assets) breakdown'!G26</f>
        <v/>
      </c>
      <c r="G23" s="1008">
        <f>'BS (Assets) breakdown'!H26</f>
        <v/>
      </c>
      <c r="O23" s="1008">
        <f>+C23*$B$9</f>
        <v/>
      </c>
      <c r="P23" s="1008">
        <f>+D23*$B$9</f>
        <v/>
      </c>
      <c r="Q23" s="1008">
        <f>+E23*$B$9</f>
        <v/>
      </c>
      <c r="R23" s="1008">
        <f>+F23*$B$9</f>
        <v/>
      </c>
      <c r="S23" s="1008">
        <f>+G23*$B$9</f>
        <v/>
      </c>
    </row>
    <row r="24" ht="14.25" customHeight="1" s="980">
      <c r="A24" s="1007" t="inlineStr">
        <is>
          <t xml:space="preserve">Account Receivables </t>
        </is>
      </c>
      <c r="B24" s="1008">
        <f>'BS (Assets) breakdown'!C40</f>
        <v/>
      </c>
      <c r="C24" s="1008">
        <f>'BS (Assets) breakdown'!D40</f>
        <v/>
      </c>
      <c r="D24" s="1008">
        <f>'BS (Assets) breakdown'!E40</f>
        <v/>
      </c>
      <c r="E24" s="1008">
        <f>'BS (Assets) breakdown'!F40</f>
        <v/>
      </c>
      <c r="F24" s="1008">
        <f>'BS (Assets) breakdown'!G40</f>
        <v/>
      </c>
      <c r="G24" s="1008">
        <f>'BS (Assets) breakdown'!H40</f>
        <v/>
      </c>
      <c r="N24" s="1009">
        <f>B24*$B$9</f>
        <v/>
      </c>
      <c r="O24" s="1008">
        <f>+C24*$B$9</f>
        <v/>
      </c>
      <c r="P24" s="1008">
        <f>+D24*$B$9</f>
        <v/>
      </c>
      <c r="Q24" s="1008">
        <f>+E24*$B$9</f>
        <v/>
      </c>
      <c r="R24" s="1008">
        <f>+F24*$B$9</f>
        <v/>
      </c>
      <c r="S24" s="1008">
        <f>+G24*$B$9</f>
        <v/>
      </c>
    </row>
    <row r="25" ht="14.25" customHeight="1" s="980">
      <c r="A25" s="1007" t="inlineStr">
        <is>
          <t xml:space="preserve">Inventories </t>
        </is>
      </c>
      <c r="B25" s="1008">
        <f>'BS (Assets) breakdown'!C53</f>
        <v/>
      </c>
      <c r="C25" s="1008">
        <f>'BS (Assets) breakdown'!D53</f>
        <v/>
      </c>
      <c r="D25" s="1008">
        <f>'BS (Assets) breakdown'!E53</f>
        <v/>
      </c>
      <c r="E25" s="1008">
        <f>'BS (Assets) breakdown'!F53</f>
        <v/>
      </c>
      <c r="F25" s="1008">
        <f>'BS (Assets) breakdown'!G53</f>
        <v/>
      </c>
      <c r="G25" s="1008">
        <f>'BS (Assets) breakdown'!H53</f>
        <v/>
      </c>
      <c r="N25" s="1009">
        <f>B25*$B$9</f>
        <v/>
      </c>
      <c r="O25" s="1008">
        <f>+C25*$B$9</f>
        <v/>
      </c>
      <c r="P25" s="1008">
        <f>+D25*$B$9</f>
        <v/>
      </c>
      <c r="Q25" s="1008">
        <f>+E25*$B$9</f>
        <v/>
      </c>
      <c r="R25" s="1008">
        <f>+F25*$B$9</f>
        <v/>
      </c>
      <c r="S25" s="1008">
        <f>+G25*$B$9</f>
        <v/>
      </c>
    </row>
    <row r="26" ht="14.25" customHeight="1" s="980">
      <c r="A26" s="1007" t="inlineStr">
        <is>
          <t xml:space="preserve">Prepaid Expenses </t>
        </is>
      </c>
      <c r="B26" s="1008">
        <f>'BS (Assets) breakdown'!C67</f>
        <v/>
      </c>
      <c r="C26" s="1008">
        <f>'BS (Assets) breakdown'!D67</f>
        <v/>
      </c>
      <c r="D26" s="1008">
        <f>'BS (Assets) breakdown'!E67</f>
        <v/>
      </c>
      <c r="E26" s="1008">
        <f>'BS (Assets) breakdown'!F67</f>
        <v/>
      </c>
      <c r="F26" s="1008">
        <f>'BS (Assets) breakdown'!G67</f>
        <v/>
      </c>
      <c r="G26" s="1008">
        <f>'BS (Assets) breakdown'!H67</f>
        <v/>
      </c>
      <c r="O26" s="1008">
        <f>+C26*$B$9</f>
        <v/>
      </c>
      <c r="P26" s="1008">
        <f>+D26*$B$9</f>
        <v/>
      </c>
      <c r="Q26" s="1008">
        <f>+E26*$B$9</f>
        <v/>
      </c>
      <c r="R26" s="1008">
        <f>+F26*$B$9</f>
        <v/>
      </c>
      <c r="S26" s="1008">
        <f>+G26*$B$9</f>
        <v/>
      </c>
    </row>
    <row r="27" hidden="1" ht="14.25" customHeight="1" s="980">
      <c r="A27" s="1007" t="n"/>
      <c r="B27" s="1008" t="n"/>
      <c r="C27" s="1008" t="n"/>
      <c r="D27" s="1010" t="n"/>
      <c r="E27" s="1008" t="n"/>
      <c r="F27" s="1008" t="n"/>
      <c r="G27" s="1010" t="n"/>
      <c r="O27" s="1008">
        <f>+C27*$B$9</f>
        <v/>
      </c>
      <c r="P27" s="1008">
        <f>+D27*$B$9</f>
        <v/>
      </c>
      <c r="Q27" s="1008">
        <f>+E27*$B$9</f>
        <v/>
      </c>
      <c r="R27" s="1008">
        <f>+F27*$B$9</f>
        <v/>
      </c>
      <c r="S27" s="1008">
        <f>+G27*$B$9</f>
        <v/>
      </c>
    </row>
    <row r="28" ht="14.25" customHeight="1" s="980">
      <c r="A28" s="1011" t="inlineStr">
        <is>
          <t xml:space="preserve">Other Current Assets </t>
        </is>
      </c>
      <c r="B28" s="1008">
        <f>'BS (Assets) breakdown'!C81</f>
        <v/>
      </c>
      <c r="C28" s="1008">
        <f>'BS (Assets) breakdown'!D81</f>
        <v/>
      </c>
      <c r="D28" s="1008">
        <f>'BS (Assets) breakdown'!E81</f>
        <v/>
      </c>
      <c r="E28" s="1008">
        <f>'BS (Assets) breakdown'!F81</f>
        <v/>
      </c>
      <c r="F28" s="1008">
        <f>'BS (Assets) breakdown'!G81</f>
        <v/>
      </c>
      <c r="G28" s="1008">
        <f>'BS (Assets) breakdown'!H81</f>
        <v/>
      </c>
      <c r="O28" s="1008">
        <f>+C28*$B$9</f>
        <v/>
      </c>
      <c r="P28" s="1008">
        <f>+D28*$B$9</f>
        <v/>
      </c>
      <c r="Q28" s="1008">
        <f>+E28*$B$9</f>
        <v/>
      </c>
      <c r="R28" s="1008">
        <f>+F28*$B$9</f>
        <v/>
      </c>
      <c r="S28" s="1008">
        <f>+G28*$B$9</f>
        <v/>
      </c>
    </row>
    <row r="29" ht="14.25" customHeight="1" s="980">
      <c r="A29" s="1012" t="inlineStr">
        <is>
          <t xml:space="preserve">Current Assets </t>
        </is>
      </c>
      <c r="B29" s="1013">
        <f>SUM(B23:B28)</f>
        <v/>
      </c>
      <c r="C29" s="1013">
        <f>SUM(C23:C28)</f>
        <v/>
      </c>
      <c r="D29" s="1013">
        <f>SUM(D23:D28)</f>
        <v/>
      </c>
      <c r="E29" s="1013">
        <f>SUM(E23:E28)</f>
        <v/>
      </c>
      <c r="F29" s="1013">
        <f>SUM(F23:F28)</f>
        <v/>
      </c>
      <c r="G29" s="1013">
        <f>SUM(G23:G28)</f>
        <v/>
      </c>
      <c r="H29" s="1009" t="n"/>
      <c r="O29" s="1013">
        <f>SUM(O23:O28)</f>
        <v/>
      </c>
      <c r="P29" s="1013">
        <f>SUM(P23:P28)</f>
        <v/>
      </c>
      <c r="Q29" s="1013">
        <f>SUM(Q23:Q28)</f>
        <v/>
      </c>
      <c r="R29" s="1013">
        <f>SUM(R23:R28)</f>
        <v/>
      </c>
      <c r="S29" s="1013">
        <f>SUM(S23:S28)</f>
        <v/>
      </c>
    </row>
    <row r="30" ht="14.25" customHeight="1" s="980">
      <c r="A30" s="1011" t="inlineStr">
        <is>
          <t xml:space="preserve">Net Plant Property Equipment </t>
        </is>
      </c>
      <c r="B30" s="1008">
        <f>'BS (Assets) breakdown'!C83</f>
        <v/>
      </c>
      <c r="C30" s="1008">
        <f>'BS (Assets) breakdown'!D83</f>
        <v/>
      </c>
      <c r="D30" s="1008">
        <f>'BS (Assets) breakdown'!E83</f>
        <v/>
      </c>
      <c r="E30" s="1008">
        <f>'BS (Assets) breakdown'!F83</f>
        <v/>
      </c>
      <c r="F30" s="1008">
        <f>'BS (Assets) breakdown'!G83</f>
        <v/>
      </c>
      <c r="G30" s="1008">
        <f>'BS (Assets) breakdown'!H83</f>
        <v/>
      </c>
      <c r="I30" s="1009" t="n"/>
      <c r="J30" s="1009" t="n"/>
      <c r="N30" s="1001" t="n"/>
      <c r="O30" s="1008">
        <f>O31-O32</f>
        <v/>
      </c>
      <c r="P30" s="1008">
        <f>P31-P32</f>
        <v/>
      </c>
      <c r="Q30" s="1008">
        <f>Q31-Q32</f>
        <v/>
      </c>
      <c r="R30" s="1008">
        <f>R31-R32</f>
        <v/>
      </c>
      <c r="S30" s="1008">
        <f>S31-S32</f>
        <v/>
      </c>
    </row>
    <row r="31" ht="14.25" customHeight="1" s="980">
      <c r="A31" s="1011" t="inlineStr">
        <is>
          <t xml:space="preserve">(Gross Plant Property Equipment) </t>
        </is>
      </c>
      <c r="B31" s="1008">
        <f>'BS (Assets) breakdown'!C97</f>
        <v/>
      </c>
      <c r="C31" s="1008">
        <f>'BS (Assets) breakdown'!D97</f>
        <v/>
      </c>
      <c r="D31" s="1008">
        <f>'BS (Assets) breakdown'!E97</f>
        <v/>
      </c>
      <c r="E31" s="1008">
        <f>'BS (Assets) breakdown'!F97</f>
        <v/>
      </c>
      <c r="F31" s="1008">
        <f>'BS (Assets) breakdown'!G97</f>
        <v/>
      </c>
      <c r="G31" s="1008">
        <f>'BS (Assets) breakdown'!H97</f>
        <v/>
      </c>
      <c r="H31" s="1009" t="n"/>
      <c r="I31" s="1009" t="n"/>
      <c r="J31" s="1009" t="n"/>
      <c r="O31" s="1008">
        <f>+C31*$B$9</f>
        <v/>
      </c>
      <c r="P31" s="1008">
        <f>+D31*$B$9</f>
        <v/>
      </c>
      <c r="Q31" s="1008">
        <f>+E31*$B$9</f>
        <v/>
      </c>
      <c r="R31" s="1008">
        <f>+F31*$B$9</f>
        <v/>
      </c>
      <c r="S31" s="1008">
        <f>+G31*$B$9</f>
        <v/>
      </c>
    </row>
    <row r="32" ht="14.25" customHeight="1" s="980">
      <c r="A32" s="1011" t="inlineStr">
        <is>
          <t>(Accumulated Depreciation) ( - )</t>
        </is>
      </c>
      <c r="B32" s="1008">
        <f>'BS (Assets) breakdown'!C111</f>
        <v/>
      </c>
      <c r="C32" s="1008">
        <f>'BS (Assets) breakdown'!D111</f>
        <v/>
      </c>
      <c r="D32" s="1008">
        <f>'BS (Assets) breakdown'!E111</f>
        <v/>
      </c>
      <c r="E32" s="1008">
        <f>'BS (Assets) breakdown'!F111</f>
        <v/>
      </c>
      <c r="F32" s="1008">
        <f>'BS (Assets) breakdown'!G111</f>
        <v/>
      </c>
      <c r="G32" s="1008">
        <f>'BS (Assets) breakdown'!H111</f>
        <v/>
      </c>
      <c r="I32" s="1009" t="n"/>
      <c r="J32" s="1009" t="n"/>
      <c r="O32" s="1008">
        <f>+C32*$B$9</f>
        <v/>
      </c>
      <c r="P32" s="1008">
        <f>+D32*$B$9</f>
        <v/>
      </c>
      <c r="Q32" s="1008">
        <f>+E32*$B$9</f>
        <v/>
      </c>
      <c r="R32" s="1008">
        <f>+F32*$B$9</f>
        <v/>
      </c>
      <c r="S32" s="1008">
        <f>+G32*$B$9</f>
        <v/>
      </c>
    </row>
    <row r="33" ht="14.25" customHeight="1" s="980">
      <c r="A33" s="1007" t="inlineStr">
        <is>
          <t xml:space="preserve">Other Tangible Assets </t>
        </is>
      </c>
      <c r="B33" s="1008">
        <f>'BS (Assets) breakdown'!C126</f>
        <v/>
      </c>
      <c r="C33" s="1008">
        <f>'BS (Assets) breakdown'!D126</f>
        <v/>
      </c>
      <c r="D33" s="1008">
        <f>'BS (Assets) breakdown'!E126</f>
        <v/>
      </c>
      <c r="E33" s="1008">
        <f>'BS (Assets) breakdown'!F126</f>
        <v/>
      </c>
      <c r="F33" s="1008">
        <f>'BS (Assets) breakdown'!G126</f>
        <v/>
      </c>
      <c r="G33" s="1008">
        <f>'BS (Assets) breakdown'!H126</f>
        <v/>
      </c>
      <c r="I33" s="1009" t="n"/>
      <c r="J33" s="1009" t="n"/>
      <c r="O33" s="1008">
        <f>+C33*$B$9</f>
        <v/>
      </c>
      <c r="P33" s="1008">
        <f>+D33*$B$9</f>
        <v/>
      </c>
      <c r="Q33" s="1008">
        <f>+E33*$B$9</f>
        <v/>
      </c>
      <c r="R33" s="1008">
        <f>+F33*$B$9</f>
        <v/>
      </c>
      <c r="S33" s="1008">
        <f>+G33*$B$9</f>
        <v/>
      </c>
    </row>
    <row r="34" ht="14.25" customHeight="1" s="980">
      <c r="A34" s="1012" t="inlineStr">
        <is>
          <t xml:space="preserve">Tangible Assets </t>
        </is>
      </c>
      <c r="B34" s="1013">
        <f>B30+B33</f>
        <v/>
      </c>
      <c r="C34" s="1013">
        <f>C30+C33</f>
        <v/>
      </c>
      <c r="D34" s="1013">
        <f>D30+D33</f>
        <v/>
      </c>
      <c r="E34" s="1013">
        <f>E30+E33</f>
        <v/>
      </c>
      <c r="F34" s="1013">
        <f>F30+F33</f>
        <v/>
      </c>
      <c r="G34" s="1013">
        <f>G30+G33</f>
        <v/>
      </c>
      <c r="O34" s="1013">
        <f>O30+O33</f>
        <v/>
      </c>
      <c r="P34" s="1013">
        <f>P30+P33</f>
        <v/>
      </c>
      <c r="Q34" s="1013">
        <f>Q30+Q33</f>
        <v/>
      </c>
      <c r="R34" s="1013">
        <f>R30+R33</f>
        <v/>
      </c>
      <c r="S34" s="1013">
        <f>S30+S33</f>
        <v/>
      </c>
    </row>
    <row r="35" ht="14.25" customHeight="1" s="980">
      <c r="A35" s="1014" t="n"/>
      <c r="B35" s="1015" t="n"/>
      <c r="C35" s="1016" t="n"/>
      <c r="D35" s="1017" t="n"/>
      <c r="E35" s="1016" t="n"/>
      <c r="F35" s="1016" t="n"/>
      <c r="G35" s="1017" t="n"/>
      <c r="O35" s="1014" t="n"/>
      <c r="P35" s="1016" t="n"/>
      <c r="Q35" s="1016" t="n"/>
      <c r="R35" s="1016" t="n"/>
      <c r="S35" s="1016" t="n"/>
    </row>
    <row r="36" ht="14.25" customHeight="1" s="980">
      <c r="A36" s="1011" t="inlineStr">
        <is>
          <t xml:space="preserve">GoodWill </t>
        </is>
      </c>
      <c r="B36" s="1018">
        <f>'BS (Assets) breakdown'!C131</f>
        <v/>
      </c>
      <c r="C36" s="1018">
        <f>'BS (Assets) breakdown'!D131</f>
        <v/>
      </c>
      <c r="D36" s="1018">
        <f>'BS (Assets) breakdown'!E131</f>
        <v/>
      </c>
      <c r="E36" s="1018">
        <f>'BS (Assets) breakdown'!F131</f>
        <v/>
      </c>
      <c r="F36" s="1018">
        <f>'BS (Assets) breakdown'!G131</f>
        <v/>
      </c>
      <c r="G36" s="1018">
        <f>'BS (Assets) breakdown'!H131</f>
        <v/>
      </c>
      <c r="O36" s="1008">
        <f>+C36*$B$9</f>
        <v/>
      </c>
      <c r="P36" s="1008">
        <f>+D36*$B$9</f>
        <v/>
      </c>
      <c r="Q36" s="1008">
        <f>+E36*$B$9</f>
        <v/>
      </c>
      <c r="R36" s="1008">
        <f>+F36*$B$9</f>
        <v/>
      </c>
      <c r="S36" s="1008">
        <f>+G36*$B$9</f>
        <v/>
      </c>
    </row>
    <row r="37" ht="14.25" customHeight="1" s="980">
      <c r="A37" s="1007" t="inlineStr">
        <is>
          <t xml:space="preserve">Other Intangible Assets </t>
        </is>
      </c>
      <c r="B37" s="1008">
        <f>'BS (Assets) breakdown'!C144</f>
        <v/>
      </c>
      <c r="C37" s="1008">
        <f>'BS (Assets) breakdown'!D144</f>
        <v/>
      </c>
      <c r="D37" s="1008">
        <f>'BS (Assets) breakdown'!E144</f>
        <v/>
      </c>
      <c r="E37" s="1008">
        <f>'BS (Assets) breakdown'!F144</f>
        <v/>
      </c>
      <c r="F37" s="1008">
        <f>'BS (Assets) breakdown'!G144</f>
        <v/>
      </c>
      <c r="G37" s="1008">
        <f>'BS (Assets) breakdown'!H144</f>
        <v/>
      </c>
      <c r="O37" s="1008">
        <f>+C37*$B$9</f>
        <v/>
      </c>
      <c r="P37" s="1008">
        <f>+D37*$B$9</f>
        <v/>
      </c>
      <c r="Q37" s="1008">
        <f>+E37*$B$9</f>
        <v/>
      </c>
      <c r="R37" s="1008">
        <f>+F37*$B$9</f>
        <v/>
      </c>
      <c r="S37" s="1008">
        <f>+G37*$B$9</f>
        <v/>
      </c>
    </row>
    <row r="38" ht="14.25" customHeight="1" s="980">
      <c r="A38" s="1012" t="inlineStr">
        <is>
          <t xml:space="preserve">Intangible Assets </t>
        </is>
      </c>
      <c r="B38" s="1013">
        <f>B36+B37</f>
        <v/>
      </c>
      <c r="C38" s="1013">
        <f>C36+C37</f>
        <v/>
      </c>
      <c r="D38" s="1013">
        <f>D36+D37</f>
        <v/>
      </c>
      <c r="E38" s="1013">
        <f>E36+E37</f>
        <v/>
      </c>
      <c r="F38" s="1013">
        <f>F36+F37</f>
        <v/>
      </c>
      <c r="G38" s="1013">
        <f>G36+G37</f>
        <v/>
      </c>
      <c r="O38" s="1013">
        <f>SUM(O36:O37)</f>
        <v/>
      </c>
      <c r="P38" s="1013">
        <f>SUM(P36:P37)</f>
        <v/>
      </c>
      <c r="Q38" s="1013">
        <f>SUM(Q36:Q37)</f>
        <v/>
      </c>
      <c r="R38" s="1013">
        <f>SUM(R36:R37)</f>
        <v/>
      </c>
      <c r="S38" s="1013">
        <f>SUM(S36:S37)</f>
        <v/>
      </c>
    </row>
    <row r="39" ht="14.25" customHeight="1" s="980">
      <c r="A39" s="1014" t="n"/>
      <c r="B39" s="1015" t="n"/>
      <c r="C39" s="1016" t="n"/>
      <c r="D39" s="1017" t="n"/>
      <c r="E39" s="1016" t="n"/>
      <c r="F39" s="1016" t="n"/>
      <c r="G39" s="1017" t="n"/>
      <c r="O39" s="1014" t="n"/>
      <c r="P39" s="1016" t="n"/>
      <c r="Q39" s="1016" t="n"/>
      <c r="R39" s="1016" t="n"/>
      <c r="S39" s="1016" t="n"/>
    </row>
    <row r="40" ht="14.25" customHeight="1" s="980">
      <c r="A40" s="1007" t="inlineStr">
        <is>
          <t xml:space="preserve">Investments </t>
        </is>
      </c>
      <c r="B40" s="1019">
        <f>'BS (Assets) breakdown'!C158</f>
        <v/>
      </c>
      <c r="C40" s="1020">
        <f>'BS (Assets) breakdown'!D158</f>
        <v/>
      </c>
      <c r="D40" s="1020">
        <f>'BS (Assets) breakdown'!E158</f>
        <v/>
      </c>
      <c r="E40" s="1020">
        <f>'BS (Assets) breakdown'!F158</f>
        <v/>
      </c>
      <c r="F40" s="1020">
        <f>'BS (Assets) breakdown'!G158</f>
        <v/>
      </c>
      <c r="G40" s="1020">
        <f>'BS (Assets) breakdown'!H158</f>
        <v/>
      </c>
      <c r="O40" s="1008">
        <f>+C40*$B$9</f>
        <v/>
      </c>
      <c r="P40" s="1008">
        <f>+D40*$B$9</f>
        <v/>
      </c>
      <c r="Q40" s="1008">
        <f>+E40*$B$9</f>
        <v/>
      </c>
      <c r="R40" s="1008">
        <f>+F40*$B$9</f>
        <v/>
      </c>
      <c r="S40" s="1008">
        <f>+G40*$B$9</f>
        <v/>
      </c>
    </row>
    <row r="41" ht="14.25" customHeight="1" s="980">
      <c r="A41" s="1007" t="inlineStr">
        <is>
          <t xml:space="preserve">Deferred Charges </t>
        </is>
      </c>
      <c r="B41" s="1019">
        <f>'BS (Assets) breakdown'!C163</f>
        <v/>
      </c>
      <c r="C41" s="1019">
        <f>'BS (Assets) breakdown'!D163</f>
        <v/>
      </c>
      <c r="D41" s="1019">
        <f>'BS (Assets) breakdown'!E163</f>
        <v/>
      </c>
      <c r="E41" s="1019">
        <f>'BS (Assets) breakdown'!F163</f>
        <v/>
      </c>
      <c r="F41" s="1019">
        <f>'BS (Assets) breakdown'!G163</f>
        <v/>
      </c>
      <c r="G41" s="1019">
        <f>'BS (Assets) breakdown'!H163</f>
        <v/>
      </c>
      <c r="N41" s="1009">
        <f>B41*$B$9</f>
        <v/>
      </c>
      <c r="O41" s="1008">
        <f>+C41*$B$9</f>
        <v/>
      </c>
      <c r="P41" s="1008">
        <f>+D41*$B$9</f>
        <v/>
      </c>
      <c r="Q41" s="1008">
        <f>+E41*$B$9</f>
        <v/>
      </c>
      <c r="R41" s="1008">
        <f>+F41*$B$9</f>
        <v/>
      </c>
      <c r="S41" s="1008">
        <f>+G41*$B$9</f>
        <v/>
      </c>
    </row>
    <row r="42" ht="14.25" customHeight="1" s="980">
      <c r="A42" s="1011" t="inlineStr">
        <is>
          <t xml:space="preserve">Other Assets </t>
        </is>
      </c>
      <c r="B42" s="1008">
        <f>'BS (Assets) breakdown'!C176</f>
        <v/>
      </c>
      <c r="C42" s="1008">
        <f>'BS (Assets) breakdown'!D176</f>
        <v/>
      </c>
      <c r="D42" s="1008">
        <f>'BS (Assets) breakdown'!E176</f>
        <v/>
      </c>
      <c r="E42" s="1008">
        <f>'BS (Assets) breakdown'!F176</f>
        <v/>
      </c>
      <c r="F42" s="1008">
        <f>'BS (Assets) breakdown'!G176</f>
        <v/>
      </c>
      <c r="G42" s="1008">
        <f>'BS (Assets) breakdown'!H176</f>
        <v/>
      </c>
      <c r="O42" s="1008">
        <f>+C42*$B$9</f>
        <v/>
      </c>
      <c r="P42" s="1008">
        <f>+D42*$B$9</f>
        <v/>
      </c>
      <c r="Q42" s="1008">
        <f>+E42*$B$9</f>
        <v/>
      </c>
      <c r="R42" s="1008">
        <f>+F42*$B$9</f>
        <v/>
      </c>
      <c r="S42" s="1008">
        <f>+G42*$B$9</f>
        <v/>
      </c>
    </row>
    <row r="43" ht="14.25" customHeight="1" s="980">
      <c r="A43" s="1012" t="inlineStr">
        <is>
          <t xml:space="preserve">Non-Current Assets Total </t>
        </is>
      </c>
      <c r="B43" s="1013">
        <f>B34+B38+B40+B41+B42</f>
        <v/>
      </c>
      <c r="C43" s="1013">
        <f>C34+C38+C40+C41+C42</f>
        <v/>
      </c>
      <c r="D43" s="1013">
        <f>D34+D38+D40+D41+D42</f>
        <v/>
      </c>
      <c r="E43" s="1013">
        <f>E34+E38+E40+E41+E42</f>
        <v/>
      </c>
      <c r="F43" s="1013">
        <f>F34+F38+F40+F41+F42</f>
        <v/>
      </c>
      <c r="G43" s="1013">
        <f>G34+G38+G40+G41+G42</f>
        <v/>
      </c>
      <c r="O43" s="1013">
        <f>SUM(O40:O42)+O38+O34</f>
        <v/>
      </c>
      <c r="P43" s="1013">
        <f>SUM(P40:P42)+P38+P34</f>
        <v/>
      </c>
      <c r="Q43" s="1013">
        <f>SUM(Q40:Q42)+Q38+Q34</f>
        <v/>
      </c>
      <c r="R43" s="1013">
        <f>SUM(R40:R42)+R38+R34</f>
        <v/>
      </c>
      <c r="S43" s="1013">
        <f>SUM(S40:S42)+S38+S34</f>
        <v/>
      </c>
    </row>
    <row r="44" ht="14.25" customHeight="1" s="980">
      <c r="A44" s="1012" t="inlineStr">
        <is>
          <t xml:space="preserve">Total Assets </t>
        </is>
      </c>
      <c r="B44" s="1013">
        <f>B29+B43</f>
        <v/>
      </c>
      <c r="C44" s="1013">
        <f>C29+C43</f>
        <v/>
      </c>
      <c r="D44" s="1021">
        <f>D29+D43</f>
        <v/>
      </c>
      <c r="E44" s="1013">
        <f>E29+E43</f>
        <v/>
      </c>
      <c r="F44" s="1013">
        <f>F29+F43</f>
        <v/>
      </c>
      <c r="G44" s="1021">
        <f>G29+G43</f>
        <v/>
      </c>
      <c r="O44" s="1013">
        <f>O29+O43</f>
        <v/>
      </c>
      <c r="P44" s="1013">
        <f>P29+P43</f>
        <v/>
      </c>
      <c r="Q44" s="1013">
        <f>Q29+Q43</f>
        <v/>
      </c>
      <c r="R44" s="1013">
        <f>R29+R43</f>
        <v/>
      </c>
      <c r="S44" s="1013">
        <f>S29+S43</f>
        <v/>
      </c>
    </row>
    <row r="45" ht="14.25" customHeight="1" s="980">
      <c r="A45" s="995" t="inlineStr">
        <is>
          <t xml:space="preserve"> </t>
        </is>
      </c>
      <c r="B45" s="995" t="n"/>
      <c r="C45" s="995" t="n"/>
      <c r="D45" s="995" t="n"/>
      <c r="E45" s="995" t="n"/>
      <c r="F45" s="995" t="n"/>
      <c r="G45" s="996" t="n"/>
      <c r="O45" s="995" t="n"/>
      <c r="P45" s="995" t="n"/>
      <c r="Q45" s="995" t="n"/>
      <c r="R45" s="995" t="n"/>
      <c r="S45" s="995" t="n"/>
    </row>
    <row r="46" ht="14.25" customHeight="1" s="980">
      <c r="A46" s="995" t="n"/>
      <c r="B46" s="995" t="n"/>
      <c r="C46" s="995" t="n"/>
      <c r="D46" s="995" t="n"/>
      <c r="E46" s="1022" t="n"/>
      <c r="F46" s="1022" t="n"/>
      <c r="G46" s="1023" t="n"/>
      <c r="K46" s="990" t="n"/>
      <c r="O46" s="995" t="n"/>
      <c r="P46" s="995" t="n"/>
      <c r="Q46" s="1022" t="n"/>
      <c r="R46" s="1022" t="n"/>
      <c r="S46" s="1024" t="n"/>
    </row>
    <row r="47" ht="14.25" customHeight="1" s="980">
      <c r="A47" s="1000" t="inlineStr">
        <is>
          <t>Liabilities &amp; Equity</t>
        </is>
      </c>
      <c r="B47" s="1000" t="n"/>
      <c r="C47" s="1000" t="n"/>
      <c r="D47" s="45" t="n"/>
      <c r="E47" s="45" t="n"/>
      <c r="F47" s="45" t="n"/>
      <c r="G47" s="46" t="n"/>
      <c r="J47" s="1025" t="n"/>
      <c r="K47" s="1026" t="n"/>
      <c r="L47" s="1027" t="n"/>
      <c r="N47" s="1026" t="n"/>
      <c r="O47" s="1000" t="n"/>
      <c r="P47" s="45" t="n"/>
      <c r="Q47" s="45" t="n"/>
      <c r="R47" s="45" t="n"/>
      <c r="S47" s="45" t="n"/>
    </row>
    <row r="48" ht="14.25" customHeight="1" s="980">
      <c r="A48" s="995" t="n"/>
      <c r="B48" s="995" t="n"/>
      <c r="C48" s="995" t="n"/>
      <c r="D48" s="995" t="n"/>
      <c r="E48" s="995" t="n"/>
      <c r="F48" s="995" t="n"/>
      <c r="G48" s="996" t="n"/>
      <c r="J48" s="1025" t="n"/>
      <c r="K48" s="1026" t="n"/>
      <c r="L48" s="1027" t="n"/>
      <c r="M48" s="990" t="n"/>
      <c r="N48" s="1026" t="n"/>
      <c r="O48" s="995" t="n"/>
      <c r="P48" s="995" t="n"/>
      <c r="Q48" s="995" t="n"/>
      <c r="R48" s="995" t="n"/>
      <c r="S48" s="995" t="n"/>
    </row>
    <row r="49" ht="14.25" customHeight="1" s="980">
      <c r="A49" s="1004" t="inlineStr">
        <is>
          <t xml:space="preserve"> </t>
        </is>
      </c>
      <c r="B49" s="1005">
        <f>B21</f>
        <v/>
      </c>
      <c r="C49" s="1005">
        <f>C21</f>
        <v/>
      </c>
      <c r="D49" s="1005">
        <f>D21</f>
        <v/>
      </c>
      <c r="E49" s="1005">
        <f>E21</f>
        <v/>
      </c>
      <c r="F49" s="1005">
        <f>F21</f>
        <v/>
      </c>
      <c r="G49" s="1006">
        <f>G21</f>
        <v/>
      </c>
      <c r="J49" s="1025" t="n"/>
      <c r="K49" s="1026" t="n"/>
      <c r="L49" s="1027" t="n"/>
      <c r="N49" s="1026" t="n"/>
      <c r="O49" s="1005">
        <f>O21</f>
        <v/>
      </c>
      <c r="P49" s="1005">
        <f>P21</f>
        <v/>
      </c>
      <c r="Q49" s="1005">
        <f>Q21</f>
        <v/>
      </c>
      <c r="R49" s="1005">
        <f>R21</f>
        <v/>
      </c>
      <c r="S49" s="1005">
        <f>S21</f>
        <v/>
      </c>
    </row>
    <row r="50" ht="14.25" customHeight="1" s="980">
      <c r="A50" s="1007" t="inlineStr">
        <is>
          <t xml:space="preserve">Short Term Debt </t>
        </is>
      </c>
      <c r="B50" s="1028">
        <f>'BS (Liabilities) breakdown'!C27</f>
        <v/>
      </c>
      <c r="C50" s="1028">
        <f>'BS (Liabilities) breakdown'!D27</f>
        <v/>
      </c>
      <c r="D50" s="1028">
        <f>'BS (Liabilities) breakdown'!E27</f>
        <v/>
      </c>
      <c r="E50" s="1028">
        <f>'BS (Liabilities) breakdown'!F27</f>
        <v/>
      </c>
      <c r="F50" s="1028">
        <f>'BS (Liabilities) breakdown'!G27</f>
        <v/>
      </c>
      <c r="G50" s="1028">
        <f>'BS (Liabilities) breakdown'!H27</f>
        <v/>
      </c>
      <c r="J50" s="1025" t="n"/>
      <c r="K50" s="1026" t="n"/>
      <c r="L50" s="1027" t="n"/>
      <c r="O50" s="1008">
        <f>+C50*$B$9</f>
        <v/>
      </c>
      <c r="P50" s="1008">
        <f>+D50*$B$9</f>
        <v/>
      </c>
      <c r="Q50" s="1008">
        <f>+E50*$B$9</f>
        <v/>
      </c>
      <c r="R50" s="1008">
        <f>+F50*$B$9</f>
        <v/>
      </c>
      <c r="S50" s="1008">
        <f>+G50*$B$9</f>
        <v/>
      </c>
    </row>
    <row r="51" ht="14.25" customHeight="1" s="980">
      <c r="A51" s="1007" t="inlineStr">
        <is>
          <t xml:space="preserve">Long Term Debt due in one year </t>
        </is>
      </c>
      <c r="B51" s="1028">
        <f>'BS (Liabilities) breakdown'!C41</f>
        <v/>
      </c>
      <c r="C51" s="1028">
        <f>'BS (Liabilities) breakdown'!D41</f>
        <v/>
      </c>
      <c r="D51" s="1028">
        <f>'BS (Liabilities) breakdown'!E41</f>
        <v/>
      </c>
      <c r="E51" s="1028">
        <f>'BS (Liabilities) breakdown'!F41</f>
        <v/>
      </c>
      <c r="F51" s="1028">
        <f>'BS (Liabilities) breakdown'!G41</f>
        <v/>
      </c>
      <c r="G51" s="1028">
        <f>'BS (Liabilities) breakdown'!H41</f>
        <v/>
      </c>
      <c r="J51" s="1029" t="n"/>
      <c r="K51" s="1029" t="n"/>
      <c r="L51" s="1029" t="n"/>
      <c r="O51" s="1008">
        <f>+C51*$B$9</f>
        <v/>
      </c>
      <c r="P51" s="1008">
        <f>+D51*$B$9</f>
        <v/>
      </c>
      <c r="Q51" s="1008">
        <f>+E51*$B$9</f>
        <v/>
      </c>
      <c r="R51" s="1008">
        <f>+F51*$B$9</f>
        <v/>
      </c>
      <c r="S51" s="1008">
        <f>+G51*$B$9</f>
        <v/>
      </c>
    </row>
    <row r="52" ht="14.25" customHeight="1" s="980">
      <c r="A52" s="1011" t="inlineStr">
        <is>
          <t xml:space="preserve">Note Payable(Debt) </t>
        </is>
      </c>
      <c r="B52" s="1028">
        <f>'BS (Liabilities) breakdown'!C55</f>
        <v/>
      </c>
      <c r="C52" s="1028">
        <f>'BS (Liabilities) breakdown'!D55</f>
        <v/>
      </c>
      <c r="D52" s="1028">
        <f>'BS (Liabilities) breakdown'!E55</f>
        <v/>
      </c>
      <c r="E52" s="1028">
        <f>'BS (Liabilities) breakdown'!F55</f>
        <v/>
      </c>
      <c r="F52" s="1028">
        <f>'BS (Liabilities) breakdown'!G55</f>
        <v/>
      </c>
      <c r="G52" s="1028">
        <f>'BS (Liabilities) breakdown'!H55</f>
        <v/>
      </c>
      <c r="J52" s="1025" t="n"/>
      <c r="K52" s="990" t="n"/>
      <c r="O52" s="1008">
        <f>+C52*$B$9</f>
        <v/>
      </c>
      <c r="P52" s="1008">
        <f>+D52*$B$9</f>
        <v/>
      </c>
      <c r="Q52" s="1008">
        <f>+E52*$B$9</f>
        <v/>
      </c>
      <c r="R52" s="1008">
        <f>+F52*$B$9</f>
        <v/>
      </c>
      <c r="S52" s="1008">
        <f>+G52*$B$9</f>
        <v/>
      </c>
    </row>
    <row r="53" ht="14.25" customHeight="1" s="980">
      <c r="A53" s="1007" t="inlineStr">
        <is>
          <t xml:space="preserve">Accounts Payable </t>
        </is>
      </c>
      <c r="B53" s="1028">
        <f>'BS (Liabilities) breakdown'!C67</f>
        <v/>
      </c>
      <c r="C53" s="1028">
        <f>'BS (Liabilities) breakdown'!D67</f>
        <v/>
      </c>
      <c r="D53" s="1028">
        <f>'BS (Liabilities) breakdown'!E67</f>
        <v/>
      </c>
      <c r="E53" s="1028">
        <f>'BS (Liabilities) breakdown'!F67</f>
        <v/>
      </c>
      <c r="F53" s="1028">
        <f>'BS (Liabilities) breakdown'!G67</f>
        <v/>
      </c>
      <c r="G53" s="1028">
        <f>'BS (Liabilities) breakdown'!H67</f>
        <v/>
      </c>
      <c r="J53" s="1025" t="n"/>
      <c r="K53" s="1026" t="n"/>
      <c r="L53" s="1027" t="n"/>
      <c r="N53" s="1009">
        <f>B53*$B$9</f>
        <v/>
      </c>
      <c r="O53" s="1008">
        <f>+C53*$B$9</f>
        <v/>
      </c>
      <c r="P53" s="1008">
        <f>+D53*$B$9</f>
        <v/>
      </c>
      <c r="Q53" s="1008">
        <f>+E53*$B$9</f>
        <v/>
      </c>
      <c r="R53" s="1008">
        <f>+F53*$B$9</f>
        <v/>
      </c>
      <c r="S53" s="1008">
        <f>+G53*$B$9</f>
        <v/>
      </c>
    </row>
    <row r="54" ht="14.25" customHeight="1" s="980">
      <c r="A54" s="1007" t="inlineStr">
        <is>
          <t xml:space="preserve">Accrued Expenses </t>
        </is>
      </c>
      <c r="B54" s="1028">
        <f>'BS (Liabilities) breakdown'!C81</f>
        <v/>
      </c>
      <c r="C54" s="1028">
        <f>'BS (Liabilities) breakdown'!D81</f>
        <v/>
      </c>
      <c r="D54" s="1028">
        <f>'BS (Liabilities) breakdown'!E81</f>
        <v/>
      </c>
      <c r="E54" s="1028">
        <f>'BS (Liabilities) breakdown'!F81</f>
        <v/>
      </c>
      <c r="F54" s="1028">
        <f>'BS (Liabilities) breakdown'!G81</f>
        <v/>
      </c>
      <c r="G54" s="1028">
        <f>'BS (Liabilities) breakdown'!H81</f>
        <v/>
      </c>
      <c r="J54" s="1025" t="n"/>
      <c r="K54" s="1026" t="n"/>
      <c r="L54" s="1027" t="n"/>
      <c r="O54" s="1008">
        <f>+C54*$B$9</f>
        <v/>
      </c>
      <c r="P54" s="1008">
        <f>+D54*$B$9</f>
        <v/>
      </c>
      <c r="Q54" s="1008">
        <f>+E54*$B$9</f>
        <v/>
      </c>
      <c r="R54" s="1008">
        <f>+F54*$B$9</f>
        <v/>
      </c>
      <c r="S54" s="1008">
        <f>+G54*$B$9</f>
        <v/>
      </c>
    </row>
    <row r="55" ht="14.25" customHeight="1" s="980">
      <c r="A55" s="1007" t="inlineStr">
        <is>
          <t xml:space="preserve">Tax Payable </t>
        </is>
      </c>
      <c r="B55" s="1028">
        <f>'BS (Liabilities) breakdown'!C86</f>
        <v/>
      </c>
      <c r="C55" s="1028">
        <f>'BS (Liabilities) breakdown'!D86</f>
        <v/>
      </c>
      <c r="D55" s="1028">
        <f>'BS (Liabilities) breakdown'!E86</f>
        <v/>
      </c>
      <c r="E55" s="1028">
        <f>'BS (Liabilities) breakdown'!F86</f>
        <v/>
      </c>
      <c r="F55" s="1028">
        <f>'BS (Liabilities) breakdown'!G86</f>
        <v/>
      </c>
      <c r="G55" s="1028">
        <f>'BS (Liabilities) breakdown'!H86</f>
        <v/>
      </c>
      <c r="J55" s="1025" t="n"/>
      <c r="K55" s="1026" t="n"/>
      <c r="L55" s="1027" t="n"/>
      <c r="N55" s="1009">
        <f>B55*$B$9</f>
        <v/>
      </c>
      <c r="O55" s="1008">
        <f>+C55*$B$9</f>
        <v/>
      </c>
      <c r="P55" s="1008">
        <f>+D55*$B$9</f>
        <v/>
      </c>
      <c r="Q55" s="1008">
        <f>+E55*$B$9</f>
        <v/>
      </c>
      <c r="R55" s="1008">
        <f>+F55*$B$9</f>
        <v/>
      </c>
      <c r="S55" s="1008">
        <f>+G55*$B$9</f>
        <v/>
      </c>
    </row>
    <row r="56" ht="14.25" customHeight="1" s="980">
      <c r="A56" s="1007" t="inlineStr">
        <is>
          <t xml:space="preserve">Other Current Liabilities </t>
        </is>
      </c>
      <c r="B56" s="1028">
        <f>'BS (Liabilities) breakdown'!C99</f>
        <v/>
      </c>
      <c r="C56" s="1028">
        <f>'BS (Liabilities) breakdown'!D99</f>
        <v/>
      </c>
      <c r="D56" s="1028">
        <f>'BS (Liabilities) breakdown'!E99</f>
        <v/>
      </c>
      <c r="E56" s="1028">
        <f>'BS (Liabilities) breakdown'!F99</f>
        <v/>
      </c>
      <c r="F56" s="1028">
        <f>'BS (Liabilities) breakdown'!G99</f>
        <v/>
      </c>
      <c r="G56" s="1028">
        <f>'BS (Liabilities) breakdown'!H99</f>
        <v/>
      </c>
      <c r="J56" s="1025" t="n"/>
      <c r="K56" s="1026" t="n"/>
      <c r="L56" s="1027" t="n"/>
      <c r="O56" s="1008">
        <f>+C56*$B$9</f>
        <v/>
      </c>
      <c r="P56" s="1008">
        <f>+D56*$B$9</f>
        <v/>
      </c>
      <c r="Q56" s="1008">
        <f>+E56*$B$9</f>
        <v/>
      </c>
      <c r="R56" s="1008">
        <f>+F56*$B$9</f>
        <v/>
      </c>
      <c r="S56" s="1008">
        <f>+G56*$B$9</f>
        <v/>
      </c>
    </row>
    <row r="57" ht="14.25" customHeight="1" s="980">
      <c r="A57" s="1012" t="inlineStr">
        <is>
          <t xml:space="preserve">Current Liabilities </t>
        </is>
      </c>
      <c r="B57" s="1030">
        <f>SUM(B50:B56)</f>
        <v/>
      </c>
      <c r="C57" s="1030">
        <f>SUM(C50:C56)</f>
        <v/>
      </c>
      <c r="D57" s="1030">
        <f>SUM(D50:D56)</f>
        <v/>
      </c>
      <c r="E57" s="1030">
        <f>SUM(E50:E56)</f>
        <v/>
      </c>
      <c r="F57" s="1030">
        <f>SUM(F50:F56)</f>
        <v/>
      </c>
      <c r="G57" s="1030">
        <f>SUM(G50:G56)</f>
        <v/>
      </c>
      <c r="J57" s="1029" t="n"/>
      <c r="K57" s="1029" t="n"/>
      <c r="L57" s="1029" t="n"/>
      <c r="O57" s="1030">
        <f>SUM(O50:O56)</f>
        <v/>
      </c>
      <c r="P57" s="1030">
        <f>SUM(P50:P56)</f>
        <v/>
      </c>
      <c r="Q57" s="1030">
        <f>SUM(Q50:Q56)</f>
        <v/>
      </c>
      <c r="R57" s="1030">
        <f>SUM(R50:R56)</f>
        <v/>
      </c>
      <c r="S57" s="1030">
        <f>SUM(S50:S56)</f>
        <v/>
      </c>
    </row>
    <row r="58" ht="14.25" customHeight="1" s="980">
      <c r="A58" s="1014" t="n"/>
      <c r="B58" s="1014" t="n"/>
      <c r="C58" s="1031" t="n"/>
      <c r="D58" s="1032" t="n"/>
      <c r="E58" s="1031" t="n"/>
      <c r="F58" s="1031" t="n"/>
      <c r="G58" s="1032" t="n"/>
      <c r="K58" s="990" t="n"/>
      <c r="O58" s="1014" t="n"/>
      <c r="P58" s="1031" t="n"/>
      <c r="Q58" s="1031" t="n"/>
      <c r="R58" s="1031" t="n"/>
      <c r="S58" s="1031" t="n"/>
    </row>
    <row r="59" ht="14.25" customHeight="1" s="980">
      <c r="A59" s="1011" t="inlineStr">
        <is>
          <t xml:space="preserve">Long Term Debt </t>
        </is>
      </c>
      <c r="B59" s="1028">
        <f>'BS (Liabilities) breakdown'!C117</f>
        <v/>
      </c>
      <c r="C59" s="1028">
        <f>'BS (Liabilities) breakdown'!D117</f>
        <v/>
      </c>
      <c r="D59" s="1028">
        <f>'BS (Liabilities) breakdown'!E117</f>
        <v/>
      </c>
      <c r="E59" s="1028">
        <f>'BS (Liabilities) breakdown'!F117</f>
        <v/>
      </c>
      <c r="F59" s="1028">
        <f>'BS (Liabilities) breakdown'!G117</f>
        <v/>
      </c>
      <c r="G59" s="1028">
        <f>'BS (Liabilities) breakdown'!H117</f>
        <v/>
      </c>
      <c r="O59" s="1028">
        <f>O60+O61+O62</f>
        <v/>
      </c>
      <c r="P59" s="1028">
        <f>P60+P61+P62</f>
        <v/>
      </c>
      <c r="Q59" s="1028">
        <f>Q60+Q61+Q62</f>
        <v/>
      </c>
      <c r="R59" s="1028">
        <f>R60+R61+R62</f>
        <v/>
      </c>
      <c r="S59" s="1028">
        <f>S60+S61+S62</f>
        <v/>
      </c>
    </row>
    <row r="60" ht="14.25" customHeight="1" s="980">
      <c r="A60" s="1007" t="inlineStr">
        <is>
          <t xml:space="preserve">(Long Term Borrowings) </t>
        </is>
      </c>
      <c r="B60" s="1028">
        <f>'BS (Liabilities) breakdown'!C103</f>
        <v/>
      </c>
      <c r="C60" s="1028">
        <f>'BS (Liabilities) breakdown'!D103</f>
        <v/>
      </c>
      <c r="D60" s="1028">
        <f>'BS (Liabilities) breakdown'!E103</f>
        <v/>
      </c>
      <c r="E60" s="1028">
        <f>'BS (Liabilities) breakdown'!F103</f>
        <v/>
      </c>
      <c r="F60" s="1028">
        <f>'BS (Liabilities) breakdown'!G103</f>
        <v/>
      </c>
      <c r="G60" s="1028">
        <f>'BS (Liabilities) breakdown'!H103</f>
        <v/>
      </c>
      <c r="K60" s="1033" t="n"/>
      <c r="M60" s="990" t="n"/>
      <c r="O60" s="1008">
        <f>+C60*$B$9</f>
        <v/>
      </c>
      <c r="P60" s="1008">
        <f>+D60*$B$9</f>
        <v/>
      </c>
      <c r="Q60" s="1008">
        <f>+E60*$B$9</f>
        <v/>
      </c>
      <c r="R60" s="1008">
        <f>+F60*$B$9</f>
        <v/>
      </c>
      <c r="S60" s="1008">
        <f>+G60*$B$9</f>
        <v/>
      </c>
    </row>
    <row r="61" ht="14.25" customHeight="1" s="980">
      <c r="A61" s="1011" t="inlineStr">
        <is>
          <t xml:space="preserve">(Bond) </t>
        </is>
      </c>
      <c r="B61" s="1028">
        <f>'BS (Liabilities) breakdown'!C105</f>
        <v/>
      </c>
      <c r="C61" s="1028">
        <f>'BS (Liabilities) breakdown'!D105</f>
        <v/>
      </c>
      <c r="D61" s="1028">
        <f>'BS (Liabilities) breakdown'!E105</f>
        <v/>
      </c>
      <c r="E61" s="1028">
        <f>'BS (Liabilities) breakdown'!F105</f>
        <v/>
      </c>
      <c r="F61" s="1028">
        <f>'BS (Liabilities) breakdown'!G105</f>
        <v/>
      </c>
      <c r="G61" s="1028">
        <f>'BS (Liabilities) breakdown'!H105</f>
        <v/>
      </c>
      <c r="M61" s="990" t="n"/>
      <c r="N61" s="1034" t="n"/>
      <c r="O61" s="1008">
        <f>+C61*$B$9</f>
        <v/>
      </c>
      <c r="P61" s="1008">
        <f>+D61*$B$9</f>
        <v/>
      </c>
      <c r="Q61" s="1008">
        <f>+E61*$B$9</f>
        <v/>
      </c>
      <c r="R61" s="1008">
        <f>+F61*$B$9</f>
        <v/>
      </c>
      <c r="S61" s="1008">
        <f>+G61*$B$9</f>
        <v/>
      </c>
    </row>
    <row r="62" ht="14.25" customHeight="1" s="980">
      <c r="A62" s="1011" t="inlineStr">
        <is>
          <t xml:space="preserve">(Subordinate Debt) </t>
        </is>
      </c>
      <c r="B62" s="1028">
        <f>'BS (Liabilities) breakdown'!C107</f>
        <v/>
      </c>
      <c r="C62" s="1028">
        <f>'BS (Liabilities) breakdown'!D107</f>
        <v/>
      </c>
      <c r="D62" s="1028">
        <f>'BS (Liabilities) breakdown'!E107</f>
        <v/>
      </c>
      <c r="E62" s="1028">
        <f>'BS (Liabilities) breakdown'!F107</f>
        <v/>
      </c>
      <c r="F62" s="1028">
        <f>'BS (Liabilities) breakdown'!G107</f>
        <v/>
      </c>
      <c r="G62" s="1028">
        <f>'BS (Liabilities) breakdown'!H107</f>
        <v/>
      </c>
      <c r="K62" s="990" t="n"/>
      <c r="L62" s="990" t="n"/>
      <c r="M62" s="990" t="n"/>
      <c r="O62" s="1008">
        <f>+C62*$B$9</f>
        <v/>
      </c>
      <c r="P62" s="1008">
        <f>+D62*$B$9</f>
        <v/>
      </c>
      <c r="Q62" s="1008">
        <f>+E62*$B$9</f>
        <v/>
      </c>
      <c r="R62" s="1008">
        <f>+F62*$B$9</f>
        <v/>
      </c>
      <c r="S62" s="1008">
        <f>+G62*$B$9</f>
        <v/>
      </c>
    </row>
    <row r="63" ht="14.25" customHeight="1" s="980">
      <c r="A63" s="1007" t="inlineStr">
        <is>
          <t xml:space="preserve">Deferred Taxes </t>
        </is>
      </c>
      <c r="B63" s="1028">
        <f>'BS (Liabilities) breakdown'!C122</f>
        <v/>
      </c>
      <c r="C63" s="1028">
        <f>'BS (Liabilities) breakdown'!D122</f>
        <v/>
      </c>
      <c r="D63" s="1028">
        <f>'BS (Liabilities) breakdown'!E122</f>
        <v/>
      </c>
      <c r="E63" s="1028">
        <f>'BS (Liabilities) breakdown'!F122</f>
        <v/>
      </c>
      <c r="F63" s="1028">
        <f>'BS (Liabilities) breakdown'!G122</f>
        <v/>
      </c>
      <c r="G63" s="1028">
        <f>'BS (Liabilities) breakdown'!H122</f>
        <v/>
      </c>
      <c r="K63" s="1033" t="n"/>
      <c r="L63" s="990" t="n"/>
      <c r="M63" s="990" t="n"/>
      <c r="N63" s="1009">
        <f>B63*$B$9</f>
        <v/>
      </c>
      <c r="O63" s="1008">
        <f>+C63*$B$9</f>
        <v/>
      </c>
      <c r="P63" s="1008">
        <f>+D63*$B$9</f>
        <v/>
      </c>
      <c r="Q63" s="1008">
        <f>+E63*$B$9</f>
        <v/>
      </c>
      <c r="R63" s="1008">
        <f>+F63*$B$9</f>
        <v/>
      </c>
      <c r="S63" s="1008">
        <f>+G63*$B$9</f>
        <v/>
      </c>
    </row>
    <row r="64" ht="14.25" customHeight="1" s="980">
      <c r="A64" s="1007" t="inlineStr">
        <is>
          <t xml:space="preserve">Other Long Term liabilities </t>
        </is>
      </c>
      <c r="B64" s="1028">
        <f>'BS (Liabilities) breakdown'!C135</f>
        <v/>
      </c>
      <c r="C64" s="1028">
        <f>'BS (Liabilities) breakdown'!D135</f>
        <v/>
      </c>
      <c r="D64" s="1028">
        <f>'BS (Liabilities) breakdown'!E135</f>
        <v/>
      </c>
      <c r="E64" s="1028">
        <f>'BS (Liabilities) breakdown'!F135</f>
        <v/>
      </c>
      <c r="F64" s="1028">
        <f>'BS (Liabilities) breakdown'!G135</f>
        <v/>
      </c>
      <c r="G64" s="1028">
        <f>'BS (Liabilities) breakdown'!H135</f>
        <v/>
      </c>
      <c r="K64" s="1033" t="n"/>
      <c r="L64" s="990" t="n"/>
      <c r="M64" s="990" t="n"/>
      <c r="O64" s="1008">
        <f>+C64*$B$9</f>
        <v/>
      </c>
      <c r="P64" s="1008">
        <f>+D64*$B$9</f>
        <v/>
      </c>
      <c r="Q64" s="1008">
        <f>+E64*$B$9</f>
        <v/>
      </c>
      <c r="R64" s="1008">
        <f>+F64*$B$9</f>
        <v/>
      </c>
      <c r="S64" s="1008">
        <f>+G64*$B$9</f>
        <v/>
      </c>
    </row>
    <row r="65" ht="14.25" customHeight="1" s="980">
      <c r="A65" s="1011" t="inlineStr">
        <is>
          <t xml:space="preserve">Minority Interest </t>
        </is>
      </c>
      <c r="B65" s="1028">
        <f>'BS (Liabilities) breakdown'!C148</f>
        <v/>
      </c>
      <c r="C65" s="1028">
        <f>'BS (Liabilities) breakdown'!D148</f>
        <v/>
      </c>
      <c r="D65" s="1028">
        <f>'BS (Liabilities) breakdown'!E148</f>
        <v/>
      </c>
      <c r="E65" s="1028">
        <f>'BS (Liabilities) breakdown'!F148</f>
        <v/>
      </c>
      <c r="F65" s="1028">
        <f>'BS (Liabilities) breakdown'!G148</f>
        <v/>
      </c>
      <c r="G65" s="1028">
        <f>'BS (Liabilities) breakdown'!H148</f>
        <v/>
      </c>
      <c r="K65" s="1033" t="n"/>
      <c r="L65" s="990" t="n"/>
      <c r="M65" s="990" t="n"/>
      <c r="O65" s="1008">
        <f>+C65*$B$9</f>
        <v/>
      </c>
      <c r="P65" s="1008">
        <f>+D65*$B$9</f>
        <v/>
      </c>
      <c r="Q65" s="1008">
        <f>+E65*$B$9</f>
        <v/>
      </c>
      <c r="R65" s="1008">
        <f>+F65*$B$9</f>
        <v/>
      </c>
      <c r="S65" s="1008">
        <f>+G65*$B$9</f>
        <v/>
      </c>
    </row>
    <row r="66" ht="14.25" customHeight="1" s="980">
      <c r="A66" s="1012" t="inlineStr">
        <is>
          <t xml:space="preserve">Long Term Liabilities </t>
        </is>
      </c>
      <c r="B66" s="1030">
        <f>B59+B63+B64+B65</f>
        <v/>
      </c>
      <c r="C66" s="1030">
        <f>C59+C63+C64+C65</f>
        <v/>
      </c>
      <c r="D66" s="1030">
        <f>D59+D63+D64+D65</f>
        <v/>
      </c>
      <c r="E66" s="1030">
        <f>E59+E63+E64+E65</f>
        <v/>
      </c>
      <c r="F66" s="1030">
        <f>F59+F63+F64+F65</f>
        <v/>
      </c>
      <c r="G66" s="1030">
        <f>G59+G63+G64+G65</f>
        <v/>
      </c>
      <c r="K66" s="1033" t="n"/>
      <c r="L66" s="990" t="n"/>
      <c r="M66" s="990" t="n"/>
      <c r="O66" s="1030">
        <f>O59+O63+O64+O65</f>
        <v/>
      </c>
      <c r="P66" s="1030">
        <f>P59+P63+P64+P65</f>
        <v/>
      </c>
      <c r="Q66" s="1030">
        <f>Q59+Q63+Q64+Q65</f>
        <v/>
      </c>
      <c r="R66" s="1030">
        <f>R59+R63+R64+R65</f>
        <v/>
      </c>
      <c r="S66" s="1030">
        <f>S59+S63+S64+S65</f>
        <v/>
      </c>
    </row>
    <row r="67" ht="14.25" customHeight="1" s="980">
      <c r="A67" s="1012" t="inlineStr">
        <is>
          <t xml:space="preserve">Liabilities Total </t>
        </is>
      </c>
      <c r="B67" s="1030">
        <f>B66+B57</f>
        <v/>
      </c>
      <c r="C67" s="1030">
        <f>C66+C57</f>
        <v/>
      </c>
      <c r="D67" s="1035">
        <f>D66+D57</f>
        <v/>
      </c>
      <c r="E67" s="1030">
        <f>E66+E57</f>
        <v/>
      </c>
      <c r="F67" s="1030">
        <f>F66+F57</f>
        <v/>
      </c>
      <c r="G67" s="1035">
        <f>G66+G57</f>
        <v/>
      </c>
      <c r="K67" s="1033" t="n"/>
      <c r="L67" s="990" t="n"/>
      <c r="M67" s="990" t="n"/>
      <c r="O67" s="1030">
        <f>O66+O57</f>
        <v/>
      </c>
      <c r="P67" s="1030">
        <f>P66+P57</f>
        <v/>
      </c>
      <c r="Q67" s="1030">
        <f>Q66+Q57</f>
        <v/>
      </c>
      <c r="R67" s="1030">
        <f>R66+R57</f>
        <v/>
      </c>
      <c r="S67" s="1030">
        <f>S66+S57</f>
        <v/>
      </c>
    </row>
    <row r="68" ht="14.25" customHeight="1" s="980">
      <c r="A68" s="1014" t="n"/>
      <c r="B68" s="1014" t="n"/>
      <c r="C68" s="1031" t="n"/>
      <c r="D68" s="1032" t="n"/>
      <c r="E68" s="1031" t="n"/>
      <c r="F68" s="1031" t="n"/>
      <c r="G68" s="1032" t="n"/>
      <c r="K68" s="1033" t="n"/>
      <c r="L68" s="990" t="n"/>
      <c r="M68" s="990" t="n"/>
      <c r="O68" s="1014" t="n"/>
      <c r="P68" s="1031" t="n"/>
      <c r="Q68" s="1031" t="n"/>
      <c r="R68" s="1031" t="n"/>
      <c r="S68" s="1031" t="n"/>
    </row>
    <row r="69" ht="14.25" customHeight="1" s="980">
      <c r="A69" s="1007" t="inlineStr">
        <is>
          <t xml:space="preserve">Common Stock </t>
        </is>
      </c>
      <c r="B69" s="1028">
        <f>'BS (Liabilities) breakdown'!C154</f>
        <v/>
      </c>
      <c r="C69" s="1028">
        <f>'BS (Liabilities) breakdown'!D154</f>
        <v/>
      </c>
      <c r="D69" s="1028">
        <f>'BS (Liabilities) breakdown'!E154</f>
        <v/>
      </c>
      <c r="E69" s="1028">
        <f>'BS (Liabilities) breakdown'!F154</f>
        <v/>
      </c>
      <c r="F69" s="1028">
        <f>'BS (Liabilities) breakdown'!G154</f>
        <v/>
      </c>
      <c r="G69" s="1028">
        <f>'BS (Liabilities) breakdown'!H154</f>
        <v/>
      </c>
      <c r="K69" s="1033" t="n"/>
      <c r="L69" s="990" t="n"/>
      <c r="M69" s="990" t="n"/>
      <c r="O69" s="1008">
        <f>+C69*$B$9</f>
        <v/>
      </c>
      <c r="P69" s="1008">
        <f>+D69*$B$9</f>
        <v/>
      </c>
      <c r="Q69" s="1008">
        <f>+E69*$B$9</f>
        <v/>
      </c>
      <c r="R69" s="1008">
        <f>+F69*$B$9</f>
        <v/>
      </c>
      <c r="S69" s="1008">
        <f>+G69*$B$9</f>
        <v/>
      </c>
    </row>
    <row r="70" ht="14.25" customHeight="1" s="980">
      <c r="A70" s="1011" t="inlineStr">
        <is>
          <t xml:space="preserve">Additional Paid in Capital </t>
        </is>
      </c>
      <c r="B70" s="1028">
        <f>'BS (Liabilities) breakdown'!C160</f>
        <v/>
      </c>
      <c r="C70" s="1028">
        <f>'BS (Liabilities) breakdown'!D160</f>
        <v/>
      </c>
      <c r="D70" s="1028">
        <f>'BS (Liabilities) breakdown'!E160</f>
        <v/>
      </c>
      <c r="E70" s="1028">
        <f>'BS (Liabilities) breakdown'!F160</f>
        <v/>
      </c>
      <c r="F70" s="1028">
        <f>'BS (Liabilities) breakdown'!G160</f>
        <v/>
      </c>
      <c r="G70" s="1028">
        <f>'BS (Liabilities) breakdown'!H160</f>
        <v/>
      </c>
      <c r="K70" s="1033" t="n"/>
      <c r="L70" s="990" t="n"/>
      <c r="M70" s="990" t="n"/>
      <c r="O70" s="1008">
        <f>+C70*$B$9</f>
        <v/>
      </c>
      <c r="P70" s="1008">
        <f>+D70*$B$9</f>
        <v/>
      </c>
      <c r="Q70" s="1008">
        <f>+E70*$B$9</f>
        <v/>
      </c>
      <c r="R70" s="1008">
        <f>+F70*$B$9</f>
        <v/>
      </c>
      <c r="S70" s="1008">
        <f>+G70*$B$9</f>
        <v/>
      </c>
    </row>
    <row r="71" ht="14.25" customHeight="1" s="980">
      <c r="A71" s="1011" t="inlineStr">
        <is>
          <t xml:space="preserve">Other Reserves </t>
        </is>
      </c>
      <c r="B71" s="1028">
        <f>'BS (Liabilities) breakdown'!C173</f>
        <v/>
      </c>
      <c r="C71" s="1028">
        <f>'BS (Liabilities) breakdown'!D173</f>
        <v/>
      </c>
      <c r="D71" s="1028">
        <f>'BS (Liabilities) breakdown'!E173</f>
        <v/>
      </c>
      <c r="E71" s="1028">
        <f>'BS (Liabilities) breakdown'!F173</f>
        <v/>
      </c>
      <c r="F71" s="1028">
        <f>'BS (Liabilities) breakdown'!G173</f>
        <v/>
      </c>
      <c r="G71" s="1028">
        <f>'BS (Liabilities) breakdown'!H173</f>
        <v/>
      </c>
      <c r="K71" s="1033" t="n"/>
      <c r="L71" s="990" t="n"/>
      <c r="O71" s="1008">
        <f>+C71*$B$9</f>
        <v/>
      </c>
      <c r="P71" s="1008">
        <f>+D71*$B$9</f>
        <v/>
      </c>
      <c r="Q71" s="1008">
        <f>+E71*$B$9</f>
        <v/>
      </c>
      <c r="R71" s="1008">
        <f>+F71*$B$9</f>
        <v/>
      </c>
      <c r="S71" s="1008">
        <f>+G71*$B$9</f>
        <v/>
      </c>
    </row>
    <row r="72" ht="14.25" customHeight="1" s="980">
      <c r="A72" s="1011" t="inlineStr">
        <is>
          <t xml:space="preserve">Retained Earnings </t>
        </is>
      </c>
      <c r="B72" s="1028">
        <f>'BS (Liabilities) breakdown'!C178</f>
        <v/>
      </c>
      <c r="C72" s="1028">
        <f>'BS (Liabilities) breakdown'!D178</f>
        <v/>
      </c>
      <c r="D72" s="1028">
        <f>'BS (Liabilities) breakdown'!E178</f>
        <v/>
      </c>
      <c r="E72" s="1028">
        <f>'BS (Liabilities) breakdown'!F178</f>
        <v/>
      </c>
      <c r="F72" s="1028">
        <f>'BS (Liabilities) breakdown'!G178</f>
        <v/>
      </c>
      <c r="G72" s="1028">
        <f>'BS (Liabilities) breakdown'!H178</f>
        <v/>
      </c>
      <c r="I72" s="1009" t="n"/>
      <c r="K72" s="1033" t="n"/>
      <c r="L72" s="990" t="n"/>
      <c r="O72" s="1008">
        <f>+C72*$B$9</f>
        <v/>
      </c>
      <c r="P72" s="1008">
        <f>+D72*$B$9</f>
        <v/>
      </c>
      <c r="Q72" s="1008">
        <f>+E72*$B$9</f>
        <v/>
      </c>
      <c r="R72" s="1008">
        <f>+F72*$B$9</f>
        <v/>
      </c>
      <c r="S72" s="1008">
        <f>+G72*$B$9</f>
        <v/>
      </c>
    </row>
    <row r="73" ht="14.25" customHeight="1" s="980">
      <c r="A73" s="1011" t="inlineStr">
        <is>
          <t xml:space="preserve">Others </t>
        </is>
      </c>
      <c r="B73" s="1028">
        <f>'BS (Liabilities) breakdown'!C190</f>
        <v/>
      </c>
      <c r="C73" s="1028">
        <f>'BS (Liabilities) breakdown'!D190</f>
        <v/>
      </c>
      <c r="D73" s="1028">
        <f>'BS (Liabilities) breakdown'!E190</f>
        <v/>
      </c>
      <c r="E73" s="1028">
        <f>'BS (Liabilities) breakdown'!F190</f>
        <v/>
      </c>
      <c r="F73" s="1028">
        <f>'BS (Liabilities) breakdown'!G190</f>
        <v/>
      </c>
      <c r="G73" s="1028">
        <f>'BS (Liabilities) breakdown'!H190</f>
        <v/>
      </c>
      <c r="O73" s="1008">
        <f>+C73*$B$9</f>
        <v/>
      </c>
      <c r="P73" s="1008">
        <f>+D73*$B$9</f>
        <v/>
      </c>
      <c r="Q73" s="1008">
        <f>+E73*$B$9</f>
        <v/>
      </c>
      <c r="R73" s="1008">
        <f>+F73*$B$9</f>
        <v/>
      </c>
      <c r="S73" s="1008">
        <f>+G73*$B$9</f>
        <v/>
      </c>
    </row>
    <row r="74" ht="14.25" customHeight="1" s="980">
      <c r="A74" s="1012" t="inlineStr">
        <is>
          <t xml:space="preserve">Shareholders' Equity(A) </t>
        </is>
      </c>
      <c r="B74" s="1030">
        <f>'BS (Liabilities) breakdown'!C195</f>
        <v/>
      </c>
      <c r="C74" s="1030">
        <f>'BS (Liabilities) breakdown'!D195</f>
        <v/>
      </c>
      <c r="D74" s="1030">
        <f>'BS (Liabilities) breakdown'!E195</f>
        <v/>
      </c>
      <c r="E74" s="1030">
        <f>'BS (Liabilities) breakdown'!F195</f>
        <v/>
      </c>
      <c r="F74" s="1030">
        <f>'BS (Liabilities) breakdown'!G195</f>
        <v/>
      </c>
      <c r="G74" s="1030">
        <f>'BS (Liabilities) breakdown'!H195</f>
        <v/>
      </c>
      <c r="H74" s="1036" t="n"/>
      <c r="O74" s="1030">
        <f>SUM(O69:O73)</f>
        <v/>
      </c>
      <c r="P74" s="1030">
        <f>SUM(P69:P73)</f>
        <v/>
      </c>
      <c r="Q74" s="1030">
        <f>SUM(Q69:Q73)</f>
        <v/>
      </c>
      <c r="R74" s="1030">
        <f>SUM(R69:R73)</f>
        <v/>
      </c>
      <c r="S74" s="1030">
        <f>SUM(S69:S73)</f>
        <v/>
      </c>
    </row>
    <row r="75" ht="14.25" customHeight="1" s="980">
      <c r="A75" s="1014" t="n"/>
      <c r="B75" s="1014" t="n"/>
      <c r="C75" s="1031" t="n"/>
      <c r="D75" s="1032" t="n"/>
      <c r="E75" s="1031" t="n"/>
      <c r="F75" s="1031" t="n"/>
      <c r="G75" s="1032" t="n"/>
      <c r="O75" s="1014" t="n"/>
      <c r="P75" s="1031" t="n"/>
      <c r="Q75" s="1031" t="n"/>
      <c r="R75" s="1031" t="n"/>
      <c r="S75" s="1031" t="n"/>
    </row>
    <row r="76" ht="14.25" customHeight="1" s="980">
      <c r="A76" s="1012" t="inlineStr">
        <is>
          <t xml:space="preserve">Total Liabilities &amp; Equity </t>
        </is>
      </c>
      <c r="B76" s="1030">
        <f>B74+B67</f>
        <v/>
      </c>
      <c r="C76" s="1030">
        <f>C74+C67</f>
        <v/>
      </c>
      <c r="D76" s="1035">
        <f>D74+D67</f>
        <v/>
      </c>
      <c r="E76" s="1030">
        <f>E74+E67</f>
        <v/>
      </c>
      <c r="F76" s="1030">
        <f>F74+F67</f>
        <v/>
      </c>
      <c r="G76" s="1035">
        <f>G74+G67</f>
        <v/>
      </c>
      <c r="O76" s="1030">
        <f>O74+O67</f>
        <v/>
      </c>
      <c r="P76" s="1030">
        <f>P74+P67</f>
        <v/>
      </c>
      <c r="Q76" s="1030">
        <f>Q74+Q67</f>
        <v/>
      </c>
      <c r="R76" s="1030">
        <f>R74+R67</f>
        <v/>
      </c>
      <c r="S76" s="1030">
        <f>S74+S67</f>
        <v/>
      </c>
    </row>
    <row r="77" ht="14.25" customHeight="1" s="980">
      <c r="A77" s="1037" t="inlineStr">
        <is>
          <t>Error</t>
        </is>
      </c>
      <c r="B77" s="1038">
        <f>B76-B44</f>
        <v/>
      </c>
      <c r="C77" s="1039">
        <f>C76-C44</f>
        <v/>
      </c>
      <c r="D77" s="1040">
        <f>D76-D44</f>
        <v/>
      </c>
      <c r="E77" s="1041">
        <f>E76-E44</f>
        <v/>
      </c>
      <c r="F77" s="1042">
        <f>F76-F44</f>
        <v/>
      </c>
      <c r="G77" s="1043">
        <f>G76-G44</f>
        <v/>
      </c>
      <c r="I77" s="66" t="n"/>
      <c r="O77" s="1044">
        <f>O76-O44</f>
        <v/>
      </c>
      <c r="P77" s="1044">
        <f>P76-P44</f>
        <v/>
      </c>
      <c r="Q77" s="1044">
        <f>Q76-Q44</f>
        <v/>
      </c>
      <c r="R77" s="1044">
        <f>R76-R44</f>
        <v/>
      </c>
      <c r="S77" s="1044">
        <f>S76-S44</f>
        <v/>
      </c>
    </row>
    <row r="78" ht="14.25" customHeight="1" s="980">
      <c r="A78" s="995" t="n"/>
      <c r="B78" s="995" t="n"/>
      <c r="C78" s="995" t="n"/>
      <c r="D78" s="995" t="n"/>
      <c r="E78" s="995" t="n"/>
      <c r="F78" s="995" t="n"/>
      <c r="G78" s="996" t="n"/>
      <c r="O78" s="995" t="n"/>
      <c r="P78" s="995" t="n"/>
      <c r="Q78" s="995" t="n"/>
      <c r="R78" s="995" t="n"/>
      <c r="S78" s="995" t="n"/>
    </row>
    <row r="79" ht="14.25" customHeight="1" s="980">
      <c r="A79" s="1000" t="inlineStr">
        <is>
          <t xml:space="preserve">Others </t>
        </is>
      </c>
      <c r="B79" s="1000" t="n"/>
      <c r="C79" s="1000" t="n"/>
      <c r="D79" s="995" t="n"/>
      <c r="E79" s="995" t="n"/>
      <c r="F79" s="995" t="n"/>
      <c r="G79" s="996" t="n"/>
      <c r="O79" s="1000" t="n"/>
      <c r="P79" s="995" t="n"/>
      <c r="Q79" s="995" t="n"/>
      <c r="R79" s="995" t="n"/>
      <c r="S79" s="995" t="n"/>
    </row>
    <row r="80" ht="14.25" customHeight="1" s="980">
      <c r="A80" s="995" t="n"/>
      <c r="B80" s="995" t="n"/>
      <c r="C80" s="995" t="n"/>
      <c r="D80" s="995" t="n"/>
      <c r="E80" s="995" t="n"/>
      <c r="F80" s="995" t="n"/>
      <c r="G80" s="996" t="n"/>
      <c r="O80" s="995" t="n"/>
      <c r="P80" s="995" t="n"/>
      <c r="Q80" s="995" t="n"/>
      <c r="R80" s="995" t="n"/>
      <c r="S80" s="995" t="n"/>
    </row>
    <row r="81" ht="14.25" customHeight="1" s="980">
      <c r="A81" s="1004" t="inlineStr">
        <is>
          <t xml:space="preserve"> </t>
        </is>
      </c>
      <c r="B81" s="1005">
        <f>B21</f>
        <v/>
      </c>
      <c r="C81" s="1005">
        <f>C21</f>
        <v/>
      </c>
      <c r="D81" s="1005">
        <f>D21</f>
        <v/>
      </c>
      <c r="E81" s="1005">
        <f>E21</f>
        <v/>
      </c>
      <c r="F81" s="1005">
        <f>F21</f>
        <v/>
      </c>
      <c r="G81" s="1006">
        <f>G21</f>
        <v/>
      </c>
      <c r="O81" s="1005">
        <f>O21</f>
        <v/>
      </c>
      <c r="P81" s="1005">
        <f>P21</f>
        <v/>
      </c>
      <c r="Q81" s="1005">
        <f>Q21</f>
        <v/>
      </c>
      <c r="R81" s="1005">
        <f>R21</f>
        <v/>
      </c>
      <c r="S81" s="1005">
        <f>S21</f>
        <v/>
      </c>
    </row>
    <row r="82" ht="14.25" customHeight="1" s="980">
      <c r="A82" s="1011" t="inlineStr">
        <is>
          <t xml:space="preserve">Off Balance Liabilities </t>
        </is>
      </c>
      <c r="B82" s="1028">
        <f>'BS (Liabilities) breakdown'!C208</f>
        <v/>
      </c>
      <c r="C82" s="1028">
        <f>'BS (Liabilities) breakdown'!D208</f>
        <v/>
      </c>
      <c r="D82" s="1028">
        <f>'BS (Liabilities) breakdown'!E208</f>
        <v/>
      </c>
      <c r="E82" s="1028">
        <f>'BS (Liabilities) breakdown'!F208</f>
        <v/>
      </c>
      <c r="F82" s="1028">
        <f>'BS (Liabilities) breakdown'!G208</f>
        <v/>
      </c>
      <c r="G82" s="1028">
        <f>'BS (Liabilities) breakdown'!H208</f>
        <v/>
      </c>
      <c r="O82" s="1008">
        <f>+C82*$B$9</f>
        <v/>
      </c>
      <c r="P82" s="1008">
        <f>+D82*$B$9</f>
        <v/>
      </c>
      <c r="Q82" s="1008">
        <f>+E82*$B$9</f>
        <v/>
      </c>
      <c r="R82" s="1008">
        <f>+F82*$B$9</f>
        <v/>
      </c>
      <c r="S82" s="1008">
        <f>+G82*$B$9</f>
        <v/>
      </c>
    </row>
    <row r="83" ht="14.25" customHeight="1" s="980">
      <c r="A83" s="1011" t="inlineStr">
        <is>
          <t xml:space="preserve">Gross Debt </t>
        </is>
      </c>
      <c r="B83" s="1045">
        <f>B59+B50+B51+B52</f>
        <v/>
      </c>
      <c r="C83" s="1045">
        <f>C59+C50+C51+C52</f>
        <v/>
      </c>
      <c r="D83" s="1045">
        <f>D59+D50+D51+D52</f>
        <v/>
      </c>
      <c r="E83" s="1045">
        <f>E59+E50+E51+E52</f>
        <v/>
      </c>
      <c r="F83" s="1045">
        <f>F59+F50+F51+F52</f>
        <v/>
      </c>
      <c r="G83" s="1045">
        <f>G59+G50+G51+G52</f>
        <v/>
      </c>
      <c r="O83" s="1008">
        <f>+C83*$B$9</f>
        <v/>
      </c>
      <c r="P83" s="1008">
        <f>+D83*$B$9</f>
        <v/>
      </c>
      <c r="Q83" s="1008">
        <f>+E83*$B$9</f>
        <v/>
      </c>
      <c r="R83" s="1008">
        <f>+F83*$B$9</f>
        <v/>
      </c>
      <c r="S83" s="1008">
        <f>+G83*$B$9</f>
        <v/>
      </c>
    </row>
    <row r="84" ht="14.25" customHeight="1" s="980">
      <c r="A84" s="1011" t="inlineStr">
        <is>
          <t xml:space="preserve">Non-Performing Assets(B) </t>
        </is>
      </c>
      <c r="B84" s="1028" t="n"/>
      <c r="C84" s="1028" t="n"/>
      <c r="D84" s="1028" t="n"/>
      <c r="E84" s="1028" t="n"/>
      <c r="F84" s="1028" t="n"/>
      <c r="G84" s="1045" t="n"/>
      <c r="O84" s="1008" t="n"/>
      <c r="P84" s="1008" t="n"/>
      <c r="Q84" s="1008" t="n"/>
      <c r="R84" s="1008" t="n"/>
      <c r="S84" s="1008">
        <f>+G84*$B$9</f>
        <v/>
      </c>
    </row>
    <row r="85" ht="14.25" customHeight="1" s="980">
      <c r="A85" s="1011" t="inlineStr">
        <is>
          <t xml:space="preserve">Reserve for Non-Performing Assets(C) </t>
        </is>
      </c>
      <c r="B85" s="1028" t="n"/>
      <c r="C85" s="1028" t="n"/>
      <c r="D85" s="1028" t="n"/>
      <c r="E85" s="1028" t="n"/>
      <c r="F85" s="1028" t="n"/>
      <c r="G85" s="1045" t="n"/>
      <c r="O85" s="1008" t="n"/>
      <c r="P85" s="1008" t="n"/>
      <c r="Q85" s="1008" t="n"/>
      <c r="R85" s="1008" t="n"/>
      <c r="S85" s="1008">
        <f>+G85*$B$9</f>
        <v/>
      </c>
    </row>
    <row r="86" ht="14.25" customHeight="1" s="980">
      <c r="A86" s="1011" t="inlineStr">
        <is>
          <t xml:space="preserve">Unrealized Holding Gains/Losses(D) </t>
        </is>
      </c>
      <c r="B86" s="1028" t="n"/>
      <c r="C86" s="1028" t="n"/>
      <c r="D86" s="1028" t="n"/>
      <c r="E86" s="1028" t="n"/>
      <c r="F86" s="1028" t="n"/>
      <c r="G86" s="1028">
        <f>-#REF!</f>
        <v/>
      </c>
      <c r="O86" s="1008" t="n"/>
      <c r="P86" s="1008" t="n"/>
      <c r="Q86" s="1008" t="n"/>
      <c r="R86" s="1008" t="n"/>
      <c r="S86" s="1008">
        <f>-#REF!</f>
        <v/>
      </c>
    </row>
    <row r="87" ht="14.25" customHeight="1" s="980">
      <c r="A87" s="1011" t="inlineStr">
        <is>
          <t xml:space="preserve">Real Net Worth (A)-(B)+(C)+(D) </t>
        </is>
      </c>
      <c r="B87" s="1028">
        <f>B74-B84+B85+B86</f>
        <v/>
      </c>
      <c r="C87" s="1028">
        <f>C74-C84+C85+C86</f>
        <v/>
      </c>
      <c r="D87" s="1028">
        <f>D74-D84+D85+D86</f>
        <v/>
      </c>
      <c r="E87" s="1028">
        <f>E74-E84+E85+E86</f>
        <v/>
      </c>
      <c r="F87" s="1028">
        <f>F74-F84+F85+F86</f>
        <v/>
      </c>
      <c r="G87" s="1045">
        <f>G74-G84+G85+G86</f>
        <v/>
      </c>
      <c r="O87" s="1008" t="n"/>
      <c r="P87" s="1008" t="n"/>
      <c r="Q87" s="1008" t="n"/>
      <c r="R87" s="1008" t="n"/>
      <c r="S87" s="1008">
        <f>S74+S86</f>
        <v/>
      </c>
    </row>
    <row r="89" ht="14.25" customHeight="1" s="980">
      <c r="G89" s="1046" t="n"/>
    </row>
    <row r="200" ht="14.25" customHeight="1" s="980">
      <c r="A200" s="982" t="n"/>
      <c r="B200" s="982" t="n"/>
      <c r="G200" s="1047" t="n"/>
      <c r="H200" s="1048" t="inlineStr">
        <is>
          <t>Multiple Grid</t>
        </is>
      </c>
      <c r="I200" s="1049" t="n"/>
      <c r="J200" s="1049" t="n"/>
      <c r="K200" s="1049" t="n"/>
      <c r="L200" s="1049" t="n"/>
      <c r="M200" s="1049" t="n"/>
      <c r="N200" s="1049" t="n"/>
    </row>
    <row r="201" ht="14.25" customHeight="1" s="980">
      <c r="A201" s="982" t="n"/>
      <c r="B201" s="982" t="n"/>
      <c r="G201" s="1047" t="n"/>
      <c r="H201" s="1050" t="n"/>
      <c r="I201" s="1034" t="inlineStr">
        <is>
          <t>Input Value</t>
        </is>
      </c>
      <c r="J201" s="1049" t="n"/>
      <c r="K201" s="1049" t="n"/>
      <c r="L201" s="1049" t="n"/>
      <c r="M201" s="1049" t="n"/>
      <c r="N201" s="1049" t="n"/>
    </row>
    <row r="202" ht="14.25" customHeight="1" s="980">
      <c r="H202" s="1034" t="inlineStr">
        <is>
          <t>CDM Value</t>
        </is>
      </c>
      <c r="I202" s="1034" t="inlineStr">
        <is>
          <t>Full Value</t>
        </is>
      </c>
      <c r="J202" s="1034" t="inlineStr">
        <is>
          <t>Hundreds</t>
        </is>
      </c>
      <c r="K202" s="1034" t="inlineStr">
        <is>
          <t>Thousands</t>
        </is>
      </c>
      <c r="L202" s="1034" t="inlineStr">
        <is>
          <t>Lakhs</t>
        </is>
      </c>
      <c r="M202" s="1034" t="inlineStr">
        <is>
          <t>Crores</t>
        </is>
      </c>
      <c r="N202" s="1034" t="inlineStr">
        <is>
          <t>Millions</t>
        </is>
      </c>
      <c r="O202" s="1050" t="inlineStr">
        <is>
          <t>Billions</t>
        </is>
      </c>
    </row>
    <row r="203" ht="14.25" customHeight="1" s="980">
      <c r="H203" s="1034" t="inlineStr">
        <is>
          <t>Hundreds</t>
        </is>
      </c>
      <c r="I203" s="1034">
        <f>1/100</f>
        <v/>
      </c>
      <c r="J203" s="1034">
        <f>100/100</f>
        <v/>
      </c>
      <c r="K203" s="1034">
        <f>1000/100</f>
        <v/>
      </c>
      <c r="L203" s="1034">
        <f>100000/100</f>
        <v/>
      </c>
      <c r="M203" s="1034">
        <f>10000000/100</f>
        <v/>
      </c>
      <c r="N203" s="1034">
        <f>1000000/100</f>
        <v/>
      </c>
      <c r="O203" s="1050">
        <f>1000000000/100</f>
        <v/>
      </c>
    </row>
    <row r="204" ht="14.25" customHeight="1" s="980">
      <c r="H204" s="1050" t="inlineStr">
        <is>
          <t>Thousands</t>
        </is>
      </c>
      <c r="I204" s="978">
        <f>1/1000</f>
        <v/>
      </c>
      <c r="J204" s="978">
        <f>100/1000</f>
        <v/>
      </c>
      <c r="K204" s="978">
        <f>1000/1000</f>
        <v/>
      </c>
      <c r="L204" s="978">
        <f>100000/1000</f>
        <v/>
      </c>
      <c r="M204" s="978">
        <f>10000000/1000</f>
        <v/>
      </c>
      <c r="N204" s="978">
        <f>1000000/1000</f>
        <v/>
      </c>
      <c r="O204" s="978">
        <f>1000000000/1000</f>
        <v/>
      </c>
    </row>
    <row r="205" ht="14.25" customHeight="1" s="980">
      <c r="H205" s="1050" t="inlineStr">
        <is>
          <t>Millions</t>
        </is>
      </c>
      <c r="I205" s="978">
        <f>1/1000000</f>
        <v/>
      </c>
      <c r="J205" s="978">
        <f>100/1000000</f>
        <v/>
      </c>
      <c r="K205" s="978">
        <f>1000/1000000</f>
        <v/>
      </c>
      <c r="L205" s="978">
        <f>100000/1000000</f>
        <v/>
      </c>
      <c r="M205" s="978">
        <f>10000000/1000000</f>
        <v/>
      </c>
      <c r="N205" s="978">
        <f>1000000/1000000</f>
        <v/>
      </c>
      <c r="O205" s="978">
        <f>1000000000/1000000</f>
        <v/>
      </c>
    </row>
    <row r="206" ht="14.25" customHeight="1" s="980">
      <c r="H206" s="1050" t="inlineStr">
        <is>
          <t>Billions</t>
        </is>
      </c>
      <c r="I206" s="978">
        <f>1/1000000000</f>
        <v/>
      </c>
      <c r="J206" s="978">
        <f>100/1000000000</f>
        <v/>
      </c>
      <c r="K206" s="978">
        <f>1000/1000000000</f>
        <v/>
      </c>
      <c r="L206" s="978">
        <f>100000/1000000000</f>
        <v/>
      </c>
      <c r="M206" s="978">
        <f>10000000/1000000000</f>
        <v/>
      </c>
      <c r="N206" s="978">
        <f>1000000/1000000000</f>
        <v/>
      </c>
      <c r="O206" s="978">
        <f>1000000000/1000000000</f>
        <v/>
      </c>
    </row>
    <row r="208" ht="14.25" customHeight="1" s="980">
      <c r="B208" s="978" t="inlineStr">
        <is>
          <t>Full Value</t>
        </is>
      </c>
    </row>
    <row r="209" ht="14.25" customHeight="1" s="980">
      <c r="A209" s="978" t="inlineStr">
        <is>
          <t>Hundreds</t>
        </is>
      </c>
      <c r="B209" s="978" t="inlineStr">
        <is>
          <t>Hundreds</t>
        </is>
      </c>
      <c r="C209" s="978" t="inlineStr">
        <is>
          <t>2018/03</t>
        </is>
      </c>
    </row>
    <row r="210" ht="14.25" customHeight="1" s="980">
      <c r="A210" s="978" t="inlineStr">
        <is>
          <t>Thousands</t>
        </is>
      </c>
      <c r="B210" s="978" t="inlineStr">
        <is>
          <t>Thousands</t>
        </is>
      </c>
      <c r="C210" s="978" t="inlineStr">
        <is>
          <t>2018/06</t>
        </is>
      </c>
    </row>
    <row r="211" ht="14.25" customHeight="1" s="980">
      <c r="A211" s="978" t="inlineStr">
        <is>
          <t>Millions</t>
        </is>
      </c>
      <c r="B211" s="978" t="inlineStr">
        <is>
          <t>Lakhs</t>
        </is>
      </c>
      <c r="C211" s="978" t="inlineStr">
        <is>
          <t>2018/12</t>
        </is>
      </c>
    </row>
    <row r="212" ht="14.25" customHeight="1" s="980">
      <c r="A212" s="978" t="inlineStr">
        <is>
          <t>Billions</t>
        </is>
      </c>
      <c r="B212" s="978" t="inlineStr">
        <is>
          <t>Crores</t>
        </is>
      </c>
      <c r="C212" s="978" t="inlineStr">
        <is>
          <t>2019/03</t>
        </is>
      </c>
    </row>
    <row r="213" ht="14.25" customHeight="1" s="980">
      <c r="B213" s="978" t="inlineStr">
        <is>
          <t>Millions</t>
        </is>
      </c>
      <c r="C213" s="978" t="inlineStr">
        <is>
          <t>2019/06</t>
        </is>
      </c>
    </row>
    <row r="214" ht="14.25" customHeight="1" s="980">
      <c r="B214" s="978" t="inlineStr">
        <is>
          <t>Billions</t>
        </is>
      </c>
      <c r="C214" s="978" t="inlineStr">
        <is>
          <t>2019/12</t>
        </is>
      </c>
    </row>
    <row r="215" ht="14.25" customHeight="1" s="980">
      <c r="C215" s="978" t="inlineStr">
        <is>
          <t>2020/03</t>
        </is>
      </c>
    </row>
    <row r="216" ht="14.25" customHeight="1" s="980">
      <c r="C216" s="978" t="inlineStr">
        <is>
          <t>2020/06</t>
        </is>
      </c>
    </row>
    <row r="217" ht="14.25" customHeight="1" s="980">
      <c r="C217" s="978" t="inlineStr">
        <is>
          <t>2020/12</t>
        </is>
      </c>
    </row>
    <row r="218" ht="14.25" customHeight="1" s="980">
      <c r="C218" s="978" t="inlineStr">
        <is>
          <t>2021/03</t>
        </is>
      </c>
    </row>
    <row r="219" ht="14.25" customHeight="1" s="980">
      <c r="C219" s="978" t="inlineStr">
        <is>
          <t>2021/06</t>
        </is>
      </c>
    </row>
    <row r="220" ht="14.25" customHeight="1" s="980">
      <c r="C220" s="978" t="inlineStr">
        <is>
          <t>2021/12</t>
        </is>
      </c>
    </row>
    <row r="221" ht="14.25" customHeight="1" s="980">
      <c r="C221" s="978" t="inlineStr">
        <is>
          <t>2022/03</t>
        </is>
      </c>
    </row>
    <row r="222" ht="14.25" customHeight="1" s="980">
      <c r="C222" s="978" t="inlineStr">
        <is>
          <t>2022/06</t>
        </is>
      </c>
    </row>
    <row r="223" ht="14.25" customHeight="1" s="980">
      <c r="C223" s="978" t="inlineStr">
        <is>
          <t>2022/12</t>
        </is>
      </c>
    </row>
    <row r="224" ht="14.25" customHeight="1" s="980">
      <c r="C224" s="978" t="inlineStr">
        <is>
          <t>2023/03</t>
        </is>
      </c>
    </row>
    <row r="225" ht="14.25" customHeight="1" s="980">
      <c r="C225" s="978" t="inlineStr">
        <is>
          <t>2023/06</t>
        </is>
      </c>
    </row>
    <row r="226" ht="14.25" customHeight="1" s="980">
      <c r="C226" s="978"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rank="0" priority="2" equalAverage="0" operator="equal" aboveAverage="0" dxfId="0" text="" percent="0" bottom="0">
      <formula>"Check"</formula>
    </cfRule>
  </conditionalFormatting>
  <dataValidations count="6">
    <dataValidation sqref="B12:E12" showErrorMessage="1" showDropDown="0" showInputMessage="1" allowBlank="0" type="list" errorStyle="stop" operator="between">
      <formula1>$M$2:$M$5</formula1>
      <formula2>0</formula2>
    </dataValidation>
    <dataValidation sqref="B10:E10" showErrorMessage="1" showDropDown="0" showInputMessage="1" allowBlank="0" type="list" errorStyle="stop" operator="between">
      <formula1>$A$214:$A$216</formula1>
      <formula2>0</formula2>
    </dataValidation>
    <dataValidation sqref="B7:E7" showErrorMessage="1" showDropDown="0" showInputMessage="1" allowBlank="0" type="list" errorStyle="stop" operator="between">
      <formula1>$L$1:$L$9</formula1>
      <formula2>0</formula2>
    </dataValidation>
    <dataValidation sqref="B11:E11" showErrorMessage="1" showDropDown="0" showInputMessage="1" allowBlank="0" type="list" errorStyle="stop" operator="between">
      <formula1>$C$213:$C$230</formula1>
      <formula2>0</formula2>
    </dataValidation>
    <dataValidation sqref="H5" showErrorMessage="1" showDropDown="0" showInputMessage="1" allowBlank="0" type="list" errorStyle="stop" operator="between">
      <formula1>"Gurugram,Mumbai,Chennai,Bangalore,Sydney"</formula1>
      <formula2>0</formula2>
    </dataValidation>
    <dataValidation sqref="B8:E8" showErrorMessage="1" showDropDown="0" showInputMessage="1" allowBlank="0" type="list" errorStyle="stop" operator="between">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rintOptions horizontalCentered="0" verticalCentered="0" headings="0" gridLines="0" gridLinesSet="1"/>
  <pageMargins left="0.7" right="0.7" top="0.75" bottom="0.75" header="0.511811023622047" footer="0.511811023622047"/>
  <pageSetup orientation="portrait" paperSize="9" scale="28" fitToHeight="1" fitToWidth="1"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2:H14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t="inlineStr">
        <is>
          <t>Cash Flow Statement Drill-Down</t>
        </is>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CF!A10</f>
        <v/>
      </c>
      <c r="C5" s="1337" t="n"/>
      <c r="D5" s="1337" t="n"/>
      <c r="E5" s="1337" t="n"/>
      <c r="F5" s="1337" t="n"/>
      <c r="G5" s="1337" t="n"/>
      <c r="H5" s="1337" t="n"/>
    </row>
    <row r="6" ht="14.25" customHeight="1" s="980">
      <c r="B6" s="1308" t="inlineStr">
        <is>
          <t xml:space="preserve"> decrease increase in current liabilities and provisions </t>
        </is>
      </c>
      <c r="C6" s="1339" t="n"/>
      <c r="D6" s="1340" t="n"/>
      <c r="E6" s="1340" t="n"/>
      <c r="F6" s="1340" t="n"/>
      <c r="G6" s="1340" t="n">
        <v>-197.63</v>
      </c>
      <c r="H6" s="1340" t="n">
        <v>2435.38</v>
      </c>
    </row>
    <row r="7" ht="14.25" customHeight="1" s="980">
      <c r="B7" s="1308" t="inlineStr">
        <is>
          <t xml:space="preserve"> increase decrease in inventories </t>
        </is>
      </c>
      <c r="C7" s="1339" t="n"/>
      <c r="D7" s="1340" t="n"/>
      <c r="E7" s="1340" t="n"/>
      <c r="F7" s="1340" t="n"/>
      <c r="G7" s="1340" t="n">
        <v>629.04</v>
      </c>
      <c r="H7" s="1340" t="n">
        <v>-1205.02</v>
      </c>
    </row>
    <row r="8" ht="14.25" customHeight="1" s="980">
      <c r="B8" s="1308" t="inlineStr">
        <is>
          <t xml:space="preserve"> increase dectease in trade receivables and other current assets </t>
        </is>
      </c>
      <c r="C8" s="1339" t="n"/>
      <c r="D8" s="1340" t="n"/>
      <c r="E8" s="1340" t="n"/>
      <c r="F8" s="1340" t="n"/>
      <c r="G8" s="1340" t="n">
        <v>1548.34</v>
      </c>
      <c r="H8" s="1340" t="n">
        <v>-1440.69</v>
      </c>
    </row>
    <row r="9" ht="14.25" customHeight="1" s="980">
      <c r="B9" s="1308" t="inlineStr">
        <is>
          <t xml:space="preserve"> increase in loans and advances </t>
        </is>
      </c>
      <c r="C9" s="1339" t="n"/>
      <c r="D9" s="1340" t="n"/>
      <c r="E9" s="1340" t="n"/>
      <c r="F9" s="1340" t="n"/>
      <c r="G9" s="1340" t="n">
        <v>-151.23</v>
      </c>
      <c r="H9" s="1340" t="n">
        <v>-2.38</v>
      </c>
    </row>
    <row r="10" ht="14.25" customHeight="1" s="980">
      <c r="B10" s="1308" t="inlineStr">
        <is>
          <t xml:space="preserve"> decrease increase in financial liabilities </t>
        </is>
      </c>
      <c r="C10" s="1339" t="n"/>
      <c r="D10" s="1340" t="n"/>
      <c r="E10" s="1340" t="n"/>
      <c r="F10" s="1340" t="n"/>
      <c r="G10" s="1340" t="n">
        <v>849.76</v>
      </c>
      <c r="H10" s="1340" t="n">
        <v>-2891.92</v>
      </c>
    </row>
    <row r="11" ht="14.25" customHeight="1" s="980">
      <c r="B11" s="1308" t="inlineStr">
        <is>
          <t xml:space="preserve"> increase decrease in other liabilities </t>
        </is>
      </c>
      <c r="C11" s="1339" t="n"/>
      <c r="D11" s="1340" t="n"/>
      <c r="E11" s="1340" t="n"/>
      <c r="F11" s="1340" t="n"/>
      <c r="G11" s="1340" t="n">
        <v>263.2</v>
      </c>
      <c r="H11" s="1340" t="n">
        <v>-164.13</v>
      </c>
    </row>
    <row r="12" ht="14.25" customHeight="1" s="980">
      <c r="B12" s="1308" t="inlineStr">
        <is>
          <t xml:space="preserve"> increase in other assets </t>
        </is>
      </c>
      <c r="C12" s="1339" t="n"/>
      <c r="D12" s="1340" t="n"/>
      <c r="E12" s="1340" t="n"/>
      <c r="F12" s="1340" t="n"/>
      <c r="G12" s="1340" t="n">
        <v>-77.48999999999999</v>
      </c>
      <c r="H12" s="1340" t="n">
        <v>-14.04</v>
      </c>
    </row>
    <row r="13" ht="14.25" customHeight="1" s="980">
      <c r="B13" s="1308" t="n"/>
      <c r="C13" s="1339" t="n"/>
      <c r="D13" s="1340" t="n"/>
      <c r="E13" s="1340" t="n"/>
      <c r="F13" s="1340" t="n"/>
      <c r="G13" s="1340" t="n"/>
      <c r="H13" s="1340" t="n"/>
    </row>
    <row r="14" ht="14.25" customHeight="1" s="980">
      <c r="B14" s="1308" t="n"/>
      <c r="C14" s="1339" t="n"/>
      <c r="D14" s="1340" t="n"/>
      <c r="E14" s="1340" t="n"/>
      <c r="F14" s="1340" t="n"/>
      <c r="G14" s="1340" t="n"/>
      <c r="H14" s="1340" t="n"/>
    </row>
    <row r="15" ht="14.25" customHeight="1" s="980">
      <c r="B15" s="1308" t="n"/>
      <c r="C15" s="1339" t="n"/>
      <c r="D15" s="1340" t="n"/>
      <c r="E15" s="1340" t="n"/>
      <c r="F15" s="1340" t="n"/>
      <c r="G15" s="1340" t="n"/>
      <c r="H15" s="1340" t="n"/>
    </row>
    <row r="16" ht="14.25" customHeight="1" s="980">
      <c r="B16" s="1308" t="n"/>
      <c r="C16" s="1339" t="n"/>
      <c r="D16" s="1340" t="n"/>
      <c r="E16" s="1340" t="n"/>
      <c r="F16" s="1340" t="n"/>
      <c r="G16" s="1340" t="n"/>
      <c r="H16" s="1340" t="n"/>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5" customHeight="1" s="980">
      <c r="A20" s="1341" t="n"/>
      <c r="B20" s="1341" t="inlineStr">
        <is>
          <t>Total</t>
        </is>
      </c>
      <c r="C20" s="1342">
        <f>SUM(C6:C19)</f>
        <v/>
      </c>
      <c r="D20" s="1342">
        <f>SUM(D6:D19)</f>
        <v/>
      </c>
      <c r="E20" s="1342">
        <f>SUM(E6:E19)</f>
        <v/>
      </c>
      <c r="F20" s="1342">
        <f>SUM(F6:F19)</f>
        <v/>
      </c>
      <c r="G20" s="1342">
        <f>SUM(G6:G19)</f>
        <v/>
      </c>
      <c r="H20" s="1342">
        <f>SUM(H6:H19)</f>
        <v/>
      </c>
    </row>
    <row r="21" ht="14.25" customHeight="1" s="980">
      <c r="H21" s="1336" t="n"/>
    </row>
    <row r="22" ht="14.25" customHeight="1" s="980">
      <c r="H22" s="1336">
        <f>BS!G20</f>
        <v/>
      </c>
    </row>
    <row r="23" ht="14.25" customHeight="1" s="980">
      <c r="B23" s="1308" t="inlineStr">
        <is>
          <t xml:space="preserve"> </t>
        </is>
      </c>
      <c r="C23" s="1337">
        <f>BS!B21</f>
        <v/>
      </c>
      <c r="D23" s="1337">
        <f>BS!C21</f>
        <v/>
      </c>
      <c r="E23" s="1337">
        <f>BS!D21</f>
        <v/>
      </c>
      <c r="F23" s="1337">
        <f>BS!E21</f>
        <v/>
      </c>
      <c r="G23" s="1337">
        <f>BS!F21</f>
        <v/>
      </c>
      <c r="H23" s="1337">
        <f>BS!G21</f>
        <v/>
      </c>
    </row>
    <row r="24" ht="14.25" customHeight="1" s="980">
      <c r="A24" s="1338">
        <f>CF!A9</f>
        <v/>
      </c>
      <c r="C24" s="1337" t="n"/>
      <c r="D24" s="1337" t="n"/>
      <c r="E24" s="1337" t="n"/>
      <c r="F24" s="1337" t="n"/>
      <c r="G24" s="1337" t="n"/>
      <c r="H24" s="1337" t="n"/>
    </row>
    <row r="25" ht="14.25" customHeight="1" s="980">
      <c r="B25" s="1308" t="inlineStr">
        <is>
          <t xml:space="preserve"> loss gain on disposal of plant property and equipment net </t>
        </is>
      </c>
      <c r="C25" s="1339" t="n"/>
      <c r="D25" s="1340" t="n"/>
      <c r="E25" s="1340" t="n"/>
      <c r="F25" s="1340" t="n"/>
      <c r="G25" s="1340" t="n">
        <v>0.21</v>
      </c>
      <c r="H25" s="1340" t="n">
        <v>0.32</v>
      </c>
    </row>
    <row r="26" ht="14.25" customHeight="1" s="980">
      <c r="B26" s="1308" t="n"/>
      <c r="C26" s="1339" t="n"/>
      <c r="D26" s="1340" t="n"/>
      <c r="E26" s="1340" t="n"/>
      <c r="F26" s="1340" t="n"/>
      <c r="G26" s="1340" t="n"/>
      <c r="H26" s="1340" t="n"/>
    </row>
    <row r="27" ht="14.25" customHeight="1" s="980">
      <c r="B27" s="1308" t="n"/>
      <c r="C27" s="1339" t="n"/>
      <c r="D27" s="1340" t="n"/>
      <c r="E27" s="1340" t="n"/>
      <c r="F27" s="1340" t="n"/>
      <c r="G27" s="1340" t="n"/>
      <c r="H27" s="1340" t="n"/>
    </row>
    <row r="28" ht="14.25" customHeight="1" s="980">
      <c r="B28" s="1308" t="n"/>
      <c r="C28" s="1339" t="n"/>
      <c r="D28" s="1340" t="n"/>
      <c r="E28" s="1340" t="n"/>
      <c r="F28" s="1340" t="n"/>
      <c r="G28" s="1340" t="n"/>
      <c r="H28" s="1340" t="n"/>
    </row>
    <row r="29" ht="14.25" customHeight="1" s="980">
      <c r="B29" s="1308" t="n"/>
      <c r="C29" s="1339" t="n"/>
      <c r="D29" s="1340" t="n"/>
      <c r="E29" s="1340" t="n"/>
      <c r="F29" s="1340" t="n"/>
      <c r="G29" s="1340" t="n"/>
      <c r="H29" s="1340" t="n"/>
    </row>
    <row r="30" ht="14.25" customHeight="1" s="980">
      <c r="B30" s="1308" t="n"/>
      <c r="C30" s="1339" t="n"/>
      <c r="D30" s="1340" t="n"/>
      <c r="E30" s="1340" t="n"/>
      <c r="F30" s="1340" t="n"/>
      <c r="G30" s="1340" t="n"/>
      <c r="H30" s="1340" t="n"/>
    </row>
    <row r="31" ht="14.25" customHeight="1" s="980">
      <c r="B31" s="1308" t="n"/>
      <c r="C31" s="1339" t="n"/>
      <c r="D31" s="1340" t="n"/>
      <c r="E31" s="1340" t="n"/>
      <c r="F31" s="1340" t="n"/>
      <c r="G31" s="1340" t="n"/>
      <c r="H31" s="1340" t="n"/>
    </row>
    <row r="32" ht="15" customHeight="1" s="980">
      <c r="A32" s="1341" t="n"/>
      <c r="B32" s="1341" t="inlineStr">
        <is>
          <t>Total</t>
        </is>
      </c>
      <c r="C32" s="1342">
        <f>SUM(C25:C31)</f>
        <v/>
      </c>
      <c r="D32" s="1342">
        <f>SUM(D25:D31)</f>
        <v/>
      </c>
      <c r="E32" s="1342">
        <f>SUM(E25:E31)</f>
        <v/>
      </c>
      <c r="F32" s="1342">
        <f>SUM(F25:F31)</f>
        <v/>
      </c>
      <c r="G32" s="1342">
        <f>SUM(G25:G31)</f>
        <v/>
      </c>
      <c r="H32" s="1342">
        <f>SUM(H25:H31)</f>
        <v/>
      </c>
    </row>
    <row r="33" ht="14.25" customHeight="1" s="980"/>
    <row r="34" ht="14.25" customHeight="1" s="980">
      <c r="H34" s="1336">
        <f>BS!G20</f>
        <v/>
      </c>
    </row>
    <row r="35" ht="14.25" customHeight="1" s="980">
      <c r="B35" s="1308" t="inlineStr">
        <is>
          <t xml:space="preserve"> </t>
        </is>
      </c>
      <c r="C35" s="1337">
        <f>BS!B21</f>
        <v/>
      </c>
      <c r="D35" s="1337">
        <f>BS!C21</f>
        <v/>
      </c>
      <c r="E35" s="1337">
        <f>BS!D21</f>
        <v/>
      </c>
      <c r="F35" s="1337">
        <f>BS!E21</f>
        <v/>
      </c>
      <c r="G35" s="1337">
        <f>BS!F21</f>
        <v/>
      </c>
      <c r="H35" s="1337">
        <f>BS!G21</f>
        <v/>
      </c>
    </row>
    <row r="36" ht="14.25" customHeight="1" s="980">
      <c r="A36" s="1338">
        <f>CF!A13</f>
        <v/>
      </c>
      <c r="C36" s="1337" t="n"/>
      <c r="D36" s="1337" t="n"/>
      <c r="E36" s="1337" t="n"/>
      <c r="F36" s="1337" t="n"/>
      <c r="G36" s="1337" t="n"/>
      <c r="H36" s="1337" t="n"/>
    </row>
    <row r="37" ht="14.25" customHeight="1" s="980">
      <c r="B37" s="1308" t="inlineStr">
        <is>
          <t xml:space="preserve"> purchase of property plant and equipment </t>
        </is>
      </c>
      <c r="C37" s="1339" t="n"/>
      <c r="D37" s="1340" t="n"/>
      <c r="E37" s="1340" t="n"/>
      <c r="F37" s="1340" t="n"/>
      <c r="G37" s="1340" t="n">
        <v>-1831.64</v>
      </c>
      <c r="H37" s="1340" t="n">
        <v>1107.17</v>
      </c>
    </row>
    <row r="38" ht="14.25" customHeight="1" s="980">
      <c r="B38" s="1308" t="n"/>
      <c r="C38" s="1339" t="n"/>
      <c r="D38" s="1340" t="n"/>
      <c r="E38" s="1340" t="n"/>
      <c r="F38" s="1340" t="n"/>
      <c r="G38" s="1340" t="n"/>
      <c r="H38" s="1340" t="n"/>
    </row>
    <row r="39" ht="14.25" customHeight="1" s="980">
      <c r="B39" s="1308" t="n"/>
      <c r="C39" s="1339" t="n"/>
      <c r="D39" s="1340" t="n"/>
      <c r="E39" s="1340" t="n"/>
      <c r="F39" s="1340" t="n"/>
      <c r="G39" s="1340" t="n"/>
      <c r="H39" s="1340" t="n"/>
    </row>
    <row r="40" ht="14.25" customHeight="1" s="980">
      <c r="B40" s="1308" t="n"/>
      <c r="C40" s="1339" t="n"/>
      <c r="D40" s="1340" t="n"/>
      <c r="E40" s="1340" t="n"/>
      <c r="F40" s="1340" t="n"/>
      <c r="G40" s="1340" t="n"/>
      <c r="H40" s="1340" t="n"/>
    </row>
    <row r="41" ht="14.25" customHeight="1" s="980">
      <c r="B41" s="1308" t="n"/>
      <c r="C41" s="1339" t="n"/>
      <c r="D41" s="1340" t="n"/>
      <c r="E41" s="1340" t="n"/>
      <c r="F41" s="1340" t="n"/>
      <c r="G41" s="1340" t="n"/>
      <c r="H41" s="1340" t="n"/>
    </row>
    <row r="42" ht="14.25" customHeight="1" s="980">
      <c r="B42" s="1308" t="n"/>
      <c r="C42" s="1339" t="n"/>
      <c r="D42" s="1340" t="n"/>
      <c r="E42" s="1340" t="n"/>
      <c r="F42" s="1340" t="n"/>
      <c r="G42" s="1340" t="n"/>
      <c r="H42" s="1340" t="n"/>
    </row>
    <row r="43" ht="14.25" customHeight="1" s="980">
      <c r="B43" s="1308" t="n"/>
      <c r="C43" s="1339" t="n"/>
      <c r="D43" s="1340" t="n"/>
      <c r="E43" s="1340" t="n"/>
      <c r="F43" s="1340" t="n"/>
      <c r="G43" s="1340" t="n"/>
      <c r="H43" s="1340" t="n"/>
    </row>
    <row r="44" ht="15" customHeight="1" s="980">
      <c r="A44" s="1341" t="n"/>
      <c r="B44" s="1341" t="inlineStr">
        <is>
          <t>Total</t>
        </is>
      </c>
      <c r="C44" s="1342">
        <f>SUM(C37:C43)</f>
        <v/>
      </c>
      <c r="D44" s="1342">
        <f>SUM(D37:D43)</f>
        <v/>
      </c>
      <c r="E44" s="1342">
        <f>SUM(E37:E43)</f>
        <v/>
      </c>
      <c r="F44" s="1342">
        <f>SUM(F37:F43)</f>
        <v/>
      </c>
      <c r="G44" s="1342">
        <f>SUM(G37:G43)</f>
        <v/>
      </c>
      <c r="H44" s="1342">
        <f>SUM(H37:H43)</f>
        <v/>
      </c>
    </row>
    <row r="45" ht="14.25" customHeight="1" s="980"/>
    <row r="46" ht="14.25" customHeight="1" s="980">
      <c r="H46" s="1336">
        <f>BS!G20</f>
        <v/>
      </c>
    </row>
    <row r="47" ht="14.25" customHeight="1" s="980">
      <c r="B47" s="1308" t="inlineStr">
        <is>
          <t xml:space="preserve"> </t>
        </is>
      </c>
      <c r="C47" s="1337">
        <f>BS!B21</f>
        <v/>
      </c>
      <c r="D47" s="1337">
        <f>BS!C21</f>
        <v/>
      </c>
      <c r="E47" s="1337">
        <f>BS!D21</f>
        <v/>
      </c>
      <c r="F47" s="1337">
        <f>BS!E21</f>
        <v/>
      </c>
      <c r="G47" s="1337">
        <f>BS!F21</f>
        <v/>
      </c>
      <c r="H47" s="1337">
        <f>BS!G21</f>
        <v/>
      </c>
    </row>
    <row r="48" ht="14.25" customHeight="1" s="980">
      <c r="A48" s="1338">
        <f>CF!A14</f>
        <v/>
      </c>
      <c r="C48" s="1337" t="n"/>
      <c r="D48" s="1337" t="n"/>
      <c r="E48" s="1337" t="n"/>
      <c r="F48" s="1337" t="n"/>
      <c r="G48" s="1337" t="n"/>
      <c r="H48" s="1337" t="n"/>
    </row>
    <row r="49" ht="14.25" customHeight="1" s="980">
      <c r="B49" s="1308" t="inlineStr">
        <is>
          <t xml:space="preserve"> investment in share of alp africa </t>
        </is>
      </c>
      <c r="C49" s="1339" t="n"/>
      <c r="D49" s="1340" t="n"/>
      <c r="E49" s="1340" t="n"/>
      <c r="F49" s="1340" t="n"/>
      <c r="G49" s="1340" t="n">
        <v>-1225</v>
      </c>
      <c r="H49" s="1340" t="n">
        <v>0</v>
      </c>
    </row>
    <row r="50" ht="14.25" customHeight="1" s="980">
      <c r="B50" s="1308" t="n"/>
      <c r="C50" s="1339" t="n"/>
      <c r="D50" s="1340" t="n"/>
      <c r="E50" s="1340" t="n"/>
      <c r="F50" s="1340" t="n"/>
      <c r="G50" s="1340" t="n"/>
      <c r="H50" s="1340" t="n"/>
    </row>
    <row r="51" ht="14.25" customHeight="1" s="980">
      <c r="B51" s="1308" t="n"/>
      <c r="C51" s="1339" t="n"/>
      <c r="D51" s="1340" t="n"/>
      <c r="E51" s="1340" t="n"/>
      <c r="F51" s="1340" t="n"/>
      <c r="G51" s="1340" t="n"/>
      <c r="H51" s="1340" t="n"/>
    </row>
    <row r="52" ht="14.25" customHeight="1" s="980">
      <c r="B52" s="1308" t="n"/>
      <c r="C52" s="1339" t="n"/>
      <c r="D52" s="1340" t="n"/>
      <c r="E52" s="1340" t="n"/>
      <c r="F52" s="1340" t="n"/>
      <c r="G52" s="1340" t="n"/>
      <c r="H52" s="1340" t="n"/>
    </row>
    <row r="53" ht="14.25" customHeight="1" s="980">
      <c r="B53" s="1308" t="n"/>
      <c r="C53" s="1339" t="n"/>
      <c r="D53" s="1340" t="n"/>
      <c r="E53" s="1340" t="n"/>
      <c r="F53" s="1340" t="n"/>
      <c r="G53" s="1340" t="n"/>
      <c r="H53" s="1340" t="n"/>
    </row>
    <row r="54" ht="14.25" customHeight="1" s="980">
      <c r="B54" s="1308" t="n"/>
      <c r="C54" s="1339" t="n"/>
      <c r="D54" s="1340" t="n"/>
      <c r="E54" s="1340" t="n"/>
      <c r="F54" s="1340" t="n"/>
      <c r="G54" s="1340" t="n"/>
      <c r="H54" s="1340" t="n"/>
    </row>
    <row r="55" ht="14.25" customHeight="1" s="980">
      <c r="B55" s="1308" t="n"/>
      <c r="C55" s="1339" t="n"/>
      <c r="D55" s="1340" t="n"/>
      <c r="E55" s="1340" t="n"/>
      <c r="F55" s="1340" t="n"/>
      <c r="G55" s="1340" t="n"/>
      <c r="H55" s="1340" t="n"/>
    </row>
    <row r="56" ht="15" customHeight="1" s="980">
      <c r="A56" s="1341" t="n"/>
      <c r="B56" s="1341" t="inlineStr">
        <is>
          <t>Total</t>
        </is>
      </c>
      <c r="C56" s="1342">
        <f>SUM(C49:C55)</f>
        <v/>
      </c>
      <c r="D56" s="1342">
        <f>SUM(D49:D55)</f>
        <v/>
      </c>
      <c r="E56" s="1342">
        <f>SUM(E49:E55)</f>
        <v/>
      </c>
      <c r="F56" s="1342">
        <f>SUM(F49:F55)</f>
        <v/>
      </c>
      <c r="G56" s="1342">
        <f>SUM(G49:G55)</f>
        <v/>
      </c>
      <c r="H56" s="1342">
        <f>SUM(H49:H55)</f>
        <v/>
      </c>
    </row>
    <row r="57" ht="14.25" customHeight="1" s="980"/>
    <row r="58" ht="14.25" customHeight="1" s="980">
      <c r="H58" s="1336">
        <f>BS!G20</f>
        <v/>
      </c>
    </row>
    <row r="59" ht="14.25" customHeight="1" s="980">
      <c r="B59" s="1308" t="inlineStr">
        <is>
          <t xml:space="preserve"> </t>
        </is>
      </c>
      <c r="C59" s="1337">
        <f>BS!B21</f>
        <v/>
      </c>
      <c r="D59" s="1337">
        <f>BS!C21</f>
        <v/>
      </c>
      <c r="E59" s="1337">
        <f>BS!D21</f>
        <v/>
      </c>
      <c r="F59" s="1337">
        <f>BS!E21</f>
        <v/>
      </c>
      <c r="G59" s="1337">
        <f>BS!F21</f>
        <v/>
      </c>
      <c r="H59" s="1337">
        <f>BS!G21</f>
        <v/>
      </c>
    </row>
    <row r="60" ht="14.25" customHeight="1" s="980">
      <c r="A60" s="1338">
        <f>CF!A15</f>
        <v/>
      </c>
      <c r="C60" s="1337" t="n"/>
      <c r="D60" s="1337" t="n"/>
      <c r="E60" s="1337" t="n"/>
      <c r="F60" s="1337" t="n"/>
      <c r="G60" s="1337" t="n"/>
      <c r="H60" s="1337" t="n"/>
    </row>
    <row r="61" ht="14.25" customHeight="1" s="980">
      <c r="B61" s="1308" t="n"/>
      <c r="C61" s="1339" t="n"/>
      <c r="D61" s="1340" t="n"/>
      <c r="E61" s="1340" t="n"/>
      <c r="F61" s="1340" t="n"/>
      <c r="G61" s="1340" t="n"/>
      <c r="H61" s="1340" t="n"/>
    </row>
    <row r="62" ht="14.25" customHeight="1" s="980">
      <c r="B62" s="1308" t="n"/>
      <c r="C62" s="1339" t="n"/>
      <c r="D62" s="1340" t="n"/>
      <c r="E62" s="1340" t="n"/>
      <c r="F62" s="1340" t="n"/>
      <c r="G62" s="1340" t="n"/>
      <c r="H62" s="1340" t="n"/>
    </row>
    <row r="63" ht="14.25" customHeight="1" s="980">
      <c r="B63" s="1308" t="n"/>
      <c r="C63" s="1339" t="n"/>
      <c r="D63" s="1340" t="n"/>
      <c r="E63" s="1340" t="n"/>
      <c r="F63" s="1340" t="n"/>
      <c r="G63" s="1340" t="n"/>
      <c r="H63" s="1340" t="n"/>
    </row>
    <row r="64" ht="14.25" customHeight="1" s="980">
      <c r="B64" s="1308" t="n"/>
      <c r="C64" s="1339" t="n"/>
      <c r="D64" s="1340" t="n"/>
      <c r="E64" s="1340" t="n"/>
      <c r="F64" s="1340" t="n"/>
      <c r="G64" s="1340" t="n"/>
      <c r="H64" s="1340" t="n"/>
    </row>
    <row r="65" ht="14.25" customHeight="1" s="980">
      <c r="B65" s="1308" t="n"/>
      <c r="C65" s="1339" t="n"/>
      <c r="D65" s="1340" t="n"/>
      <c r="E65" s="1340" t="n"/>
      <c r="F65" s="1340" t="n"/>
      <c r="G65" s="1340" t="n"/>
      <c r="H65" s="1340" t="n"/>
    </row>
    <row r="66" ht="14.25" customHeight="1" s="980">
      <c r="B66" s="1308" t="n"/>
      <c r="C66" s="1339" t="n"/>
      <c r="D66" s="1340" t="n"/>
      <c r="E66" s="1340" t="n"/>
      <c r="F66" s="1340" t="n"/>
      <c r="G66" s="1340" t="n"/>
      <c r="H66" s="1340" t="n"/>
    </row>
    <row r="67" ht="14.25" customHeight="1" s="980">
      <c r="B67" s="1308" t="n"/>
      <c r="C67" s="1339" t="n"/>
      <c r="D67" s="1340" t="n"/>
      <c r="E67" s="1340" t="n"/>
      <c r="F67" s="1340" t="n"/>
      <c r="G67" s="1340" t="n"/>
      <c r="H67" s="1340" t="n"/>
    </row>
    <row r="68" ht="15" customHeight="1" s="980">
      <c r="A68" s="1341" t="n"/>
      <c r="B68" s="1341" t="inlineStr">
        <is>
          <t>Total</t>
        </is>
      </c>
      <c r="C68" s="1342">
        <f>SUM(C61:C67)</f>
        <v/>
      </c>
      <c r="D68" s="1342">
        <f>SUM(D61:D67)</f>
        <v/>
      </c>
      <c r="E68" s="1342">
        <f>SUM(E61:E67)</f>
        <v/>
      </c>
      <c r="F68" s="1342">
        <f>SUM(F61:F67)</f>
        <v/>
      </c>
      <c r="G68" s="1342">
        <f>SUM(G61:G67)</f>
        <v/>
      </c>
      <c r="H68" s="1342">
        <f>SUM(H61:H67)</f>
        <v/>
      </c>
    </row>
    <row r="69" ht="14.25" customHeight="1" s="980"/>
    <row r="70" ht="14.25" customHeight="1" s="980">
      <c r="H70" s="1336">
        <f>BS!G20</f>
        <v/>
      </c>
    </row>
    <row r="71" ht="14.25" customHeight="1" s="980">
      <c r="B71" s="1308" t="inlineStr">
        <is>
          <t xml:space="preserve"> </t>
        </is>
      </c>
      <c r="C71" s="1337">
        <f>BS!B21</f>
        <v/>
      </c>
      <c r="D71" s="1337">
        <f>BS!C21</f>
        <v/>
      </c>
      <c r="E71" s="1337">
        <f>BS!D21</f>
        <v/>
      </c>
      <c r="F71" s="1337">
        <f>BS!E21</f>
        <v/>
      </c>
      <c r="G71" s="1337">
        <f>BS!F21</f>
        <v/>
      </c>
      <c r="H71" s="1337">
        <f>BS!G21</f>
        <v/>
      </c>
    </row>
    <row r="72" ht="14.25" customHeight="1" s="980">
      <c r="A72" s="1338">
        <f>CF!A16</f>
        <v/>
      </c>
      <c r="C72" s="1337" t="n"/>
      <c r="D72" s="1337" t="n"/>
      <c r="E72" s="1337" t="n"/>
      <c r="F72" s="1337" t="n"/>
      <c r="G72" s="1337" t="n"/>
      <c r="H72" s="1337" t="n"/>
    </row>
    <row r="73" ht="14.25" customHeight="1" s="980">
      <c r="B73" s="1308" t="inlineStr">
        <is>
          <t xml:space="preserve"> proceeds from sale of property plant and equipment </t>
        </is>
      </c>
      <c r="C73" s="1339" t="n"/>
      <c r="D73" s="1340" t="n"/>
      <c r="E73" s="1340" t="n"/>
      <c r="F73" s="1340" t="n"/>
      <c r="G73" s="1340" t="n">
        <v>46.34</v>
      </c>
      <c r="H73" s="1340" t="n">
        <v>37.29</v>
      </c>
    </row>
    <row r="74" ht="14.25" customHeight="1" s="980">
      <c r="B74" s="1308" t="n"/>
      <c r="C74" s="1339" t="n"/>
      <c r="D74" s="1340" t="n"/>
      <c r="E74" s="1340" t="n"/>
      <c r="F74" s="1340" t="n"/>
      <c r="G74" s="1340" t="n"/>
      <c r="H74" s="1340" t="n"/>
    </row>
    <row r="75" ht="14.25" customHeight="1" s="980">
      <c r="B75" s="1308" t="n"/>
      <c r="C75" s="1339" t="n"/>
      <c r="D75" s="1340" t="n"/>
      <c r="E75" s="1340" t="n"/>
      <c r="F75" s="1340" t="n"/>
      <c r="G75" s="1340" t="n"/>
      <c r="H75" s="1340" t="n"/>
    </row>
    <row r="76" ht="14.25" customHeight="1" s="980">
      <c r="B76" s="1308" t="n"/>
      <c r="C76" s="1339" t="n"/>
      <c r="D76" s="1340" t="n"/>
      <c r="E76" s="1340" t="n"/>
      <c r="F76" s="1340" t="n"/>
      <c r="G76" s="1340" t="n"/>
      <c r="H76" s="1340" t="n"/>
    </row>
    <row r="77" ht="14.25" customHeight="1" s="980">
      <c r="B77" s="1308" t="n"/>
      <c r="C77" s="1339" t="n"/>
      <c r="D77" s="1340" t="n"/>
      <c r="E77" s="1340" t="n"/>
      <c r="F77" s="1340" t="n"/>
      <c r="G77" s="1340" t="n"/>
      <c r="H77" s="1340" t="n"/>
    </row>
    <row r="78" ht="14.25" customHeight="1" s="980">
      <c r="B78" s="1308" t="n"/>
      <c r="C78" s="1339" t="n"/>
      <c r="D78" s="1340" t="n"/>
      <c r="E78" s="1340" t="n"/>
      <c r="F78" s="1340" t="n"/>
      <c r="G78" s="1340" t="n"/>
      <c r="H78" s="1340" t="n"/>
    </row>
    <row r="79" ht="14.25" customHeight="1" s="980">
      <c r="B79" s="1308" t="n"/>
      <c r="C79" s="1339" t="n"/>
      <c r="D79" s="1340" t="n"/>
      <c r="E79" s="1340" t="n"/>
      <c r="F79" s="1340" t="n"/>
      <c r="G79" s="1340" t="n"/>
      <c r="H79" s="1340" t="n"/>
    </row>
    <row r="80" ht="15" customHeight="1" s="980">
      <c r="A80" s="1341" t="n"/>
      <c r="B80" s="1341" t="inlineStr">
        <is>
          <t>Total</t>
        </is>
      </c>
      <c r="C80" s="1342">
        <f>SUM(C73:C79)</f>
        <v/>
      </c>
      <c r="D80" s="1342">
        <f>SUM(D73:D79)</f>
        <v/>
      </c>
      <c r="E80" s="1342">
        <f>SUM(E73:E79)</f>
        <v/>
      </c>
      <c r="F80" s="1342">
        <f>SUM(F73:F79)</f>
        <v/>
      </c>
      <c r="G80" s="1342">
        <f>SUM(G73:G79)</f>
        <v/>
      </c>
      <c r="H80" s="1342">
        <f>SUM(H73:H79)</f>
        <v/>
      </c>
    </row>
    <row r="81" ht="14.25" customHeight="1" s="980"/>
    <row r="82" ht="14.25" customHeight="1" s="980">
      <c r="H82" s="1336">
        <f>BS!G20</f>
        <v/>
      </c>
    </row>
    <row r="83" ht="14.25" customHeight="1" s="980">
      <c r="B83" s="1308" t="inlineStr">
        <is>
          <t xml:space="preserve"> </t>
        </is>
      </c>
      <c r="C83" s="1337">
        <f>BS!B21</f>
        <v/>
      </c>
      <c r="D83" s="1337">
        <f>BS!C21</f>
        <v/>
      </c>
      <c r="E83" s="1337">
        <f>BS!D21</f>
        <v/>
      </c>
      <c r="F83" s="1337">
        <f>BS!E21</f>
        <v/>
      </c>
      <c r="G83" s="1337">
        <f>BS!F21</f>
        <v/>
      </c>
      <c r="H83" s="1337">
        <f>BS!G21</f>
        <v/>
      </c>
    </row>
    <row r="84" ht="14.25" customHeight="1" s="980">
      <c r="A84" s="1338">
        <f>CF!A19</f>
        <v/>
      </c>
      <c r="C84" s="1337" t="n"/>
      <c r="D84" s="1337" t="n"/>
      <c r="E84" s="1337" t="n"/>
      <c r="F84" s="1337" t="n"/>
      <c r="G84" s="1337" t="n"/>
      <c r="H84" s="1337" t="n"/>
    </row>
    <row r="85" ht="14.25" customHeight="1" s="980">
      <c r="B85" s="1308" t="n"/>
      <c r="C85" s="1339" t="n"/>
      <c r="D85" s="1340" t="n"/>
      <c r="E85" s="1340" t="n"/>
      <c r="F85" s="1340" t="n"/>
      <c r="G85" s="1340" t="n"/>
      <c r="H85" s="1340" t="n"/>
    </row>
    <row r="86" ht="14.25" customHeight="1" s="980">
      <c r="B86" s="1308" t="n"/>
      <c r="C86" s="1339" t="n"/>
      <c r="D86" s="1340" t="n"/>
      <c r="E86" s="1340" t="n"/>
      <c r="F86" s="1340" t="n"/>
      <c r="G86" s="1340" t="n"/>
      <c r="H86" s="1340" t="n"/>
    </row>
    <row r="87" ht="14.25" customHeight="1" s="980">
      <c r="B87" s="1308" t="n"/>
      <c r="C87" s="1339" t="n"/>
      <c r="D87" s="1340" t="n"/>
      <c r="E87" s="1340" t="n"/>
      <c r="F87" s="1340" t="n"/>
      <c r="G87" s="1340" t="n"/>
      <c r="H87" s="1340" t="n"/>
    </row>
    <row r="88" ht="14.25" customHeight="1" s="980">
      <c r="B88" s="1308" t="n"/>
      <c r="C88" s="1339" t="n"/>
      <c r="D88" s="1340" t="n"/>
      <c r="E88" s="1340" t="n"/>
      <c r="F88" s="1340" t="n"/>
      <c r="G88" s="1340" t="n"/>
      <c r="H88" s="1340" t="n"/>
    </row>
    <row r="89" ht="14.25" customHeight="1" s="980">
      <c r="B89" s="1308" t="n"/>
      <c r="C89" s="1339" t="n"/>
      <c r="D89" s="1340" t="n"/>
      <c r="E89" s="1340" t="n"/>
      <c r="F89" s="1340" t="n"/>
      <c r="G89" s="1340" t="n"/>
      <c r="H89" s="1340" t="n"/>
    </row>
    <row r="90" ht="14.25" customHeight="1" s="980">
      <c r="B90" s="1308" t="n"/>
      <c r="C90" s="1339" t="n"/>
      <c r="D90" s="1340" t="n"/>
      <c r="E90" s="1340" t="n"/>
      <c r="F90" s="1340" t="n"/>
      <c r="G90" s="1340" t="n"/>
      <c r="H90" s="1340" t="n"/>
    </row>
    <row r="91" ht="14.25" customHeight="1" s="980">
      <c r="B91" s="1308" t="n"/>
      <c r="C91" s="1339" t="n"/>
      <c r="D91" s="1340" t="n"/>
      <c r="E91" s="1340" t="n"/>
      <c r="F91" s="1340" t="n"/>
      <c r="G91" s="1340" t="n"/>
      <c r="H91" s="1340" t="n"/>
    </row>
    <row r="92" ht="15" customHeight="1" s="980">
      <c r="A92" s="1341" t="n"/>
      <c r="B92" s="1341" t="inlineStr">
        <is>
          <t>Total</t>
        </is>
      </c>
      <c r="C92" s="1342">
        <f>SUM(C85:C91)</f>
        <v/>
      </c>
      <c r="D92" s="1342">
        <f>SUM(D85:D91)</f>
        <v/>
      </c>
      <c r="E92" s="1342">
        <f>SUM(E85:E91)</f>
        <v/>
      </c>
      <c r="F92" s="1342">
        <f>SUM(F85:F91)</f>
        <v/>
      </c>
      <c r="G92" s="1342">
        <f>SUM(G85:G91)</f>
        <v/>
      </c>
      <c r="H92" s="1342">
        <f>SUM(H85:H91)</f>
        <v/>
      </c>
    </row>
    <row r="93" ht="14.25" customHeight="1" s="980"/>
    <row r="94" ht="14.25" customHeight="1" s="980">
      <c r="H94" s="1336">
        <f>BS!G20</f>
        <v/>
      </c>
    </row>
    <row r="95" ht="14.25" customHeight="1" s="980">
      <c r="B95" s="1308" t="inlineStr">
        <is>
          <t xml:space="preserve"> </t>
        </is>
      </c>
      <c r="C95" s="1337">
        <f>BS!B21</f>
        <v/>
      </c>
      <c r="D95" s="1337">
        <f>BS!C21</f>
        <v/>
      </c>
      <c r="E95" s="1337">
        <f>BS!D21</f>
        <v/>
      </c>
      <c r="F95" s="1337">
        <f>BS!E21</f>
        <v/>
      </c>
      <c r="G95" s="1337">
        <f>BS!F21</f>
        <v/>
      </c>
      <c r="H95" s="1337">
        <f>BS!G21</f>
        <v/>
      </c>
    </row>
    <row r="96" ht="14.25" customHeight="1" s="980">
      <c r="A96" s="1338">
        <f>CF!A20</f>
        <v/>
      </c>
      <c r="C96" s="1337" t="n"/>
      <c r="D96" s="1337" t="n"/>
      <c r="E96" s="1337" t="n"/>
      <c r="F96" s="1337" t="n"/>
      <c r="G96" s="1337" t="n"/>
      <c r="H96" s="1337" t="n"/>
    </row>
    <row r="97" ht="14.25" customHeight="1" s="980">
      <c r="B97" s="1308" t="n"/>
      <c r="C97" s="1339" t="n"/>
      <c r="D97" s="1340" t="n"/>
      <c r="E97" s="1340" t="n"/>
      <c r="F97" s="1340" t="n"/>
      <c r="G97" s="1340" t="n"/>
      <c r="H97" s="1340" t="n"/>
    </row>
    <row r="98" ht="14.25" customHeight="1" s="980">
      <c r="B98" s="1308" t="n"/>
      <c r="C98" s="1339" t="n"/>
      <c r="D98" s="1340" t="n"/>
      <c r="E98" s="1340" t="n"/>
      <c r="F98" s="1340" t="n"/>
      <c r="G98" s="1340" t="n"/>
      <c r="H98" s="1340" t="n"/>
    </row>
    <row r="99" ht="14.25" customHeight="1" s="980">
      <c r="B99" s="1308" t="n"/>
      <c r="C99" s="1339" t="n"/>
      <c r="D99" s="1340" t="n"/>
      <c r="E99" s="1340" t="n"/>
      <c r="F99" s="1340" t="n"/>
      <c r="G99" s="1340" t="n"/>
      <c r="H99" s="1340" t="n"/>
    </row>
    <row r="100" ht="14.25" customHeight="1" s="980">
      <c r="B100" s="1308" t="n"/>
      <c r="C100" s="1339" t="n"/>
      <c r="D100" s="1340" t="n"/>
      <c r="E100" s="1340" t="n"/>
      <c r="F100" s="1340" t="n"/>
      <c r="G100" s="1340" t="n"/>
      <c r="H100" s="1340" t="n"/>
    </row>
    <row r="101" ht="14.25" customHeight="1" s="980">
      <c r="B101" s="1308" t="n"/>
      <c r="C101" s="1339" t="n"/>
      <c r="D101" s="1340" t="n"/>
      <c r="E101" s="1340" t="n"/>
      <c r="F101" s="1340" t="n"/>
      <c r="G101" s="1340" t="n"/>
      <c r="H101" s="1340" t="n"/>
    </row>
    <row r="102" ht="14.25" customHeight="1" s="980">
      <c r="B102" s="1308" t="n"/>
      <c r="C102" s="1339" t="n"/>
      <c r="D102" s="1340" t="n"/>
      <c r="E102" s="1340" t="n"/>
      <c r="F102" s="1340" t="n"/>
      <c r="G102" s="1340" t="n"/>
      <c r="H102" s="1340" t="n"/>
    </row>
    <row r="103" ht="14.25" customHeight="1" s="980">
      <c r="B103" s="1308" t="n"/>
      <c r="C103" s="1339" t="n"/>
      <c r="D103" s="1340" t="n"/>
      <c r="E103" s="1340" t="n"/>
      <c r="F103" s="1340" t="n"/>
      <c r="G103" s="1340" t="n"/>
      <c r="H103" s="1340" t="n"/>
    </row>
    <row r="104" ht="15" customHeight="1" s="980">
      <c r="A104" s="1341" t="n"/>
      <c r="B104" s="1341" t="inlineStr">
        <is>
          <t>Total</t>
        </is>
      </c>
      <c r="C104" s="1342">
        <f>SUM(C97:C103)</f>
        <v/>
      </c>
      <c r="D104" s="1342">
        <f>SUM(D97:D103)</f>
        <v/>
      </c>
      <c r="E104" s="1342">
        <f>SUM(E97:E103)</f>
        <v/>
      </c>
      <c r="F104" s="1342">
        <f>SUM(F97:F103)</f>
        <v/>
      </c>
      <c r="G104" s="1342">
        <f>SUM(G97:G103)</f>
        <v/>
      </c>
      <c r="H104" s="1342">
        <f>SUM(H97:H103)</f>
        <v/>
      </c>
    </row>
    <row r="105" ht="14.25" customHeight="1" s="980"/>
    <row r="106" ht="14.25" customHeight="1" s="980">
      <c r="H106" s="1336">
        <f>BS!G20</f>
        <v/>
      </c>
    </row>
    <row r="107" ht="14.25" customHeight="1" s="980">
      <c r="B107" s="1308" t="inlineStr">
        <is>
          <t xml:space="preserve"> </t>
        </is>
      </c>
      <c r="C107" s="1337">
        <f>BS!B21</f>
        <v/>
      </c>
      <c r="D107" s="1337">
        <f>BS!C21</f>
        <v/>
      </c>
      <c r="E107" s="1337">
        <f>BS!D21</f>
        <v/>
      </c>
      <c r="F107" s="1337">
        <f>BS!E21</f>
        <v/>
      </c>
      <c r="G107" s="1337">
        <f>BS!F21</f>
        <v/>
      </c>
      <c r="H107" s="1337">
        <f>BS!G21</f>
        <v/>
      </c>
    </row>
    <row r="108" ht="14.25" customHeight="1" s="980">
      <c r="A108" s="1338">
        <f>CF!A21</f>
        <v/>
      </c>
      <c r="C108" s="1337" t="n"/>
      <c r="D108" s="1337" t="n"/>
      <c r="E108" s="1337" t="n"/>
      <c r="F108" s="1337" t="n"/>
      <c r="G108" s="1337" t="n"/>
      <c r="H108" s="1337" t="n"/>
    </row>
    <row r="109" ht="14.25" customHeight="1" s="980">
      <c r="B109" s="1308" t="inlineStr">
        <is>
          <t xml:space="preserve"> cotporate dividend tax paid </t>
        </is>
      </c>
      <c r="C109" s="1339" t="n"/>
      <c r="D109" s="1340" t="n"/>
      <c r="E109" s="1340" t="n"/>
      <c r="F109" s="1340" t="n"/>
      <c r="G109" s="1340" t="n">
        <v>-46.25</v>
      </c>
      <c r="H109" s="1340" t="n">
        <v>0</v>
      </c>
    </row>
    <row r="110" ht="14.25" customHeight="1" s="980">
      <c r="B110" s="1308" t="inlineStr">
        <is>
          <t xml:space="preserve"> dividend paid </t>
        </is>
      </c>
      <c r="C110" s="1339" t="n"/>
      <c r="D110" s="1340" t="n"/>
      <c r="E110" s="1340" t="n"/>
      <c r="F110" s="1340" t="n"/>
      <c r="G110" s="1340" t="n">
        <v>-225</v>
      </c>
      <c r="H110" s="1340" t="n">
        <v>0</v>
      </c>
    </row>
    <row r="111" ht="14.25" customHeight="1" s="980">
      <c r="B111" s="1308" t="n"/>
      <c r="C111" s="1339" t="n"/>
      <c r="D111" s="1340" t="n"/>
      <c r="E111" s="1340" t="n"/>
      <c r="F111" s="1340" t="n"/>
      <c r="G111" s="1340" t="n"/>
      <c r="H111" s="1340" t="n"/>
    </row>
    <row r="112" ht="14.25" customHeight="1" s="980">
      <c r="B112" s="1308" t="n"/>
      <c r="C112" s="1339" t="n"/>
      <c r="D112" s="1340" t="n"/>
      <c r="E112" s="1340" t="n"/>
      <c r="F112" s="1340" t="n"/>
      <c r="G112" s="1340" t="n"/>
      <c r="H112" s="1340" t="n"/>
    </row>
    <row r="113" ht="14.25" customHeight="1" s="980">
      <c r="B113" s="1308" t="n"/>
      <c r="C113" s="1339" t="n"/>
      <c r="D113" s="1340" t="n"/>
      <c r="E113" s="1340" t="n"/>
      <c r="F113" s="1340" t="n"/>
      <c r="G113" s="1340" t="n"/>
      <c r="H113" s="1340" t="n"/>
    </row>
    <row r="114" ht="14.25" customHeight="1" s="980">
      <c r="B114" s="1308" t="n"/>
      <c r="C114" s="1339" t="n"/>
      <c r="D114" s="1340" t="n"/>
      <c r="E114" s="1340" t="n"/>
      <c r="F114" s="1340" t="n"/>
      <c r="G114" s="1340" t="n"/>
      <c r="H114" s="1340" t="n"/>
    </row>
    <row r="115" ht="14.25" customHeight="1" s="980">
      <c r="B115" s="1308" t="n"/>
      <c r="C115" s="1339" t="n"/>
      <c r="D115" s="1340" t="n"/>
      <c r="E115" s="1340" t="n"/>
      <c r="F115" s="1340" t="n"/>
      <c r="G115" s="1340" t="n"/>
      <c r="H115" s="1340" t="n"/>
    </row>
    <row r="116" ht="15" customHeight="1" s="980">
      <c r="A116" s="1341" t="n"/>
      <c r="B116" s="1341" t="inlineStr">
        <is>
          <t>Total</t>
        </is>
      </c>
      <c r="C116" s="1342">
        <f>SUM(C109:C115)</f>
        <v/>
      </c>
      <c r="D116" s="1342">
        <f>SUM(D109:D115)</f>
        <v/>
      </c>
      <c r="E116" s="1342">
        <f>SUM(E109:E115)</f>
        <v/>
      </c>
      <c r="F116" s="1342">
        <f>SUM(F109:F115)</f>
        <v/>
      </c>
      <c r="G116" s="1342">
        <f>SUM(G109:G115)</f>
        <v/>
      </c>
      <c r="H116" s="1342">
        <f>SUM(H109:H115)</f>
        <v/>
      </c>
    </row>
    <row r="117" ht="14.25" customHeight="1" s="980"/>
    <row r="118" ht="14.25" customHeight="1" s="980">
      <c r="H118" s="1336">
        <f>BS!G20</f>
        <v/>
      </c>
    </row>
    <row r="119" ht="14.25" customHeight="1" s="980">
      <c r="B119" s="1308" t="inlineStr">
        <is>
          <t xml:space="preserve"> </t>
        </is>
      </c>
      <c r="C119" s="1337">
        <f>BS!B21</f>
        <v/>
      </c>
      <c r="D119" s="1337">
        <f>BS!C21</f>
        <v/>
      </c>
      <c r="E119" s="1337">
        <f>BS!D21</f>
        <v/>
      </c>
      <c r="F119" s="1337">
        <f>BS!E21</f>
        <v/>
      </c>
      <c r="G119" s="1337">
        <f>BS!F21</f>
        <v/>
      </c>
      <c r="H119" s="1337">
        <f>BS!G21</f>
        <v/>
      </c>
    </row>
    <row r="120" ht="14.25" customHeight="1" s="980">
      <c r="A120" s="1338">
        <f>CF!A22</f>
        <v/>
      </c>
      <c r="C120" s="1337" t="n"/>
      <c r="D120" s="1337" t="n"/>
      <c r="E120" s="1337" t="n"/>
      <c r="F120" s="1337" t="n"/>
      <c r="G120" s="1337" t="n"/>
      <c r="H120" s="1337" t="n"/>
    </row>
    <row r="121" ht="14.25" customHeight="1" s="980">
      <c r="B121" s="1308" t="inlineStr">
        <is>
          <t xml:space="preserve"> proceeds from long-term borrowings </t>
        </is>
      </c>
      <c r="C121" s="1339" t="n"/>
      <c r="D121" s="1340" t="n"/>
      <c r="E121" s="1340" t="n"/>
      <c r="F121" s="1340" t="n"/>
      <c r="G121" s="1340" t="n">
        <v>900</v>
      </c>
      <c r="H121" s="1340" t="n">
        <v>0</v>
      </c>
    </row>
    <row r="122" ht="14.25" customHeight="1" s="980">
      <c r="B122" s="1308" t="n"/>
      <c r="C122" s="1339" t="n"/>
      <c r="D122" s="1340" t="n"/>
      <c r="E122" s="1340" t="n"/>
      <c r="F122" s="1340" t="n"/>
      <c r="G122" s="1340" t="n"/>
      <c r="H122" s="1340" t="n"/>
    </row>
    <row r="123" ht="14.25" customHeight="1" s="980">
      <c r="B123" s="1308" t="n"/>
      <c r="C123" s="1339" t="n"/>
      <c r="D123" s="1340" t="n"/>
      <c r="E123" s="1340" t="n"/>
      <c r="F123" s="1340" t="n"/>
      <c r="G123" s="1340" t="n"/>
      <c r="H123" s="1340" t="n"/>
    </row>
    <row r="124" ht="14.25" customHeight="1" s="980">
      <c r="B124" s="1308" t="n"/>
      <c r="C124" s="1339" t="n"/>
      <c r="D124" s="1340" t="n"/>
      <c r="E124" s="1340" t="n"/>
      <c r="F124" s="1340" t="n"/>
      <c r="G124" s="1340" t="n"/>
      <c r="H124" s="1340" t="n"/>
    </row>
    <row r="125" ht="14.25" customHeight="1" s="980">
      <c r="B125" s="1308" t="n"/>
      <c r="C125" s="1339" t="n"/>
      <c r="D125" s="1340" t="n"/>
      <c r="E125" s="1340" t="n"/>
      <c r="F125" s="1340" t="n"/>
      <c r="G125" s="1340" t="n"/>
      <c r="H125" s="1340" t="n"/>
    </row>
    <row r="126" ht="14.25" customHeight="1" s="980">
      <c r="B126" s="1308" t="n"/>
      <c r="C126" s="1339" t="n"/>
      <c r="D126" s="1340" t="n"/>
      <c r="E126" s="1340" t="n"/>
      <c r="F126" s="1340" t="n"/>
      <c r="G126" s="1340" t="n"/>
      <c r="H126" s="1340" t="n"/>
    </row>
    <row r="127" ht="14.25" customHeight="1" s="980">
      <c r="B127" s="1308" t="n"/>
      <c r="C127" s="1339" t="n"/>
      <c r="D127" s="1340" t="n"/>
      <c r="E127" s="1340" t="n"/>
      <c r="F127" s="1340" t="n"/>
      <c r="G127" s="1340" t="n"/>
      <c r="H127" s="1340" t="n"/>
    </row>
    <row r="128" ht="15" customHeight="1" s="980">
      <c r="A128" s="1341" t="n"/>
      <c r="B128" s="1341" t="inlineStr">
        <is>
          <t>Total</t>
        </is>
      </c>
      <c r="C128" s="1342">
        <f>SUM(C121:C127)</f>
        <v/>
      </c>
      <c r="D128" s="1342">
        <f>SUM(D121:D127)</f>
        <v/>
      </c>
      <c r="E128" s="1342">
        <f>SUM(E121:E127)</f>
        <v/>
      </c>
      <c r="F128" s="1342">
        <f>SUM(F121:F127)</f>
        <v/>
      </c>
      <c r="G128" s="1342">
        <f>SUM(G121:G127)</f>
        <v/>
      </c>
      <c r="H128" s="1342">
        <f>SUM(H121:H127)</f>
        <v/>
      </c>
    </row>
    <row r="129" ht="14.25" customHeight="1" s="980"/>
    <row r="130" ht="14.25" customHeight="1" s="980">
      <c r="H130" s="1336">
        <f>BS!G20</f>
        <v/>
      </c>
    </row>
    <row r="131" ht="14.25" customHeight="1" s="980">
      <c r="B131" s="1308" t="inlineStr">
        <is>
          <t xml:space="preserve"> </t>
        </is>
      </c>
      <c r="C131" s="1337">
        <f>BS!B21</f>
        <v/>
      </c>
      <c r="D131" s="1337">
        <f>BS!C21</f>
        <v/>
      </c>
      <c r="E131" s="1337">
        <f>BS!D21</f>
        <v/>
      </c>
      <c r="F131" s="1337">
        <f>BS!E21</f>
        <v/>
      </c>
      <c r="G131" s="1337">
        <f>BS!F21</f>
        <v/>
      </c>
      <c r="H131" s="1337">
        <f>BS!G21</f>
        <v/>
      </c>
    </row>
    <row r="132" ht="14.25" customHeight="1" s="980">
      <c r="A132" s="1338">
        <f>CF!A23</f>
        <v/>
      </c>
      <c r="C132" s="1337" t="n"/>
      <c r="D132" s="1337" t="n"/>
      <c r="E132" s="1337" t="n"/>
      <c r="F132" s="1337" t="n"/>
      <c r="G132" s="1337" t="n"/>
      <c r="H132" s="1337" t="n"/>
    </row>
    <row r="133" ht="14.25" customHeight="1" s="980">
      <c r="B133" s="1308" t="inlineStr">
        <is>
          <t xml:space="preserve"> proceeds repayments from short-term borrowings net </t>
        </is>
      </c>
      <c r="C133" s="1339" t="n"/>
      <c r="D133" s="1340" t="n"/>
      <c r="E133" s="1340" t="n"/>
      <c r="F133" s="1340" t="n"/>
      <c r="G133" s="1340" t="n">
        <v>-1095.4</v>
      </c>
      <c r="H133" s="1340" t="n">
        <v>1639.6</v>
      </c>
    </row>
    <row r="134" ht="14.25" customHeight="1" s="980">
      <c r="B134" s="1308" t="inlineStr">
        <is>
          <t xml:space="preserve"> repayment of long-term borrowings </t>
        </is>
      </c>
      <c r="C134" s="1339" t="n"/>
      <c r="D134" s="1340" t="n"/>
      <c r="E134" s="1340" t="n"/>
      <c r="F134" s="1340" t="n"/>
      <c r="G134" s="1340" t="n">
        <v>-1063.43</v>
      </c>
      <c r="H134" s="1340" t="n">
        <v>-1091.97</v>
      </c>
    </row>
    <row r="135" ht="14.25" customHeight="1" s="980">
      <c r="B135" s="1308" t="n"/>
      <c r="C135" s="1339" t="n"/>
      <c r="D135" s="1340" t="n"/>
      <c r="E135" s="1340" t="n"/>
      <c r="F135" s="1340" t="n"/>
      <c r="G135" s="1340" t="n"/>
      <c r="H135" s="1340" t="n"/>
    </row>
    <row r="136" ht="14.25" customHeight="1" s="980">
      <c r="B136" s="1308" t="n"/>
      <c r="C136" s="1339" t="n"/>
      <c r="D136" s="1340" t="n"/>
      <c r="E136" s="1340" t="n"/>
      <c r="F136" s="1340" t="n"/>
      <c r="G136" s="1340" t="n"/>
      <c r="H136" s="1340" t="n"/>
    </row>
    <row r="137" ht="14.25" customHeight="1" s="980">
      <c r="B137" s="1308" t="n"/>
      <c r="C137" s="1339" t="n"/>
      <c r="D137" s="1340" t="n"/>
      <c r="E137" s="1340" t="n"/>
      <c r="F137" s="1340" t="n"/>
      <c r="G137" s="1340" t="n"/>
      <c r="H137" s="1340" t="n"/>
    </row>
    <row r="138" ht="14.25" customHeight="1" s="980">
      <c r="B138" s="1308" t="n"/>
      <c r="C138" s="1339" t="n"/>
      <c r="D138" s="1340" t="n"/>
      <c r="E138" s="1340" t="n"/>
      <c r="F138" s="1340" t="n"/>
      <c r="G138" s="1340" t="n"/>
      <c r="H138" s="1340" t="n"/>
    </row>
    <row r="139" ht="14.25" customHeight="1" s="980">
      <c r="B139" s="1308" t="n"/>
      <c r="C139" s="1339" t="n"/>
      <c r="D139" s="1340" t="n"/>
      <c r="E139" s="1340" t="n"/>
      <c r="F139" s="1340" t="n"/>
      <c r="G139" s="1340" t="n"/>
      <c r="H139" s="1340" t="n"/>
    </row>
    <row r="140" ht="15" customHeight="1" s="980">
      <c r="A140" s="1341" t="n"/>
      <c r="B140" s="1341" t="inlineStr">
        <is>
          <t>Total</t>
        </is>
      </c>
      <c r="C140" s="1342">
        <f>SUM(C133:C139)</f>
        <v/>
      </c>
      <c r="D140" s="1342">
        <f>SUM(D133:D139)</f>
        <v/>
      </c>
      <c r="E140" s="1342">
        <f>SUM(E133:E139)</f>
        <v/>
      </c>
      <c r="F140" s="1342">
        <f>SUM(F133:F139)</f>
        <v/>
      </c>
      <c r="G140" s="1342">
        <f>SUM(G133:G139)</f>
        <v/>
      </c>
      <c r="H140" s="1342">
        <f>SUM(H133:H139)</f>
        <v/>
      </c>
    </row>
    <row r="141" ht="14.25" customHeight="1" s="980"/>
  </sheetData>
  <mergeCells count="12">
    <mergeCell ref="A2:H2"/>
    <mergeCell ref="A5:B5"/>
    <mergeCell ref="A24:B24"/>
    <mergeCell ref="A36:B36"/>
    <mergeCell ref="A48:B48"/>
    <mergeCell ref="A60:B60"/>
    <mergeCell ref="A72:B72"/>
    <mergeCell ref="A84:B84"/>
    <mergeCell ref="A96:B96"/>
    <mergeCell ref="A108:B108"/>
    <mergeCell ref="A120:B120"/>
    <mergeCell ref="A132:B132"/>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CW4"/>
  <sheetViews>
    <sheetView showFormulas="0" showGridLines="1" showRowColHeaders="1" showZeros="1" rightToLeft="0" tabSelected="0" showOutlineSymbols="1" defaultGridColor="1" view="pageBreakPreview" topLeftCell="F1" colorId="64" zoomScale="95" zoomScaleNormal="100" zoomScalePageLayoutView="95" workbookViewId="0">
      <selection pane="topLeft" activeCell="U2" activeCellId="0" sqref="U2"/>
    </sheetView>
  </sheetViews>
  <sheetFormatPr baseColWidth="8" defaultColWidth="8.609375" defaultRowHeight="13.5" zeroHeight="0" outlineLevelRow="0"/>
  <cols>
    <col width="12.25" customWidth="1" style="1333" min="1" max="1"/>
    <col width="7.87" customWidth="1" style="1333" min="2" max="3"/>
    <col width="24.25" customWidth="1" style="1333" min="4" max="4"/>
    <col width="7.62" customWidth="1" style="1333" min="5" max="5"/>
    <col width="8.119999999999999" customWidth="1" style="1333" min="6" max="6"/>
    <col width="13.13" customWidth="1" style="1333" min="7" max="7"/>
    <col width="18.38" customWidth="1" style="1333" min="8" max="8"/>
    <col width="12.5" customWidth="1" style="1333" min="9" max="9"/>
    <col width="20.87" customWidth="1" style="1333" min="10" max="10"/>
    <col width="17.74" customWidth="1" style="1333" min="11" max="11"/>
    <col width="15.51" customWidth="1" style="1333" min="12" max="12"/>
    <col width="18.5" customWidth="1" style="1333" min="13" max="13"/>
    <col width="8.119999999999999" customWidth="1" style="1333" min="14" max="14"/>
    <col width="22.25" customWidth="1" style="1333" min="15" max="15"/>
    <col width="7.5" customWidth="1" style="1333" min="16" max="16"/>
    <col width="11.5" customWidth="1" style="1333" min="17" max="17"/>
    <col width="12.75" customWidth="1" style="1333" min="18" max="18"/>
    <col width="23.25" customWidth="1" style="1333" min="19" max="19"/>
    <col width="14.13" customWidth="1" style="1333" min="20" max="20"/>
    <col width="7" customWidth="1" style="1333" min="21" max="21"/>
    <col width="9.119999999999999" customWidth="1" style="1333" min="22" max="22"/>
    <col width="15.62" customWidth="1" style="1333" min="23" max="23"/>
    <col width="26.38" customWidth="1" style="1333" min="24" max="24"/>
    <col width="13.63" customWidth="1" style="1333" min="25" max="25"/>
    <col width="12" customWidth="1" style="1333" min="26" max="26"/>
    <col width="9.880000000000001" customWidth="1" style="1333" min="27" max="27"/>
    <col width="22.63" customWidth="1" style="1333" min="28" max="28"/>
    <col width="12.13" customWidth="1" style="1333" min="29" max="29"/>
    <col width="22.75" customWidth="1" style="1333" min="30" max="30"/>
    <col width="9.26" customWidth="1" style="1333" min="31" max="31"/>
    <col width="22.5" customWidth="1" style="1333" min="32" max="32"/>
    <col width="24" customWidth="1" style="1333" min="33" max="33"/>
    <col width="24.25" customWidth="1" style="1333" min="34" max="34"/>
    <col width="23.75" customWidth="1" style="1333" min="35" max="35"/>
    <col width="9.380000000000001" customWidth="1" style="1333" min="36" max="36"/>
    <col width="8.880000000000001" customWidth="1" style="1333" min="37" max="37"/>
    <col width="16.38" customWidth="1" style="1333" min="38" max="38"/>
    <col width="27.74" customWidth="1" style="1333" min="39" max="39"/>
    <col width="26" customWidth="1" style="1333" min="40" max="40"/>
    <col width="25.5" customWidth="1" style="1333" min="41" max="41"/>
    <col width="17.88" customWidth="1" style="1333" min="42" max="42"/>
    <col width="23" customWidth="1" style="1333" min="43" max="43"/>
    <col width="17.62" customWidth="1" style="1333" min="44" max="44"/>
    <col width="19.87" customWidth="1" style="1333" min="45" max="45"/>
    <col width="19.5" customWidth="1" style="1333" min="46" max="46"/>
    <col width="27.38" customWidth="1" style="1333" min="47" max="47"/>
    <col width="26.88" customWidth="1" style="1333" min="48" max="48"/>
    <col width="31.5" customWidth="1" style="1333" min="49" max="49"/>
    <col width="17.5" customWidth="1" style="1333" min="50" max="50"/>
    <col width="29.13" customWidth="1" style="1333" min="51" max="51"/>
    <col width="27.38" customWidth="1" style="1333" min="52" max="52"/>
    <col width="28.26" customWidth="1" style="1333" min="53" max="53"/>
    <col width="23.13" customWidth="1" style="1333" min="54" max="54"/>
    <col width="12.25" customWidth="1" style="1333" min="55" max="55"/>
    <col width="14.51" customWidth="1" style="1333" min="56" max="56"/>
    <col width="16.25" customWidth="1" style="1333" min="57" max="57"/>
    <col width="9.619999999999999" customWidth="1" style="1333" min="58" max="58"/>
    <col width="29.5" customWidth="1" style="1333" min="59" max="59"/>
    <col width="31" customWidth="1" style="1333" min="60" max="60"/>
    <col width="19" customWidth="1" style="1333" min="61" max="61"/>
    <col width="20.13" customWidth="1" style="1333" min="62" max="62"/>
    <col width="13.5" customWidth="1" style="1333" min="63" max="63"/>
    <col width="10" customWidth="1" style="1333" min="64" max="64"/>
    <col width="22" customWidth="1" style="1333" min="65" max="65"/>
    <col width="15.25" customWidth="1" style="1333" min="66" max="66"/>
    <col width="6" customWidth="1" style="1333" min="67" max="67"/>
    <col width="18.5" customWidth="1" style="1333" min="68" max="68"/>
    <col width="10.75" customWidth="1" style="1333" min="69" max="69"/>
    <col width="20.75" customWidth="1" style="1333" min="70" max="70"/>
    <col width="10.62" customWidth="1" style="1333" min="71" max="71"/>
    <col width="17.62" customWidth="1" style="1333" min="72" max="72"/>
    <col width="29.25" customWidth="1" style="1333" min="73" max="73"/>
    <col width="14.13" customWidth="1" style="1333" min="74" max="74"/>
    <col width="19.26" customWidth="1" style="1333" min="75" max="75"/>
    <col width="15.51" customWidth="1" style="1333" min="76" max="76"/>
    <col width="12.63" customWidth="1" style="1333" min="77" max="77"/>
    <col width="16.75" customWidth="1" style="1333" min="78" max="78"/>
    <col width="10.13" customWidth="1" style="1333" min="79" max="79"/>
    <col width="16.38" customWidth="1" style="1333" min="80" max="80"/>
    <col width="22.63" customWidth="1" style="1333" min="81" max="81"/>
    <col width="6" customWidth="1" style="1333" min="82" max="82"/>
    <col width="18.74" customWidth="1" style="1333" min="83" max="83"/>
    <col width="15.75" customWidth="1" style="1333" min="84" max="84"/>
    <col width="22.37" customWidth="1" style="1333" min="85" max="85"/>
    <col width="12.75" customWidth="1" style="1333" min="86" max="86"/>
    <col width="15.62" customWidth="1" style="1333" min="87" max="87"/>
    <col width="11.13" customWidth="1" style="1333" min="88" max="88"/>
    <col width="15.62" customWidth="1" style="1333" min="89" max="89"/>
    <col width="26.74" customWidth="1" style="1333" min="90" max="90"/>
    <col width="11.87" customWidth="1" style="1333" min="91" max="91"/>
    <col width="18.74" customWidth="1" style="1333" min="92" max="92"/>
    <col width="7.87" customWidth="1" style="1333" min="93" max="93"/>
    <col width="22" customWidth="1" style="1333" min="94" max="94"/>
    <col width="22.75" customWidth="1" style="1333" min="95" max="95"/>
    <col width="16.87" customWidth="1" style="1333" min="96" max="96"/>
    <col width="11" customWidth="1" style="1333" min="97" max="97"/>
    <col width="20.75" customWidth="1" style="1333" min="98" max="98"/>
    <col width="30.38" customWidth="1" style="1333" min="99" max="99"/>
    <col width="30.13" customWidth="1" style="1333" min="100" max="100"/>
    <col width="16.13" customWidth="1" style="1333" min="101" max="101"/>
  </cols>
  <sheetData>
    <row r="1" ht="13.5" customHeight="1" s="980">
      <c r="A1" s="1333" t="inlineStr">
        <is>
          <t>MIZUHO_CCIF</t>
        </is>
      </c>
      <c r="B1" s="1333" t="inlineStr">
        <is>
          <t>CIF_NO</t>
        </is>
      </c>
      <c r="C1" s="1333" t="inlineStr">
        <is>
          <t>FISCAL</t>
        </is>
      </c>
      <c r="D1" s="1333" t="inlineStr">
        <is>
          <t>CUST_FULL_NM</t>
        </is>
      </c>
      <c r="E1" s="1333" t="inlineStr">
        <is>
          <t>CCY_CD</t>
        </is>
      </c>
      <c r="F1" s="1333" t="inlineStr">
        <is>
          <t>UNIT_CD</t>
        </is>
      </c>
      <c r="G1" s="1333" t="inlineStr">
        <is>
          <t>EXCHANGE_RT</t>
        </is>
      </c>
      <c r="H1" s="1333" t="inlineStr">
        <is>
          <t>NUMBER_OF_MONTH</t>
        </is>
      </c>
      <c r="I1" s="1333" t="inlineStr">
        <is>
          <t>PL_REVENUES</t>
        </is>
      </c>
      <c r="J1" s="1333" t="inlineStr">
        <is>
          <t>PL_REVENUES_GROWTH</t>
        </is>
      </c>
      <c r="K1" s="1333" t="inlineStr">
        <is>
          <t>PL_COST_OF_SALES</t>
        </is>
      </c>
      <c r="L1" s="1333" t="inlineStr">
        <is>
          <t>PL_GROS_PROFIT</t>
        </is>
      </c>
      <c r="M1" s="1333" t="inlineStr">
        <is>
          <t>PL_SG_AND_A_EXPNS</t>
        </is>
      </c>
      <c r="N1" s="1333" t="inlineStr">
        <is>
          <t>PL_RENT</t>
        </is>
      </c>
      <c r="O1" s="1333" t="inlineStr">
        <is>
          <t>PL_GROS_PROFIT_OTHER</t>
        </is>
      </c>
      <c r="P1" s="1333" t="inlineStr">
        <is>
          <t>PL_EBIT</t>
        </is>
      </c>
      <c r="Q1" s="1333" t="inlineStr">
        <is>
          <t>PL_INT_INCM</t>
        </is>
      </c>
      <c r="R1" s="1333" t="inlineStr">
        <is>
          <t>PL_INT_EXPNS</t>
        </is>
      </c>
      <c r="S1" s="1333" t="inlineStr">
        <is>
          <t>PL_NON_OPE_INCM_EXPNS</t>
        </is>
      </c>
      <c r="T1" s="1333" t="inlineStr">
        <is>
          <t>PL_EBIT_OTHER</t>
        </is>
      </c>
      <c r="U1" s="1333" t="inlineStr">
        <is>
          <t>PL_EBT</t>
        </is>
      </c>
      <c r="V1" s="1333" t="inlineStr">
        <is>
          <t>PL_TAXES</t>
        </is>
      </c>
      <c r="W1" s="1333" t="inlineStr">
        <is>
          <t>PL_MINORITY_INT</t>
        </is>
      </c>
      <c r="X1" s="1333" t="inlineStr">
        <is>
          <t>PL_EXTRDNRY_GAIN_OR_LOSS</t>
        </is>
      </c>
      <c r="Y1" s="1333" t="inlineStr">
        <is>
          <t>PL_EBT_OTHER</t>
        </is>
      </c>
      <c r="Z1" s="1333" t="inlineStr">
        <is>
          <t>PL_NET_INCM</t>
        </is>
      </c>
      <c r="AA1" s="1333" t="inlineStr">
        <is>
          <t>PL_EBITDA</t>
        </is>
      </c>
      <c r="AB1" s="1333" t="inlineStr">
        <is>
          <t>PL_DEPRE_AMORTZATION</t>
        </is>
      </c>
      <c r="AC1" s="1333" t="inlineStr">
        <is>
          <t>CF_NET_INCM</t>
        </is>
      </c>
      <c r="AD1" s="1333" t="inlineStr">
        <is>
          <t>CF_DEPRE_AMORTZATION</t>
        </is>
      </c>
      <c r="AE1" s="1333" t="inlineStr">
        <is>
          <t>CF_TAXES</t>
        </is>
      </c>
      <c r="AF1" s="1333" t="inlineStr">
        <is>
          <t>CF_GAIN_FROM_PP_AND_E</t>
        </is>
      </c>
      <c r="AG1" s="1333" t="inlineStr">
        <is>
          <t>CF_NET_WORKING_CAPITAL</t>
        </is>
      </c>
      <c r="AH1" s="1333" t="inlineStr">
        <is>
          <t>CF_OTHER_OPE_CASHFLOW</t>
        </is>
      </c>
      <c r="AI1" s="1333" t="inlineStr">
        <is>
          <t>CF_CASH_FROM_OPE_ACVT</t>
        </is>
      </c>
      <c r="AJ1" s="1333" t="inlineStr">
        <is>
          <t>CF_CAPEX</t>
        </is>
      </c>
      <c r="AK1" s="1333" t="inlineStr">
        <is>
          <t>CF_INVST</t>
        </is>
      </c>
      <c r="AL1" s="1333" t="inlineStr">
        <is>
          <t>CF_ACQUISITIONS</t>
        </is>
      </c>
      <c r="AM1" s="1333" t="inlineStr">
        <is>
          <t>CF_PROCEEDS_FROM_PP_AND_E</t>
        </is>
      </c>
      <c r="AN1" s="1333" t="inlineStr">
        <is>
          <t>CF_OTHER_INVST_CASHFLOW</t>
        </is>
      </c>
      <c r="AO1" s="1333" t="inlineStr">
        <is>
          <t>CF_CASH_FROM_INVST_ACVT</t>
        </is>
      </c>
      <c r="AP1" s="1333" t="inlineStr">
        <is>
          <t>CF_SALE_OF_STOCK</t>
        </is>
      </c>
      <c r="AQ1" s="1333" t="inlineStr">
        <is>
          <t>CF_PURCHASE_OF_STOCK</t>
        </is>
      </c>
      <c r="AR1" s="1333" t="inlineStr">
        <is>
          <t>CF_CASH_DIVIDNDS</t>
        </is>
      </c>
      <c r="AS1" s="1333" t="inlineStr">
        <is>
          <t>CF_DEBT_BORROWING</t>
        </is>
      </c>
      <c r="AT1" s="1333" t="inlineStr">
        <is>
          <t>CF_DEBT_REPAYMENT</t>
        </is>
      </c>
      <c r="AU1" s="1333" t="inlineStr">
        <is>
          <t>CF_OTHER_FINCNG_CASHFLOW</t>
        </is>
      </c>
      <c r="AV1" s="1333" t="inlineStr">
        <is>
          <t>CF_CASH_FROM_FINCNG_ACVT</t>
        </is>
      </c>
      <c r="AW1" s="1333" t="inlineStr">
        <is>
          <t>CF_OTHER_FLUCTUATION_OF_CASH</t>
        </is>
      </c>
      <c r="AX1" s="1333" t="inlineStr">
        <is>
          <t>CF_NET_CASHFLOW</t>
        </is>
      </c>
      <c r="AY1" s="1333" t="inlineStr">
        <is>
          <t>CF_CASH_AT_BEGIN_OF_FISCAL_Y</t>
        </is>
      </c>
      <c r="AZ1" s="1333" t="inlineStr">
        <is>
          <t>CF_CASH_AT_END_OF_FISCAL_Y</t>
        </is>
      </c>
      <c r="BA1" s="1333" t="inlineStr">
        <is>
          <t>CASH_AND_CASH_EQUIVALENTS</t>
        </is>
      </c>
      <c r="BB1" s="1333" t="inlineStr">
        <is>
          <t>ACCOUNTS_RECEIVABLES</t>
        </is>
      </c>
      <c r="BC1" s="1333" t="inlineStr">
        <is>
          <t>INVENTORIES</t>
        </is>
      </c>
      <c r="BD1" s="1333" t="inlineStr">
        <is>
          <t>PREPAID_EXPNS</t>
        </is>
      </c>
      <c r="BE1" s="1333" t="inlineStr">
        <is>
          <t>OTHER_CURR_AST</t>
        </is>
      </c>
      <c r="BF1" s="1333" t="inlineStr">
        <is>
          <t>CURR_AST</t>
        </is>
      </c>
      <c r="BG1" s="1333" t="inlineStr">
        <is>
          <t>NET_PLANT_PRPTY_AND_EQPMNT</t>
        </is>
      </c>
      <c r="BH1" s="1333" t="inlineStr">
        <is>
          <t>GROS_PLANT_PRPTY_AND_EQPMNT</t>
        </is>
      </c>
      <c r="BI1" s="1333" t="inlineStr">
        <is>
          <t>ACCUMLATED_DEPRE</t>
        </is>
      </c>
      <c r="BJ1" s="1333" t="inlineStr">
        <is>
          <t>OTHER_TANGIBLE_AST</t>
        </is>
      </c>
      <c r="BK1" s="1333" t="inlineStr">
        <is>
          <t>TANGIBLE_AST</t>
        </is>
      </c>
      <c r="BL1" s="1333" t="inlineStr">
        <is>
          <t>GOODWILL</t>
        </is>
      </c>
      <c r="BM1" s="1333" t="inlineStr">
        <is>
          <t>OTHER_INTANGIBLE_AST</t>
        </is>
      </c>
      <c r="BN1" s="1333" t="inlineStr">
        <is>
          <t>INTANGIBLE_AST</t>
        </is>
      </c>
      <c r="BO1" s="1333" t="inlineStr">
        <is>
          <t>INVST</t>
        </is>
      </c>
      <c r="BP1" s="1333" t="inlineStr">
        <is>
          <t>DEFFERED_CHARGES</t>
        </is>
      </c>
      <c r="BQ1" s="1333" t="inlineStr">
        <is>
          <t>OTHER_AST</t>
        </is>
      </c>
      <c r="BR1" s="1333" t="inlineStr">
        <is>
          <t>NON_CURR_AST_TOTAL</t>
        </is>
      </c>
      <c r="BS1" s="1333" t="inlineStr">
        <is>
          <t>TOTAL_AST</t>
        </is>
      </c>
      <c r="BT1" s="1333" t="inlineStr">
        <is>
          <t>SHORT_TERM_DEBT</t>
        </is>
      </c>
      <c r="BU1" s="1333" t="inlineStr">
        <is>
          <t>LONG_TERM_DEBT_DUE_IN_ONE_Y</t>
        </is>
      </c>
      <c r="BV1" s="1333" t="inlineStr">
        <is>
          <t>NOTE_PAYABLE</t>
        </is>
      </c>
      <c r="BW1" s="1333" t="inlineStr">
        <is>
          <t>ACCOUNTS_PAYABLE</t>
        </is>
      </c>
      <c r="BX1" s="1333" t="inlineStr">
        <is>
          <t>ACCURED_EXPNS</t>
        </is>
      </c>
      <c r="BY1" s="1333" t="inlineStr">
        <is>
          <t>TAX_PAYABLE</t>
        </is>
      </c>
      <c r="BZ1" s="1333" t="inlineStr">
        <is>
          <t>OTHER_CURR_LIAB</t>
        </is>
      </c>
      <c r="CA1" s="1333" t="inlineStr">
        <is>
          <t>CURR_LIAB</t>
        </is>
      </c>
      <c r="CB1" s="1333" t="inlineStr">
        <is>
          <t>LONG_TERM_DEBT</t>
        </is>
      </c>
      <c r="CC1" s="1333" t="inlineStr">
        <is>
          <t>LONG_TERM_BORROWING</t>
        </is>
      </c>
      <c r="CD1" s="1333" t="inlineStr">
        <is>
          <t>BOND</t>
        </is>
      </c>
      <c r="CE1" s="1333" t="inlineStr">
        <is>
          <t>SUBORDINATE_DEBT</t>
        </is>
      </c>
      <c r="CF1" s="1333" t="inlineStr">
        <is>
          <t>DEFFERED_TAXES</t>
        </is>
      </c>
      <c r="CG1" s="1333" t="inlineStr">
        <is>
          <t>OTHER_LONG_TERM_LIAB</t>
        </is>
      </c>
      <c r="CH1" s="1333" t="inlineStr">
        <is>
          <t>MINORITY_INT</t>
        </is>
      </c>
      <c r="CI1" s="1333" t="inlineStr">
        <is>
          <t>LONG_TERM_LIAB</t>
        </is>
      </c>
      <c r="CJ1" s="1333" t="inlineStr">
        <is>
          <t>LIAB_TOTAL</t>
        </is>
      </c>
      <c r="CK1" s="1333" t="inlineStr">
        <is>
          <t>COMMON_STOCK</t>
        </is>
      </c>
      <c r="CL1" s="1333" t="inlineStr">
        <is>
          <t>ADDITIONAL_PAID_IN_CAPITAL</t>
        </is>
      </c>
      <c r="CM1" s="1333" t="inlineStr">
        <is>
          <t>OTHER_RSRV</t>
        </is>
      </c>
      <c r="CN1" s="1333" t="inlineStr">
        <is>
          <t>RETAINED_EARNINGS</t>
        </is>
      </c>
      <c r="CO1" s="1333" t="inlineStr">
        <is>
          <t>OTHERS</t>
        </is>
      </c>
      <c r="CP1" s="1333" t="inlineStr">
        <is>
          <t>SHAREHOLDERS_EQUITY</t>
        </is>
      </c>
      <c r="CQ1" s="1333" t="inlineStr">
        <is>
          <t>TOTAL_LIAB_AND_EQUITY</t>
        </is>
      </c>
      <c r="CR1" s="1333" t="inlineStr">
        <is>
          <t>OFFBALANCE_LIAB</t>
        </is>
      </c>
      <c r="CS1" s="1333" t="inlineStr">
        <is>
          <t>GROS_DEBT</t>
        </is>
      </c>
      <c r="CT1" s="1333" t="inlineStr">
        <is>
          <t>NON_PERFORMING_AST</t>
        </is>
      </c>
      <c r="CU1" s="1333" t="inlineStr">
        <is>
          <t>RSRV_FOR_NON_PERFORMING_AST</t>
        </is>
      </c>
      <c r="CV1" s="1333" t="inlineStr">
        <is>
          <t>UNRALZD_HOLDING_GAIN_LOSSES</t>
        </is>
      </c>
      <c r="CW1" s="1333" t="inlineStr">
        <is>
          <t>REAL_NET_WORTH</t>
        </is>
      </c>
    </row>
    <row r="2" ht="13.5" customHeight="1" s="980">
      <c r="A2" s="1333">
        <f>+BS!B4</f>
        <v/>
      </c>
      <c r="B2" s="1333">
        <f>+BS!B3</f>
        <v/>
      </c>
      <c r="C2" s="1333">
        <f>+BS!G21</f>
        <v/>
      </c>
      <c r="D2" s="1333">
        <f>+BS!B2</f>
        <v/>
      </c>
      <c r="E2" s="1333">
        <f>+BS!B7</f>
        <v/>
      </c>
      <c r="F2" s="1333">
        <f>IF(BS!B8="Millions",2,IF(BS!B8="Billions",3,1))</f>
        <v/>
      </c>
      <c r="G2" s="1345">
        <f>1/74.5</f>
        <v/>
      </c>
      <c r="H2" s="1333">
        <f>+BS!G22</f>
        <v/>
      </c>
      <c r="I2" s="1346">
        <f>+PL!M6</f>
        <v/>
      </c>
      <c r="J2" s="1333">
        <f>+PL!M7</f>
        <v/>
      </c>
      <c r="K2" s="1346">
        <f>+PL!M8</f>
        <v/>
      </c>
      <c r="L2" s="1333">
        <f>+PL!M9</f>
        <v/>
      </c>
      <c r="M2" s="1346">
        <f>+PL!M10</f>
        <v/>
      </c>
      <c r="N2" s="1346">
        <f>+PL!M11</f>
        <v/>
      </c>
      <c r="O2" s="1346">
        <f>+PL!M12</f>
        <v/>
      </c>
      <c r="P2" s="1333">
        <f>+PL!M13</f>
        <v/>
      </c>
      <c r="Q2" s="1346">
        <f>+PL!M14</f>
        <v/>
      </c>
      <c r="R2" s="1346">
        <f>+PL!M15</f>
        <v/>
      </c>
      <c r="S2" s="1346">
        <f>+PL!M16</f>
        <v/>
      </c>
      <c r="T2" s="412">
        <f>+PL!M17</f>
        <v/>
      </c>
      <c r="U2" s="1333">
        <f>+PL!M18</f>
        <v/>
      </c>
      <c r="V2" s="1346">
        <f>+PL!M19</f>
        <v/>
      </c>
      <c r="W2" s="1346">
        <f>+PL!M20</f>
        <v/>
      </c>
      <c r="X2" s="1346">
        <f>+PL!M21</f>
        <v/>
      </c>
      <c r="Y2" s="1346">
        <f>+PL!M22</f>
        <v/>
      </c>
      <c r="Z2" s="1333">
        <f>+PL!M23</f>
        <v/>
      </c>
      <c r="AA2" s="1333">
        <f>+PL!M24</f>
        <v/>
      </c>
      <c r="AB2" s="1346">
        <f>+PL!M25</f>
        <v/>
      </c>
      <c r="AC2" s="1333">
        <f>+CF!M6</f>
        <v/>
      </c>
      <c r="AD2" s="1333">
        <f>+CF!M7</f>
        <v/>
      </c>
      <c r="AE2" s="1333">
        <f>+CF!M8</f>
        <v/>
      </c>
      <c r="AF2" s="1333">
        <f>+CF!M9</f>
        <v/>
      </c>
      <c r="AG2" s="1333">
        <f>+CF!M10</f>
        <v/>
      </c>
      <c r="AH2" s="1333">
        <f>+CF!M11</f>
        <v/>
      </c>
      <c r="AI2" s="1333">
        <f>+CF!M12</f>
        <v/>
      </c>
      <c r="AJ2" s="1333">
        <f>+CF!M13</f>
        <v/>
      </c>
      <c r="AK2" s="1333">
        <f>+CF!$M14</f>
        <v/>
      </c>
      <c r="AL2" s="1333">
        <f>+CF!$M15</f>
        <v/>
      </c>
      <c r="AM2" s="1333">
        <f>+CF!$M16</f>
        <v/>
      </c>
      <c r="AN2" s="1333">
        <f>+CF!$M17</f>
        <v/>
      </c>
      <c r="AO2" s="1333">
        <f>+CF!$M18</f>
        <v/>
      </c>
      <c r="AP2" s="1333">
        <f>+CF!$M19</f>
        <v/>
      </c>
      <c r="AQ2" s="1333">
        <f>+CF!$M20</f>
        <v/>
      </c>
      <c r="AR2" s="1333">
        <f>+CF!$M21</f>
        <v/>
      </c>
      <c r="AS2" s="1333">
        <f>+CF!$M22</f>
        <v/>
      </c>
      <c r="AT2" s="1333">
        <f>+CF!$M23</f>
        <v/>
      </c>
      <c r="AU2" s="1333">
        <f>+CF!$M24</f>
        <v/>
      </c>
      <c r="AV2" s="1333">
        <f>+CF!$M25</f>
        <v/>
      </c>
      <c r="AW2" s="1333">
        <f>+CF!$M26</f>
        <v/>
      </c>
      <c r="AX2" s="1333">
        <f>+CF!$M27</f>
        <v/>
      </c>
      <c r="AY2" s="1333">
        <f>+CF!$M28</f>
        <v/>
      </c>
      <c r="AZ2" s="1333">
        <f>+CF!$M29</f>
        <v/>
      </c>
      <c r="BA2" s="1333">
        <f>+BS!$S23</f>
        <v/>
      </c>
      <c r="BB2" s="1333">
        <f>+BS!$S24</f>
        <v/>
      </c>
      <c r="BC2" s="1333">
        <f>+BS!$S25</f>
        <v/>
      </c>
      <c r="BD2" s="1333">
        <f>+BS!$S26</f>
        <v/>
      </c>
      <c r="BE2" s="1333">
        <f>+BS!$S28</f>
        <v/>
      </c>
      <c r="BF2" s="1333">
        <f>+BS!$S29</f>
        <v/>
      </c>
      <c r="BG2" s="1333">
        <f>+BS!$S30</f>
        <v/>
      </c>
      <c r="BH2" s="1333">
        <f>+BS!$S31</f>
        <v/>
      </c>
      <c r="BI2" s="1333">
        <f>+BS!$S32</f>
        <v/>
      </c>
      <c r="BJ2" s="1333">
        <f>+BS!$S33</f>
        <v/>
      </c>
      <c r="BK2" s="1333">
        <f>+BS!$S34</f>
        <v/>
      </c>
      <c r="BL2" s="1333">
        <f>+BS!$S35</f>
        <v/>
      </c>
      <c r="BM2" s="1333">
        <f>+BS!$S36</f>
        <v/>
      </c>
      <c r="BN2" s="1333">
        <f>+BS!$S38</f>
        <v/>
      </c>
      <c r="BO2" s="1333">
        <f>+BS!$S39</f>
        <v/>
      </c>
      <c r="BP2" s="1333">
        <f>+BS!$S41</f>
        <v/>
      </c>
      <c r="BQ2" s="1333">
        <f>+BS!$S42</f>
        <v/>
      </c>
      <c r="BR2" s="1333">
        <f>+BS!$S43</f>
        <v/>
      </c>
      <c r="BS2" s="1333">
        <f>+BS!$S44</f>
        <v/>
      </c>
      <c r="BT2" s="1333">
        <f>+BS!$S50</f>
        <v/>
      </c>
      <c r="BU2" s="1333">
        <f>+BS!$S51</f>
        <v/>
      </c>
      <c r="BV2" s="1333">
        <f>+BS!$S52</f>
        <v/>
      </c>
      <c r="BW2" s="1333">
        <f>+BS!$S53</f>
        <v/>
      </c>
      <c r="BX2" s="1333">
        <f>+BS!$S54</f>
        <v/>
      </c>
      <c r="BY2" s="1333">
        <f>+BS!$S55</f>
        <v/>
      </c>
      <c r="BZ2" s="1333">
        <f>+BS!$S56</f>
        <v/>
      </c>
      <c r="CA2" s="1333">
        <f>+BS!$S57</f>
        <v/>
      </c>
      <c r="CB2" s="1333">
        <f>+BS!$S59</f>
        <v/>
      </c>
      <c r="CC2" s="1333">
        <f>+BS!$S60</f>
        <v/>
      </c>
      <c r="CD2" s="1333">
        <f>+BS!$S61</f>
        <v/>
      </c>
      <c r="CE2" s="1333">
        <f>+BS!$S62</f>
        <v/>
      </c>
      <c r="CF2" s="1333">
        <f>+BS!$S63</f>
        <v/>
      </c>
      <c r="CG2" s="1333">
        <f>+BS!$S64</f>
        <v/>
      </c>
      <c r="CH2" s="1333">
        <f>+BS!$S65</f>
        <v/>
      </c>
      <c r="CI2" s="1333">
        <f>+BS!$S66</f>
        <v/>
      </c>
      <c r="CJ2" s="1333">
        <f>+BS!$S67</f>
        <v/>
      </c>
      <c r="CK2" s="1333">
        <f>+BS!$S69</f>
        <v/>
      </c>
      <c r="CL2" s="1333">
        <f>+BS!$S70</f>
        <v/>
      </c>
      <c r="CM2" s="1333">
        <f>+BS!$S71</f>
        <v/>
      </c>
      <c r="CN2" s="1333">
        <f>+BS!$S72</f>
        <v/>
      </c>
      <c r="CO2" s="1333">
        <f>+BS!$S73</f>
        <v/>
      </c>
      <c r="CP2" s="1333">
        <f>+BS!$S74</f>
        <v/>
      </c>
      <c r="CQ2" s="1333">
        <f>+BS!$S76</f>
        <v/>
      </c>
      <c r="CR2" s="1333">
        <f>+BS!$S82</f>
        <v/>
      </c>
      <c r="CS2" s="1347">
        <f>+BS!$S83</f>
        <v/>
      </c>
      <c r="CT2" s="1333">
        <f>+BS!$S84</f>
        <v/>
      </c>
      <c r="CU2" s="1333">
        <f>+BS!$S85</f>
        <v/>
      </c>
      <c r="CV2" s="1333">
        <f>+BS!$S86</f>
        <v/>
      </c>
      <c r="CW2" s="1333">
        <f>+BS!$S87</f>
        <v/>
      </c>
    </row>
    <row r="3" ht="13.5" customHeight="1" s="980">
      <c r="G3" s="1348" t="inlineStr">
        <is>
          <t xml:space="preserve">Always check </t>
        </is>
      </c>
    </row>
    <row r="4" ht="13.5" customHeight="1" s="980">
      <c r="G4" s="1348" t="inlineStr">
        <is>
          <t>Before upload</t>
        </is>
      </c>
    </row>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0"/>
  </sheetPr>
  <dimension ref="B3:O36"/>
  <sheetViews>
    <sheetView showFormulas="0" showGridLines="0" showRowColHeaders="1" showZeros="1" rightToLeft="0" tabSelected="0" showOutlineSymbols="1" defaultGridColor="1" view="pageBreakPreview" topLeftCell="A4" colorId="64" zoomScale="95" zoomScaleNormal="100" zoomScalePageLayoutView="95" workbookViewId="0">
      <selection pane="topLeft" activeCell="N25" activeCellId="0" sqref="N25"/>
    </sheetView>
  </sheetViews>
  <sheetFormatPr baseColWidth="8" defaultColWidth="8.609375" defaultRowHeight="13.5" zeroHeight="0" outlineLevelRow="0"/>
  <cols>
    <col width="33.13" customWidth="1" style="1333" min="2" max="2"/>
    <col width="11.13" customWidth="1" style="1333" min="3" max="9"/>
  </cols>
  <sheetData>
    <row r="3" ht="15" customHeight="1" s="980">
      <c r="B3" s="1349" t="inlineStr">
        <is>
          <t>Income statement - (INR MN)</t>
        </is>
      </c>
      <c r="C3" s="1350">
        <f>PL!K4</f>
        <v/>
      </c>
      <c r="D3" s="1350">
        <f>PL!L4</f>
        <v/>
      </c>
      <c r="E3" s="1350">
        <f>PL!M4</f>
        <v/>
      </c>
      <c r="F3" s="1350" t="inlineStr">
        <is>
          <t>Y-o-Y</t>
        </is>
      </c>
      <c r="G3" s="1350" t="inlineStr">
        <is>
          <t>1H 2020</t>
        </is>
      </c>
      <c r="H3" s="1350" t="inlineStr">
        <is>
          <t>1H FY2021</t>
        </is>
      </c>
      <c r="I3" s="1350" t="inlineStr">
        <is>
          <t>Y-o-Y</t>
        </is>
      </c>
    </row>
    <row r="4" ht="14.25" customHeight="1" s="980">
      <c r="B4" s="1351" t="inlineStr">
        <is>
          <t>Total Revenues</t>
        </is>
      </c>
      <c r="C4" s="1352">
        <f>PL!K6</f>
        <v/>
      </c>
      <c r="D4" s="1352">
        <f>PL!L6</f>
        <v/>
      </c>
      <c r="E4" s="1352">
        <f>PL!M6</f>
        <v/>
      </c>
      <c r="F4" s="1353">
        <f>+E4/D4-1</f>
        <v/>
      </c>
      <c r="G4" s="1352" t="n"/>
      <c r="H4" s="1352" t="n"/>
      <c r="I4" s="1353">
        <f>+H4/G4-1</f>
        <v/>
      </c>
    </row>
    <row r="5" ht="15" customHeight="1" s="980">
      <c r="B5" s="1354" t="inlineStr">
        <is>
          <t>EBITDA</t>
        </is>
      </c>
      <c r="C5" s="1355">
        <f>PL!K24</f>
        <v/>
      </c>
      <c r="D5" s="1355">
        <f>PL!L24</f>
        <v/>
      </c>
      <c r="E5" s="1355">
        <f>PL!M24</f>
        <v/>
      </c>
      <c r="F5" s="1353">
        <f>+E5/D5-1</f>
        <v/>
      </c>
      <c r="G5" s="1355" t="n"/>
      <c r="H5" s="1355" t="n"/>
      <c r="I5" s="1353">
        <f>+H5/G5-1</f>
        <v/>
      </c>
      <c r="K5" s="1356">
        <f>D5/D10</f>
        <v/>
      </c>
    </row>
    <row r="6" ht="15" customHeight="1" s="980">
      <c r="B6" s="1354" t="inlineStr">
        <is>
          <t>EBITDA Margin %</t>
        </is>
      </c>
      <c r="C6" s="1357">
        <f>C5/C4</f>
        <v/>
      </c>
      <c r="D6" s="1357">
        <f>D5/D4</f>
        <v/>
      </c>
      <c r="E6" s="1357">
        <f>E5/E4</f>
        <v/>
      </c>
      <c r="F6" s="1353" t="n"/>
      <c r="G6" s="1358" t="n"/>
      <c r="H6" s="1358" t="n"/>
      <c r="I6" s="1357">
        <f>I5/I4</f>
        <v/>
      </c>
    </row>
    <row r="7" ht="14.25" customHeight="1" s="980">
      <c r="B7" s="1351" t="inlineStr">
        <is>
          <t>Depreciation + Amortisation</t>
        </is>
      </c>
      <c r="C7" s="1352">
        <f>PL!K25</f>
        <v/>
      </c>
      <c r="D7" s="1352">
        <f>PL!L25</f>
        <v/>
      </c>
      <c r="E7" s="1352">
        <f>PL!M25</f>
        <v/>
      </c>
      <c r="F7" s="1353">
        <f>+E7/D7-1</f>
        <v/>
      </c>
      <c r="G7" s="1352" t="n"/>
      <c r="H7" s="1352" t="n"/>
      <c r="I7" s="1353">
        <f>+H7/G7-1</f>
        <v/>
      </c>
    </row>
    <row r="8" ht="15" customHeight="1" s="980">
      <c r="B8" s="1354" t="inlineStr">
        <is>
          <t>EBIT</t>
        </is>
      </c>
      <c r="C8" s="1355">
        <f>PL!K13</f>
        <v/>
      </c>
      <c r="D8" s="1355">
        <f>PL!L13</f>
        <v/>
      </c>
      <c r="E8" s="1355">
        <f>PL!M13</f>
        <v/>
      </c>
      <c r="F8" s="1353">
        <f>E8/D8-1</f>
        <v/>
      </c>
      <c r="G8" s="1352" t="n"/>
      <c r="H8" s="1352" t="n"/>
      <c r="I8" s="1353">
        <f>H8/G8-1</f>
        <v/>
      </c>
    </row>
    <row r="9" ht="15" customHeight="1" s="980">
      <c r="B9" s="1354" t="inlineStr">
        <is>
          <t>EBIT Margin %</t>
        </is>
      </c>
      <c r="C9" s="1359">
        <f>C8/C4</f>
        <v/>
      </c>
      <c r="D9" s="1359">
        <f>D8/D4</f>
        <v/>
      </c>
      <c r="E9" s="1359">
        <f>E8/E4</f>
        <v/>
      </c>
      <c r="F9" s="1353" t="n"/>
      <c r="G9" s="1352" t="n"/>
      <c r="H9" s="1352" t="n"/>
      <c r="I9" s="1359">
        <f>I8/I4</f>
        <v/>
      </c>
    </row>
    <row r="10" ht="14.25" customHeight="1" s="980">
      <c r="B10" s="1351" t="inlineStr">
        <is>
          <t>Interest Expense</t>
        </is>
      </c>
      <c r="C10" s="1352">
        <f>PL!K15</f>
        <v/>
      </c>
      <c r="D10" s="1352">
        <f>PL!L15</f>
        <v/>
      </c>
      <c r="E10" s="1352">
        <f>PL!M15</f>
        <v/>
      </c>
      <c r="F10" s="1353">
        <f>+E10/D10-1</f>
        <v/>
      </c>
      <c r="G10" s="1352" t="n"/>
      <c r="H10" s="1352" t="n"/>
      <c r="I10" s="1353">
        <f>+H10/G10-1</f>
        <v/>
      </c>
    </row>
    <row r="11" ht="15" customHeight="1" s="980">
      <c r="B11" s="1354" t="inlineStr">
        <is>
          <t>Net Profit</t>
        </is>
      </c>
      <c r="C11" s="1352">
        <f>PL!K23</f>
        <v/>
      </c>
      <c r="D11" s="1352">
        <f>PL!L23</f>
        <v/>
      </c>
      <c r="E11" s="1352">
        <f>PL!M23</f>
        <v/>
      </c>
      <c r="F11" s="1353">
        <f>+E11/D11-1</f>
        <v/>
      </c>
      <c r="G11" s="1352" t="n"/>
      <c r="H11" s="1352" t="n"/>
      <c r="I11" s="1353">
        <f>+H11/G11-1</f>
        <v/>
      </c>
    </row>
    <row r="12" ht="15" customHeight="1" s="980">
      <c r="B12" s="1354" t="inlineStr">
        <is>
          <t>Net Profit Margin %</t>
        </is>
      </c>
      <c r="C12" s="1357">
        <f>C11/C4</f>
        <v/>
      </c>
      <c r="D12" s="1357">
        <f>D11/D4</f>
        <v/>
      </c>
      <c r="E12" s="1357">
        <f>E11/E4</f>
        <v/>
      </c>
      <c r="F12" s="1353" t="n"/>
      <c r="G12" s="1358" t="n"/>
      <c r="H12" s="1358" t="n"/>
      <c r="I12" s="1357">
        <f>I11/I4</f>
        <v/>
      </c>
    </row>
    <row r="15" ht="15" customHeight="1" s="980">
      <c r="B15" s="1349" t="inlineStr">
        <is>
          <t>Balance Sheet - (INR MN)</t>
        </is>
      </c>
      <c r="C15" s="1350">
        <f>+C3</f>
        <v/>
      </c>
      <c r="D15" s="1350">
        <f>+D3</f>
        <v/>
      </c>
      <c r="E15" s="1350">
        <f>+E3</f>
        <v/>
      </c>
      <c r="F15" s="1350" t="inlineStr">
        <is>
          <t>Y-o-Y</t>
        </is>
      </c>
      <c r="G15" s="1350" t="inlineStr">
        <is>
          <t>1H 2021</t>
        </is>
      </c>
      <c r="H15" s="1350" t="inlineStr">
        <is>
          <t>1H vs FY</t>
        </is>
      </c>
    </row>
    <row r="16" ht="14.25" customHeight="1" s="980">
      <c r="B16" s="1351" t="inlineStr">
        <is>
          <t>Cash</t>
        </is>
      </c>
      <c r="C16" s="1352">
        <f>BS!Q23</f>
        <v/>
      </c>
      <c r="D16" s="1352">
        <f>BS!R23</f>
        <v/>
      </c>
      <c r="E16" s="1352">
        <f>BS!S23</f>
        <v/>
      </c>
      <c r="F16" s="1353" t="n"/>
      <c r="G16" s="1352" t="n"/>
      <c r="H16" s="1353" t="n"/>
    </row>
    <row r="17" ht="14.25" customHeight="1" s="980">
      <c r="B17" s="1351" t="inlineStr">
        <is>
          <t>Trade Receivables</t>
        </is>
      </c>
      <c r="C17" s="1352">
        <f>BS!Q24</f>
        <v/>
      </c>
      <c r="D17" s="1352">
        <f>BS!R24</f>
        <v/>
      </c>
      <c r="E17" s="1352">
        <f>BS!S24</f>
        <v/>
      </c>
      <c r="F17" s="1353" t="n"/>
      <c r="G17" s="1352" t="n"/>
      <c r="H17" s="1353" t="n"/>
    </row>
    <row r="18" ht="14.25" customHeight="1" s="980">
      <c r="B18" s="1351" t="inlineStr">
        <is>
          <t>Inventory</t>
        </is>
      </c>
      <c r="C18" s="1352">
        <f>BS!Q25</f>
        <v/>
      </c>
      <c r="D18" s="1352">
        <f>BS!R25</f>
        <v/>
      </c>
      <c r="E18" s="1352">
        <f>BS!S25</f>
        <v/>
      </c>
      <c r="F18" s="1353" t="n"/>
      <c r="G18" s="1352" t="n"/>
      <c r="H18" s="1353" t="n"/>
    </row>
    <row r="19" ht="14.25" customHeight="1" s="980">
      <c r="B19" s="1351" t="inlineStr">
        <is>
          <t>Total Fixed Assets (PPE)</t>
        </is>
      </c>
      <c r="C19" s="1352">
        <f>BS!Q30</f>
        <v/>
      </c>
      <c r="D19" s="1352">
        <f>BS!R30</f>
        <v/>
      </c>
      <c r="E19" s="1352">
        <f>BS!S30</f>
        <v/>
      </c>
      <c r="F19" s="1353" t="n"/>
      <c r="G19" s="1352" t="n"/>
      <c r="H19" s="1353" t="n"/>
    </row>
    <row r="20" ht="14.25" customHeight="1" s="980">
      <c r="B20" s="1351" t="inlineStr">
        <is>
          <t>Total Debt</t>
        </is>
      </c>
      <c r="C20" s="1352">
        <f>BS!Q83</f>
        <v/>
      </c>
      <c r="D20" s="1352">
        <f>BS!R83</f>
        <v/>
      </c>
      <c r="E20" s="1352">
        <f>BS!S83</f>
        <v/>
      </c>
      <c r="F20" s="1353" t="n"/>
      <c r="G20" s="1352" t="n"/>
      <c r="H20" s="1353" t="n"/>
      <c r="M20" s="1360" t="n"/>
      <c r="N20" s="1360" t="n"/>
      <c r="O20" s="1360" t="n"/>
    </row>
    <row r="21" ht="14.25" customHeight="1" s="980">
      <c r="B21" s="1361" t="inlineStr">
        <is>
          <t xml:space="preserve">  - STD</t>
        </is>
      </c>
      <c r="C21" s="1362">
        <f>BS!Q50</f>
        <v/>
      </c>
      <c r="D21" s="1362">
        <f>BS!R50</f>
        <v/>
      </c>
      <c r="E21" s="1362">
        <f>BS!S50</f>
        <v/>
      </c>
      <c r="F21" s="1363" t="n"/>
      <c r="G21" s="1362" t="n"/>
      <c r="H21" s="1364" t="n"/>
      <c r="M21" s="1360" t="n"/>
      <c r="N21" s="1360" t="n"/>
      <c r="O21" s="1365" t="n"/>
    </row>
    <row r="22" ht="14.25" customHeight="1" s="980">
      <c r="B22" s="1361" t="inlineStr">
        <is>
          <t xml:space="preserve">  - CPLTD</t>
        </is>
      </c>
      <c r="C22" s="1362">
        <f>BS!Q51</f>
        <v/>
      </c>
      <c r="D22" s="1362">
        <f>BS!R51</f>
        <v/>
      </c>
      <c r="E22" s="1362">
        <f>BS!S51</f>
        <v/>
      </c>
      <c r="F22" s="1363" t="n"/>
      <c r="G22" s="1366" t="n"/>
      <c r="H22" s="1364" t="n"/>
      <c r="M22" s="1360" t="n"/>
      <c r="O22" s="1356" t="n"/>
    </row>
    <row r="23" ht="14.25" customHeight="1" s="980">
      <c r="B23" s="1361" t="inlineStr">
        <is>
          <t xml:space="preserve">  - LTD</t>
        </is>
      </c>
      <c r="C23" s="1362">
        <f>BS!Q59</f>
        <v/>
      </c>
      <c r="D23" s="1362">
        <f>BS!R59</f>
        <v/>
      </c>
      <c r="E23" s="1362">
        <f>BS!S59</f>
        <v/>
      </c>
      <c r="F23" s="1363" t="n"/>
      <c r="G23" s="1362" t="n"/>
      <c r="H23" s="1364" t="n"/>
    </row>
    <row r="24" ht="14.25" customHeight="1" s="980">
      <c r="B24" s="1351" t="inlineStr">
        <is>
          <t>Shareholders' Equity</t>
        </is>
      </c>
      <c r="C24" s="1352">
        <f>BS!Q74</f>
        <v/>
      </c>
      <c r="D24" s="1352">
        <f>BS!R74</f>
        <v/>
      </c>
      <c r="E24" s="1352">
        <f>BS!S74</f>
        <v/>
      </c>
      <c r="F24" s="1353" t="n"/>
      <c r="G24" s="1352" t="n"/>
      <c r="H24" s="1353" t="n"/>
    </row>
    <row r="25" ht="14.25" customHeight="1" s="980">
      <c r="B25" s="1351" t="inlineStr">
        <is>
          <t>Tangible Equity</t>
        </is>
      </c>
      <c r="C25" s="1352">
        <f>C24-BS!Q36</f>
        <v/>
      </c>
      <c r="D25" s="1352">
        <f>D24-BS!R36</f>
        <v/>
      </c>
      <c r="E25" s="1352">
        <f>E24-BS!S36</f>
        <v/>
      </c>
      <c r="F25" s="1353" t="n"/>
      <c r="G25" s="1352" t="n"/>
      <c r="H25" s="1353" t="n"/>
    </row>
    <row r="27" ht="15" customHeight="1" s="980">
      <c r="B27" s="1349" t="inlineStr">
        <is>
          <t>Key ratios</t>
        </is>
      </c>
      <c r="C27" s="1350">
        <f>+C15</f>
        <v/>
      </c>
      <c r="D27" s="1350">
        <f>+D15</f>
        <v/>
      </c>
      <c r="E27" s="1350">
        <f>+E15</f>
        <v/>
      </c>
      <c r="F27" s="1350">
        <f>+G15</f>
        <v/>
      </c>
      <c r="G27" s="1350">
        <f>+H15</f>
        <v/>
      </c>
    </row>
    <row r="28" ht="14.25" customHeight="1" s="980">
      <c r="B28" s="1351" t="inlineStr">
        <is>
          <t xml:space="preserve">Debt / EBITDA </t>
        </is>
      </c>
      <c r="C28" s="1367">
        <f>C20/C5</f>
        <v/>
      </c>
      <c r="D28" s="1367">
        <f>D20/D5</f>
        <v/>
      </c>
      <c r="E28" s="1367">
        <f>E20/E5</f>
        <v/>
      </c>
      <c r="F28" s="1367">
        <f>G20/(H5*2)</f>
        <v/>
      </c>
      <c r="G28" s="1368" t="n"/>
    </row>
    <row r="29" ht="14.25" customHeight="1" s="980">
      <c r="B29" s="1351" t="inlineStr">
        <is>
          <t>Net debt / EBITDA</t>
        </is>
      </c>
      <c r="C29" s="1367">
        <f>(C20-C16)/C5</f>
        <v/>
      </c>
      <c r="D29" s="1367">
        <f>(D20-D16)/D5</f>
        <v/>
      </c>
      <c r="E29" s="1367">
        <f>(E20-E16)/E5</f>
        <v/>
      </c>
      <c r="F29" s="1367">
        <f>(G20-G16)/(H5*2)</f>
        <v/>
      </c>
      <c r="G29" s="1368" t="n"/>
    </row>
    <row r="30" ht="14.25" customHeight="1" s="980">
      <c r="B30" s="1351" t="inlineStr">
        <is>
          <t>Working capital gap</t>
        </is>
      </c>
      <c r="C30" s="1351">
        <f>+BS!E24+BS!E25-BS!E53</f>
        <v/>
      </c>
      <c r="D30" s="1351">
        <f>+BS!F24+BS!F25-BS!F53</f>
        <v/>
      </c>
      <c r="E30" s="1351">
        <f>+BS!G24+BS!G25-BS!G53</f>
        <v/>
      </c>
      <c r="F30" s="1351">
        <f>+BS!H24+BS!H25-BS!H53</f>
        <v/>
      </c>
      <c r="G30" s="1368" t="n"/>
      <c r="H30" s="1369" t="n"/>
    </row>
    <row r="31" ht="14.25" customHeight="1" s="980">
      <c r="B31" s="1351" t="inlineStr">
        <is>
          <t>Interest coverage</t>
        </is>
      </c>
      <c r="C31" s="1367">
        <f>C5/C10</f>
        <v/>
      </c>
      <c r="D31" s="1367">
        <f>D5/D10</f>
        <v/>
      </c>
      <c r="E31" s="1367">
        <f>E5/E10</f>
        <v/>
      </c>
      <c r="F31" s="1367">
        <f>H5/H10</f>
        <v/>
      </c>
      <c r="G31" s="1368" t="n"/>
      <c r="H31" s="1369" t="n"/>
    </row>
    <row r="32" ht="14.25" customHeight="1" s="980">
      <c r="B32" s="1351" t="inlineStr">
        <is>
          <t>DSCR</t>
        </is>
      </c>
      <c r="C32" s="1367">
        <f>C5/(Ratios!C22+C10)</f>
        <v/>
      </c>
      <c r="D32" s="1367">
        <f>D5/(D22+D10)</f>
        <v/>
      </c>
      <c r="E32" s="1367">
        <f>E5/(E22+E10)</f>
        <v/>
      </c>
      <c r="F32" s="1367" t="inlineStr">
        <is>
          <t>NA</t>
        </is>
      </c>
      <c r="G32" s="1368" t="n"/>
      <c r="H32" s="1369" t="n"/>
    </row>
    <row r="33" ht="14.25" customHeight="1" s="980">
      <c r="B33" s="1351" t="inlineStr">
        <is>
          <t>Total assets/Equity</t>
        </is>
      </c>
      <c r="C33" s="1367">
        <f>BS!E44/BS!E74</f>
        <v/>
      </c>
      <c r="D33" s="1367">
        <f>BS!F44/BS!F74</f>
        <v/>
      </c>
      <c r="E33" s="1367">
        <f>BS!G44/BS!G74</f>
        <v/>
      </c>
      <c r="F33" s="1367">
        <f>BS!H44/BS!H74</f>
        <v/>
      </c>
      <c r="G33" s="1368" t="n"/>
    </row>
    <row r="34" ht="14.25" customHeight="1" s="980">
      <c r="B34" s="1351" t="inlineStr">
        <is>
          <t>Debt / Equity</t>
        </is>
      </c>
      <c r="C34" s="1367">
        <f>C20/C24</f>
        <v/>
      </c>
      <c r="D34" s="1367">
        <f>D20/D24</f>
        <v/>
      </c>
      <c r="E34" s="1367">
        <f>E20/E24</f>
        <v/>
      </c>
      <c r="F34" s="1367">
        <f>G20/G24</f>
        <v/>
      </c>
      <c r="G34" s="1368" t="n"/>
    </row>
    <row r="35" ht="14.25" customHeight="1" s="980">
      <c r="B35" s="1351" t="inlineStr">
        <is>
          <t>Debt / Tangible equity</t>
        </is>
      </c>
      <c r="C35" s="1367">
        <f>C20/C25</f>
        <v/>
      </c>
      <c r="D35" s="1367">
        <f>D20/D25</f>
        <v/>
      </c>
      <c r="E35" s="1367">
        <f>E20/E25</f>
        <v/>
      </c>
      <c r="F35" s="1367">
        <f>G20/G25</f>
        <v/>
      </c>
      <c r="G35" s="1368" t="n"/>
    </row>
    <row r="36" ht="14.25" customHeight="1" s="980">
      <c r="B36" s="1351" t="inlineStr">
        <is>
          <t>Debt / (tangible equity + debt)  (%)</t>
        </is>
      </c>
      <c r="C36" s="1370">
        <f>C20/(C20+C25)</f>
        <v/>
      </c>
      <c r="D36" s="1371">
        <f>D20/(D20+D25)</f>
        <v/>
      </c>
      <c r="E36" s="1371">
        <f>E20/(E20+E25)</f>
        <v/>
      </c>
      <c r="F36" s="1372">
        <f>G20/(G20+G25)</f>
        <v/>
      </c>
      <c r="G36" s="1368" t="n"/>
    </row>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0"/>
  </sheetPr>
  <dimension ref="A2:D32"/>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G20" activeCellId="0" sqref="G20"/>
    </sheetView>
  </sheetViews>
  <sheetFormatPr baseColWidth="8" defaultColWidth="8.9921875" defaultRowHeight="14.25" zeroHeight="0" outlineLevelRow="0"/>
  <cols>
    <col width="41.75" customWidth="1" style="1319" min="1" max="1"/>
    <col width="17.25" customWidth="1" style="1319" min="2" max="2"/>
    <col width="17.5" customWidth="1" style="1319" min="3" max="3"/>
    <col width="18" customWidth="1" style="1319" min="4" max="4"/>
    <col width="9" customWidth="1" style="1319" min="5" max="1024"/>
  </cols>
  <sheetData>
    <row r="2" ht="14.25" customHeight="1" s="980">
      <c r="A2" s="1323" t="inlineStr">
        <is>
          <t>Networking capital calculation</t>
        </is>
      </c>
    </row>
    <row r="4" ht="14.25" customHeight="1" s="980">
      <c r="A4" s="1373" t="inlineStr">
        <is>
          <t>CDM Account title</t>
        </is>
      </c>
      <c r="B4" s="1374">
        <f>'BS (Assets) breakdown'!H12</f>
        <v/>
      </c>
      <c r="C4" s="1374">
        <f>'BS (Assets) breakdown'!G12</f>
        <v/>
      </c>
      <c r="D4" s="1375" t="inlineStr">
        <is>
          <t>Output</t>
        </is>
      </c>
    </row>
    <row r="5" ht="14.25" customHeight="1" s="980">
      <c r="A5" s="1376" t="inlineStr">
        <is>
          <t>Accounts Receivables</t>
        </is>
      </c>
      <c r="B5" s="1377">
        <f>BS!S24</f>
        <v/>
      </c>
      <c r="C5" s="1378">
        <f>BS!R24</f>
        <v/>
      </c>
      <c r="D5" s="1379">
        <f>C5-B5</f>
        <v/>
      </c>
    </row>
    <row r="6" ht="14.25" customHeight="1" s="980">
      <c r="A6" s="1376" t="inlineStr">
        <is>
          <t>Inventories</t>
        </is>
      </c>
      <c r="B6" s="1378">
        <f>BS!S25</f>
        <v/>
      </c>
      <c r="C6" s="1378">
        <f>BS!R25</f>
        <v/>
      </c>
      <c r="D6" s="1379">
        <f>C6-B6</f>
        <v/>
      </c>
    </row>
    <row r="7" ht="14.25" customHeight="1" s="980">
      <c r="A7" s="1376" t="inlineStr">
        <is>
          <t>Accounts Payable</t>
        </is>
      </c>
      <c r="B7" s="1378">
        <f>BS!$S$53</f>
        <v/>
      </c>
      <c r="C7" s="1378">
        <f>BS!$R$53</f>
        <v/>
      </c>
      <c r="D7" s="1379">
        <f>B7-C7</f>
        <v/>
      </c>
    </row>
    <row r="8" ht="14.25" customHeight="1" s="980">
      <c r="A8" s="1380" t="inlineStr">
        <is>
          <t>Net Working Capital (Current Year)</t>
        </is>
      </c>
      <c r="B8" s="1381" t="n"/>
      <c r="C8" s="1382" t="n"/>
      <c r="D8" s="1383">
        <f>D5+D6+D7</f>
        <v/>
      </c>
    </row>
    <row r="9" ht="14.25" customHeight="1" s="980">
      <c r="A9" s="1384" t="n"/>
      <c r="B9" s="1319" t="n"/>
      <c r="C9" s="1319" t="n"/>
      <c r="D9" s="1319" t="n"/>
    </row>
    <row r="10" ht="14.25" customHeight="1" s="980">
      <c r="A10" s="1373" t="inlineStr">
        <is>
          <t>CDM Account title</t>
        </is>
      </c>
      <c r="B10" s="1374">
        <f>'BS (Assets) breakdown'!G12</f>
        <v/>
      </c>
      <c r="C10" s="1374">
        <f>'BS (Assets) breakdown'!F12</f>
        <v/>
      </c>
      <c r="D10" s="1375">
        <f>D4</f>
        <v/>
      </c>
    </row>
    <row r="11" ht="14.25" customHeight="1" s="980">
      <c r="A11" s="1376" t="inlineStr">
        <is>
          <t>Accounts Receivables</t>
        </is>
      </c>
      <c r="B11" s="1379">
        <f>C5</f>
        <v/>
      </c>
      <c r="C11" s="1379">
        <f>BS!Q24</f>
        <v/>
      </c>
      <c r="D11" s="1379">
        <f>C11-B11</f>
        <v/>
      </c>
    </row>
    <row r="12" ht="14.25" customHeight="1" s="980">
      <c r="A12" s="1376" t="inlineStr">
        <is>
          <t>Inventories</t>
        </is>
      </c>
      <c r="B12" s="1379">
        <f>C6</f>
        <v/>
      </c>
      <c r="C12" s="1379">
        <f>BS!Q25</f>
        <v/>
      </c>
      <c r="D12" s="1379">
        <f>C12-B12</f>
        <v/>
      </c>
    </row>
    <row r="13" ht="14.25" customHeight="1" s="980">
      <c r="A13" s="1376" t="inlineStr">
        <is>
          <t>Accounts Payable</t>
        </is>
      </c>
      <c r="B13" s="1379">
        <f>C7</f>
        <v/>
      </c>
      <c r="C13" s="1379">
        <f>BS!Q53</f>
        <v/>
      </c>
      <c r="D13" s="1379">
        <f>B13-C13</f>
        <v/>
      </c>
    </row>
    <row r="14" ht="14.25" customHeight="1" s="980">
      <c r="A14" s="1380" t="inlineStr">
        <is>
          <t>Net Working Capital (Previous Year)</t>
        </is>
      </c>
      <c r="B14" s="1381" t="n"/>
      <c r="C14" s="1382" t="n"/>
      <c r="D14" s="1383">
        <f>D11+D12+D13</f>
        <v/>
      </c>
    </row>
    <row r="16" ht="14.25" customHeight="1" s="980">
      <c r="A16" s="1373" t="inlineStr">
        <is>
          <t>CDM Account title</t>
        </is>
      </c>
      <c r="B16" s="1374">
        <f>C10</f>
        <v/>
      </c>
      <c r="C16" s="1374">
        <f>BS!P21</f>
        <v/>
      </c>
      <c r="D16" s="1375">
        <f>D10</f>
        <v/>
      </c>
    </row>
    <row r="17" ht="14.25" customHeight="1" s="980">
      <c r="A17" s="1376" t="inlineStr">
        <is>
          <t>Accounts Receivables</t>
        </is>
      </c>
      <c r="B17" s="1379">
        <f>C11</f>
        <v/>
      </c>
      <c r="C17" s="1379">
        <f>BS!P24</f>
        <v/>
      </c>
      <c r="D17" s="1379">
        <f>C17-B17</f>
        <v/>
      </c>
    </row>
    <row r="18" ht="14.25" customHeight="1" s="980">
      <c r="A18" s="1376" t="inlineStr">
        <is>
          <t>Inventories</t>
        </is>
      </c>
      <c r="B18" s="1379">
        <f>C12</f>
        <v/>
      </c>
      <c r="C18" s="1379">
        <f>BS!P25</f>
        <v/>
      </c>
      <c r="D18" s="1379">
        <f>C18-B18</f>
        <v/>
      </c>
    </row>
    <row r="19" ht="14.25" customHeight="1" s="980">
      <c r="A19" s="1376" t="inlineStr">
        <is>
          <t>Accounts Payable</t>
        </is>
      </c>
      <c r="B19" s="1379">
        <f>C13</f>
        <v/>
      </c>
      <c r="C19" s="1379">
        <f>BS!P53</f>
        <v/>
      </c>
      <c r="D19" s="1379">
        <f>B19-C19</f>
        <v/>
      </c>
    </row>
    <row r="20" ht="14.25" customHeight="1" s="980">
      <c r="A20" s="1380" t="inlineStr">
        <is>
          <t>Net Working Capital (Previous Year)</t>
        </is>
      </c>
      <c r="B20" s="1381" t="n"/>
      <c r="C20" s="1382" t="n"/>
      <c r="D20" s="1383">
        <f>D17+D18+D19</f>
        <v/>
      </c>
    </row>
    <row r="22" ht="14.25" customHeight="1" s="980">
      <c r="A22" s="1373" t="inlineStr">
        <is>
          <t>CDM Account title</t>
        </is>
      </c>
      <c r="B22" s="1374">
        <f>C16</f>
        <v/>
      </c>
      <c r="C22" s="1374">
        <f>BS!O21</f>
        <v/>
      </c>
      <c r="D22" s="1375">
        <f>D16</f>
        <v/>
      </c>
    </row>
    <row r="23" ht="14.25" customHeight="1" s="980">
      <c r="A23" s="1376" t="inlineStr">
        <is>
          <t>Accounts Receivables</t>
        </is>
      </c>
      <c r="B23" s="1379">
        <f>C17</f>
        <v/>
      </c>
      <c r="C23" s="1379">
        <f>BS!O24</f>
        <v/>
      </c>
      <c r="D23" s="1379">
        <f>C23-B23</f>
        <v/>
      </c>
    </row>
    <row r="24" ht="14.25" customHeight="1" s="980">
      <c r="A24" s="1376" t="inlineStr">
        <is>
          <t>Inventories</t>
        </is>
      </c>
      <c r="B24" s="1379">
        <f>C18</f>
        <v/>
      </c>
      <c r="C24" s="1379">
        <f>BS!O25</f>
        <v/>
      </c>
      <c r="D24" s="1379">
        <f>C24-B24</f>
        <v/>
      </c>
    </row>
    <row r="25" ht="14.25" customHeight="1" s="980">
      <c r="A25" s="1376" t="inlineStr">
        <is>
          <t>Accounts Payable</t>
        </is>
      </c>
      <c r="B25" s="1379">
        <f>C19</f>
        <v/>
      </c>
      <c r="C25" s="1379">
        <f>BS!O53</f>
        <v/>
      </c>
      <c r="D25" s="1379">
        <f>B25-C25</f>
        <v/>
      </c>
    </row>
    <row r="26" ht="14.25" customHeight="1" s="980">
      <c r="A26" s="1380" t="inlineStr">
        <is>
          <t>Net Working Capital (Previous Year)</t>
        </is>
      </c>
      <c r="B26" s="1381" t="n"/>
      <c r="C26" s="1382" t="n"/>
      <c r="D26" s="1383">
        <f>D23+D24+D25</f>
        <v/>
      </c>
    </row>
    <row r="28" ht="14.25" customHeight="1" s="980">
      <c r="A28" s="1373" t="inlineStr">
        <is>
          <t>CDM Account title</t>
        </is>
      </c>
      <c r="B28" s="1374">
        <f>C22</f>
        <v/>
      </c>
      <c r="C28" s="1374">
        <f>BS!B21</f>
        <v/>
      </c>
      <c r="D28" s="1375">
        <f>D22</f>
        <v/>
      </c>
    </row>
    <row r="29" ht="14.25" customHeight="1" s="980">
      <c r="A29" s="1376" t="inlineStr">
        <is>
          <t>Accounts Receivables</t>
        </is>
      </c>
      <c r="B29" s="1379">
        <f>C23</f>
        <v/>
      </c>
      <c r="C29" s="1379">
        <f>BS!N24</f>
        <v/>
      </c>
      <c r="D29" s="1379">
        <f>C29-B29</f>
        <v/>
      </c>
    </row>
    <row r="30" ht="14.25" customHeight="1" s="980">
      <c r="A30" s="1376" t="inlineStr">
        <is>
          <t>Inventories</t>
        </is>
      </c>
      <c r="B30" s="1379">
        <f>C24</f>
        <v/>
      </c>
      <c r="C30" s="1379">
        <f>BS!N25</f>
        <v/>
      </c>
      <c r="D30" s="1379">
        <f>C30-B30</f>
        <v/>
      </c>
    </row>
    <row r="31" ht="14.25" customHeight="1" s="980">
      <c r="A31" s="1376" t="inlineStr">
        <is>
          <t>Accounts Payable</t>
        </is>
      </c>
      <c r="B31" s="1379">
        <f>C25</f>
        <v/>
      </c>
      <c r="C31" s="1379">
        <f>BS!N53</f>
        <v/>
      </c>
      <c r="D31" s="1379">
        <f>B31-C31</f>
        <v/>
      </c>
    </row>
    <row r="32" ht="14.25" customHeight="1" s="980">
      <c r="A32" s="1380" t="inlineStr">
        <is>
          <t>Net Working Capital (Previous Year)</t>
        </is>
      </c>
      <c r="B32" s="1381" t="n"/>
      <c r="C32" s="1382" t="n"/>
      <c r="D32" s="1383">
        <f>D29+D30+D31</f>
        <v/>
      </c>
    </row>
  </sheetData>
  <sheetProtection selectLockedCells="0" selectUnlockedCells="0" sheet="1" objects="1" insertRows="1" insertHyperlinks="1" autoFilter="1" scenarios="1" formatColumns="1" deleteColumns="1" insertColumns="1" pivotTables="1" deleteRows="1" formatCells="1" formatRows="1" sort="1"/>
  <mergeCells count="5">
    <mergeCell ref="A8:C8"/>
    <mergeCell ref="A14:C14"/>
    <mergeCell ref="A20:C20"/>
    <mergeCell ref="A26:C26"/>
    <mergeCell ref="A32:C32"/>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0"/>
  </sheetPr>
  <dimension ref="I5:I9"/>
  <sheetViews>
    <sheetView showFormulas="0" showGridLines="1" showRowColHeaders="1" showZeros="1" rightToLeft="0" tabSelected="0" showOutlineSymbols="1" defaultGridColor="1" view="pageBreakPreview" topLeftCell="A1" colorId="64" zoomScale="95" zoomScaleNormal="100" zoomScalePageLayoutView="95" workbookViewId="0">
      <selection pane="topLeft" activeCell="I5" activeCellId="0" sqref="I5"/>
    </sheetView>
  </sheetViews>
  <sheetFormatPr baseColWidth="8" defaultColWidth="8.609375" defaultRowHeight="13.5" zeroHeight="0" outlineLevelRow="0"/>
  <sheetData>
    <row r="5" ht="13.5" customHeight="1" s="980">
      <c r="I5" s="1356" t="inlineStr">
        <is>
          <t>zz_INDIA_Country</t>
        </is>
      </c>
    </row>
    <row r="6" ht="13.5" customHeight="1" s="980">
      <c r="I6" s="1356" t="inlineStr">
        <is>
          <t>zz_JAPAN_Country</t>
        </is>
      </c>
    </row>
    <row r="7" ht="13.5" customHeight="1" s="980">
      <c r="I7" s="1356" t="inlineStr">
        <is>
          <t>zz_AUSTRALIA_Country</t>
        </is>
      </c>
    </row>
    <row r="8" ht="13.5" customHeight="1" s="980">
      <c r="I8" s="1356" t="inlineStr">
        <is>
          <t>zz_HONG KONG_Country</t>
        </is>
      </c>
    </row>
    <row r="9" ht="13.5" customHeight="1" s="980">
      <c r="I9" s="1356" t="inlineStr">
        <is>
          <t>zz_U.S.A._Country</t>
        </is>
      </c>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0"/>
  </sheetPr>
  <dimension ref="A1:GZ213"/>
  <sheetViews>
    <sheetView showFormulas="0" showGridLines="1" showRowColHeaders="1" showZeros="1" rightToLeft="0" tabSelected="0" showOutlineSymbols="1" defaultGridColor="1" view="pageBreakPreview" topLeftCell="A1" colorId="64" zoomScale="95" zoomScaleNormal="150" zoomScalePageLayoutView="95" workbookViewId="0">
      <selection pane="topLeft" activeCell="A4" activeCellId="0" sqref="A4"/>
    </sheetView>
  </sheetViews>
  <sheetFormatPr baseColWidth="8" defaultColWidth="0.87890625" defaultRowHeight="6" zeroHeight="0" outlineLevelRow="0"/>
  <cols>
    <col width="0.88" customWidth="1" style="1385" min="1" max="1024"/>
  </cols>
  <sheetData>
    <row r="1" ht="13.5" customHeight="1" s="980">
      <c r="A1" s="1386" t="inlineStr">
        <is>
          <t xml:space="preserve">　Date</t>
        </is>
      </c>
      <c r="B1" s="1387" t="n"/>
      <c r="C1" s="1387" t="n"/>
      <c r="D1" s="1387" t="n"/>
      <c r="E1" s="1387" t="n"/>
      <c r="F1" s="1387" t="n"/>
      <c r="G1" s="1387" t="n"/>
      <c r="H1" s="1387" t="n"/>
      <c r="I1" s="1388" t="n"/>
      <c r="J1" s="1389">
        <f>TODAY()</f>
        <v/>
      </c>
      <c r="K1" s="1387" t="n"/>
      <c r="L1" s="1387" t="n"/>
      <c r="M1" s="1387" t="n"/>
      <c r="N1" s="1387" t="n"/>
      <c r="O1" s="1387" t="n"/>
      <c r="P1" s="1387" t="n"/>
      <c r="Q1" s="1387" t="n"/>
      <c r="R1" s="1387" t="n"/>
      <c r="S1" s="1387" t="n"/>
      <c r="T1" s="1387" t="n"/>
      <c r="U1" s="1387" t="n"/>
      <c r="V1" s="1388" t="n"/>
      <c r="Y1" s="1386" t="inlineStr">
        <is>
          <t xml:space="preserve">　Settlement Period</t>
        </is>
      </c>
      <c r="Z1" s="1387" t="n"/>
      <c r="AA1" s="1387" t="n"/>
      <c r="AB1" s="1387" t="n"/>
      <c r="AC1" s="1387" t="n"/>
      <c r="AD1" s="1387" t="n"/>
      <c r="AE1" s="1387" t="n"/>
      <c r="AF1" s="1387" t="n"/>
      <c r="AG1" s="1387" t="n"/>
      <c r="AH1" s="1387" t="n"/>
      <c r="AI1" s="1387" t="n"/>
      <c r="AJ1" s="1388" t="n"/>
      <c r="AK1" s="1390">
        <f>BS!S21</f>
        <v/>
      </c>
      <c r="AL1" s="1387" t="n"/>
      <c r="AM1" s="1387" t="n"/>
      <c r="AN1" s="1387" t="n"/>
      <c r="AO1" s="1387" t="n"/>
      <c r="AP1" s="1387" t="n"/>
      <c r="AQ1" s="1387" t="n"/>
      <c r="AR1" s="1387" t="n"/>
      <c r="AS1" s="1387" t="n"/>
      <c r="AT1" s="1388" t="n"/>
      <c r="AU1" s="1385" t="n"/>
      <c r="AV1" s="1385" t="n"/>
      <c r="AW1" s="1391" t="inlineStr">
        <is>
          <t xml:space="preserve">　Accounts Type</t>
        </is>
      </c>
      <c r="AX1" s="1392" t="n"/>
      <c r="AY1" s="1392" t="n"/>
      <c r="AZ1" s="1392" t="n"/>
      <c r="BA1" s="1392" t="n"/>
      <c r="BB1" s="1392" t="n"/>
      <c r="BC1" s="1392" t="n"/>
      <c r="BD1" s="1392" t="n"/>
      <c r="BE1" s="1392" t="n"/>
      <c r="BF1" s="1392" t="n"/>
      <c r="BG1" s="1393" t="n"/>
      <c r="BH1" s="1394">
        <f>'BS (Assets) breakdown'!$C$8</f>
        <v/>
      </c>
      <c r="BI1" s="1387" t="n"/>
      <c r="BJ1" s="1387" t="n"/>
      <c r="BK1" s="1387" t="n"/>
      <c r="BL1" s="1387" t="n"/>
      <c r="BM1" s="1387" t="n"/>
      <c r="BN1" s="1387" t="n"/>
      <c r="BO1" s="1387" t="n"/>
      <c r="BP1" s="1387" t="n"/>
      <c r="BQ1" s="1387" t="n"/>
      <c r="BR1" s="1387" t="n"/>
      <c r="BS1" s="1387" t="n"/>
      <c r="BT1" s="1388" t="n"/>
      <c r="BU1" s="1385" t="n"/>
      <c r="BV1" s="1385" t="n"/>
      <c r="BW1" s="1391" t="inlineStr">
        <is>
          <t xml:space="preserve">　Currency</t>
        </is>
      </c>
      <c r="BX1" s="1392" t="n"/>
      <c r="BY1" s="1392" t="n"/>
      <c r="BZ1" s="1392" t="n"/>
      <c r="CA1" s="1392" t="n"/>
      <c r="CB1" s="1392" t="n"/>
      <c r="CC1" s="1392" t="n"/>
      <c r="CD1" s="1395">
        <f>BS!B7</f>
        <v/>
      </c>
      <c r="CE1" s="1387" t="n"/>
      <c r="CF1" s="1387" t="n"/>
      <c r="CG1" s="1387" t="n"/>
      <c r="CH1" s="1387" t="n"/>
      <c r="CI1" s="1387" t="n"/>
      <c r="CJ1" s="1387" t="n"/>
      <c r="CK1" s="1388" t="n"/>
      <c r="CL1" s="1385" t="n"/>
      <c r="CM1" s="1385" t="n"/>
      <c r="CN1" s="1391" t="inlineStr">
        <is>
          <t xml:space="preserve">　Unit</t>
        </is>
      </c>
      <c r="CO1" s="1392" t="n"/>
      <c r="CP1" s="1392" t="n"/>
      <c r="CQ1" s="1392" t="n"/>
      <c r="CR1" s="1392" t="n"/>
      <c r="CS1" s="1395">
        <f>BS!B10</f>
        <v/>
      </c>
      <c r="CT1" s="1387" t="n"/>
      <c r="CU1" s="1387" t="n"/>
      <c r="CV1" s="1387" t="n"/>
      <c r="CW1" s="1387" t="n"/>
      <c r="CX1" s="1387" t="n"/>
      <c r="CY1" s="1387" t="n"/>
      <c r="CZ1" s="1387" t="n"/>
      <c r="DA1" s="1387" t="n"/>
      <c r="DB1" s="1387" t="n"/>
      <c r="DC1" s="1387" t="n"/>
      <c r="DD1" s="1387" t="n"/>
      <c r="DE1" s="1388" t="n"/>
      <c r="DV1" s="1396" t="n"/>
      <c r="EE1" s="1397" t="n"/>
    </row>
    <row r="2" ht="3" customHeight="1" s="980">
      <c r="DV2" s="1396" t="n"/>
      <c r="EE2" s="1396" t="n"/>
    </row>
    <row r="3" ht="13.5" customHeight="1" s="980">
      <c r="A3" s="1386" t="inlineStr">
        <is>
          <t>CIF</t>
        </is>
      </c>
      <c r="B3" s="1387" t="n"/>
      <c r="C3" s="1387" t="n"/>
      <c r="D3" s="1387" t="n"/>
      <c r="E3" s="1387" t="n"/>
      <c r="F3" s="1387" t="n"/>
      <c r="G3" s="1387" t="n"/>
      <c r="H3" s="1387" t="n"/>
      <c r="I3" s="1387" t="n"/>
      <c r="J3" s="1387" t="n"/>
      <c r="K3" s="1387" t="n"/>
      <c r="L3" s="1388" t="n"/>
      <c r="M3" s="1386" t="inlineStr">
        <is>
          <t>Branch/Office Name</t>
        </is>
      </c>
      <c r="N3" s="1387" t="n"/>
      <c r="O3" s="1387" t="n"/>
      <c r="P3" s="1387" t="n"/>
      <c r="Q3" s="1387" t="n"/>
      <c r="R3" s="1387" t="n"/>
      <c r="S3" s="1387" t="n"/>
      <c r="T3" s="1387" t="n"/>
      <c r="U3" s="1387" t="n"/>
      <c r="V3" s="1387" t="n"/>
      <c r="W3" s="1387" t="n"/>
      <c r="X3" s="1387" t="n"/>
      <c r="Y3" s="1387" t="n"/>
      <c r="Z3" s="1387" t="n"/>
      <c r="AA3" s="1387" t="n"/>
      <c r="AB3" s="1387" t="n"/>
      <c r="AC3" s="1387" t="n"/>
      <c r="AD3" s="1387" t="n"/>
      <c r="AE3" s="1387" t="n"/>
      <c r="AF3" s="1387" t="n"/>
      <c r="AG3" s="1387" t="n"/>
      <c r="AH3" s="1387" t="n"/>
      <c r="AI3" s="1387" t="n"/>
      <c r="AJ3" s="1387" t="n"/>
      <c r="AK3" s="1387" t="n"/>
      <c r="AL3" s="1387" t="n"/>
      <c r="AM3" s="1387" t="n"/>
      <c r="AN3" s="1387" t="n"/>
      <c r="AO3" s="1387" t="n"/>
      <c r="AP3" s="1387" t="n"/>
      <c r="AQ3" s="1387" t="n"/>
      <c r="AR3" s="1387" t="n"/>
      <c r="AS3" s="1388" t="n"/>
      <c r="AT3" s="1386" t="inlineStr">
        <is>
          <t>Customer Name</t>
        </is>
      </c>
      <c r="AU3" s="1387" t="n"/>
      <c r="AV3" s="1387" t="n"/>
      <c r="AW3" s="1387" t="n"/>
      <c r="AX3" s="1387" t="n"/>
      <c r="AY3" s="1387" t="n"/>
      <c r="AZ3" s="1387" t="n"/>
      <c r="BA3" s="1387" t="n"/>
      <c r="BB3" s="1387" t="n"/>
      <c r="BC3" s="1387" t="n"/>
      <c r="BD3" s="1387" t="n"/>
      <c r="BE3" s="1387" t="n"/>
      <c r="BF3" s="1387" t="n"/>
      <c r="BG3" s="1387" t="n"/>
      <c r="BH3" s="1387" t="n"/>
      <c r="BI3" s="1387" t="n"/>
      <c r="BJ3" s="1387" t="n"/>
      <c r="BK3" s="1387" t="n"/>
      <c r="BL3" s="1387" t="n"/>
      <c r="BM3" s="1387" t="n"/>
      <c r="BN3" s="1387" t="n"/>
      <c r="BO3" s="1387" t="n"/>
      <c r="BP3" s="1387" t="n"/>
      <c r="BQ3" s="1387" t="n"/>
      <c r="BR3" s="1387" t="n"/>
      <c r="BS3" s="1387" t="n"/>
      <c r="BT3" s="1387" t="n"/>
      <c r="BU3" s="1387" t="n"/>
      <c r="BV3" s="1387" t="n"/>
      <c r="BW3" s="1387" t="n"/>
      <c r="BX3" s="1387" t="n"/>
      <c r="BY3" s="1387" t="n"/>
      <c r="BZ3" s="1387" t="n"/>
      <c r="CA3" s="1387" t="n"/>
      <c r="CB3" s="1387" t="n"/>
      <c r="CC3" s="1387" t="n"/>
      <c r="CD3" s="1387" t="n"/>
      <c r="CE3" s="1387" t="n"/>
      <c r="CF3" s="1387" t="n"/>
      <c r="CG3" s="1387" t="n"/>
      <c r="CH3" s="1387" t="n"/>
      <c r="CI3" s="1387" t="n"/>
      <c r="CJ3" s="1387" t="n"/>
      <c r="CK3" s="1387" t="n"/>
      <c r="CL3" s="1387" t="n"/>
      <c r="CM3" s="1387" t="n"/>
      <c r="CN3" s="1387" t="n"/>
      <c r="CO3" s="1387" t="n"/>
      <c r="CP3" s="1387" t="n"/>
      <c r="CQ3" s="1387" t="n"/>
      <c r="CR3" s="1387" t="n"/>
      <c r="CS3" s="1387" t="n"/>
      <c r="CT3" s="1387" t="n"/>
      <c r="CU3" s="1387" t="n"/>
      <c r="CV3" s="1387" t="n"/>
      <c r="CW3" s="1387" t="n"/>
      <c r="CX3" s="1387" t="n"/>
      <c r="CY3" s="1387" t="n"/>
      <c r="CZ3" s="1387" t="n"/>
      <c r="DA3" s="1387" t="n"/>
      <c r="DB3" s="1387" t="n"/>
      <c r="DC3" s="1387" t="n"/>
      <c r="DD3" s="1387" t="n"/>
      <c r="DE3" s="1387" t="n"/>
      <c r="DF3" s="1387" t="n"/>
      <c r="DG3" s="1387" t="n"/>
      <c r="DH3" s="1387" t="n"/>
      <c r="DI3" s="1387" t="n"/>
      <c r="DJ3" s="1387" t="n"/>
      <c r="DK3" s="1387" t="n"/>
      <c r="DL3" s="1387" t="n"/>
      <c r="DM3" s="1387" t="n"/>
      <c r="DN3" s="1387" t="n"/>
      <c r="DO3" s="1387" t="n"/>
      <c r="DP3" s="1387" t="n"/>
      <c r="DQ3" s="1387" t="n"/>
      <c r="DR3" s="1388" t="n"/>
    </row>
    <row r="4" ht="13.5" customFormat="1" customHeight="1" s="1385">
      <c r="A4" s="1394">
        <f>BS!B3</f>
        <v/>
      </c>
      <c r="B4" s="1387" t="n"/>
      <c r="C4" s="1387" t="n"/>
      <c r="D4" s="1387" t="n"/>
      <c r="E4" s="1387" t="n"/>
      <c r="F4" s="1387" t="n"/>
      <c r="G4" s="1387" t="n"/>
      <c r="H4" s="1387" t="n"/>
      <c r="I4" s="1387" t="n"/>
      <c r="J4" s="1387" t="n"/>
      <c r="K4" s="1387" t="n"/>
      <c r="L4" s="1388" t="n"/>
      <c r="M4" s="1394">
        <f>+BS!H5</f>
        <v/>
      </c>
      <c r="N4" s="1387" t="n"/>
      <c r="O4" s="1387" t="n"/>
      <c r="P4" s="1387" t="n"/>
      <c r="Q4" s="1387" t="n"/>
      <c r="R4" s="1387" t="n"/>
      <c r="S4" s="1387" t="n"/>
      <c r="T4" s="1387" t="n"/>
      <c r="U4" s="1387" t="n"/>
      <c r="V4" s="1387" t="n"/>
      <c r="W4" s="1387" t="n"/>
      <c r="X4" s="1387" t="n"/>
      <c r="Y4" s="1387" t="n"/>
      <c r="Z4" s="1387" t="n"/>
      <c r="AA4" s="1387" t="n"/>
      <c r="AB4" s="1387" t="n"/>
      <c r="AC4" s="1387" t="n"/>
      <c r="AD4" s="1387" t="n"/>
      <c r="AE4" s="1387" t="n"/>
      <c r="AF4" s="1387" t="n"/>
      <c r="AG4" s="1387" t="n"/>
      <c r="AH4" s="1387" t="n"/>
      <c r="AI4" s="1387" t="n"/>
      <c r="AJ4" s="1387" t="n"/>
      <c r="AK4" s="1387" t="n"/>
      <c r="AL4" s="1387" t="n"/>
      <c r="AM4" s="1387" t="n"/>
      <c r="AN4" s="1387" t="n"/>
      <c r="AO4" s="1387" t="n"/>
      <c r="AP4" s="1387" t="n"/>
      <c r="AQ4" s="1387" t="n"/>
      <c r="AR4" s="1387" t="n"/>
      <c r="AS4" s="1388" t="n"/>
      <c r="AT4" s="1394">
        <f>BS!B2</f>
        <v/>
      </c>
      <c r="AU4" s="1387" t="n"/>
      <c r="AV4" s="1387" t="n"/>
      <c r="AW4" s="1387" t="n"/>
      <c r="AX4" s="1387" t="n"/>
      <c r="AY4" s="1387" t="n"/>
      <c r="AZ4" s="1387" t="n"/>
      <c r="BA4" s="1387" t="n"/>
      <c r="BB4" s="1387" t="n"/>
      <c r="BC4" s="1387" t="n"/>
      <c r="BD4" s="1387" t="n"/>
      <c r="BE4" s="1387" t="n"/>
      <c r="BF4" s="1387" t="n"/>
      <c r="BG4" s="1387" t="n"/>
      <c r="BH4" s="1387" t="n"/>
      <c r="BI4" s="1387" t="n"/>
      <c r="BJ4" s="1387" t="n"/>
      <c r="BK4" s="1387" t="n"/>
      <c r="BL4" s="1387" t="n"/>
      <c r="BM4" s="1387" t="n"/>
      <c r="BN4" s="1387" t="n"/>
      <c r="BO4" s="1387" t="n"/>
      <c r="BP4" s="1387" t="n"/>
      <c r="BQ4" s="1387" t="n"/>
      <c r="BR4" s="1387" t="n"/>
      <c r="BS4" s="1387" t="n"/>
      <c r="BT4" s="1387" t="n"/>
      <c r="BU4" s="1387" t="n"/>
      <c r="BV4" s="1387" t="n"/>
      <c r="BW4" s="1387" t="n"/>
      <c r="BX4" s="1387" t="n"/>
      <c r="BY4" s="1387" t="n"/>
      <c r="BZ4" s="1387" t="n"/>
      <c r="CA4" s="1387" t="n"/>
      <c r="CB4" s="1387" t="n"/>
      <c r="CC4" s="1387" t="n"/>
      <c r="CD4" s="1387" t="n"/>
      <c r="CE4" s="1387" t="n"/>
      <c r="CF4" s="1387" t="n"/>
      <c r="CG4" s="1387" t="n"/>
      <c r="CH4" s="1387" t="n"/>
      <c r="CI4" s="1387" t="n"/>
      <c r="CJ4" s="1387" t="n"/>
      <c r="CK4" s="1387" t="n"/>
      <c r="CL4" s="1387" t="n"/>
      <c r="CM4" s="1387" t="n"/>
      <c r="CN4" s="1387" t="n"/>
      <c r="CO4" s="1387" t="n"/>
      <c r="CP4" s="1387" t="n"/>
      <c r="CQ4" s="1387" t="n"/>
      <c r="CR4" s="1387" t="n"/>
      <c r="CS4" s="1387" t="n"/>
      <c r="CT4" s="1387" t="n"/>
      <c r="CU4" s="1387" t="n"/>
      <c r="CV4" s="1387" t="n"/>
      <c r="CW4" s="1387" t="n"/>
      <c r="CX4" s="1387" t="n"/>
      <c r="CY4" s="1387" t="n"/>
      <c r="CZ4" s="1387" t="n"/>
      <c r="DA4" s="1387" t="n"/>
      <c r="DB4" s="1387" t="n"/>
      <c r="DC4" s="1387" t="n"/>
      <c r="DD4" s="1387" t="n"/>
      <c r="DE4" s="1387" t="n"/>
      <c r="DF4" s="1387" t="n"/>
      <c r="DG4" s="1387" t="n"/>
      <c r="DH4" s="1387" t="n"/>
      <c r="DI4" s="1387" t="n"/>
      <c r="DJ4" s="1387" t="n"/>
      <c r="DK4" s="1387" t="n"/>
      <c r="DL4" s="1387" t="n"/>
      <c r="DM4" s="1387" t="n"/>
      <c r="DN4" s="1387" t="n"/>
      <c r="DO4" s="1387" t="n"/>
      <c r="DP4" s="1387" t="n"/>
      <c r="DQ4" s="1387" t="n"/>
      <c r="DR4" s="1388" t="n"/>
    </row>
    <row r="5" ht="6" customHeight="1" s="980">
      <c r="A5" s="1398" t="n"/>
      <c r="B5" s="1399" t="n"/>
      <c r="C5" s="1399" t="n"/>
      <c r="D5" s="1399" t="n"/>
      <c r="E5" s="1399" t="n"/>
      <c r="F5" s="1399" t="n"/>
      <c r="G5" s="1399" t="n"/>
      <c r="H5" s="1399" t="n"/>
      <c r="I5" s="1399" t="n"/>
      <c r="J5" s="1399" t="n"/>
      <c r="K5" s="1399" t="n"/>
      <c r="L5" s="1399" t="n"/>
      <c r="M5" s="1399" t="n"/>
      <c r="N5" s="1399" t="n"/>
      <c r="O5" s="1399" t="n"/>
      <c r="P5" s="1399" t="n"/>
      <c r="Q5" s="1399" t="n"/>
      <c r="R5" s="1399" t="n"/>
      <c r="S5" s="1399" t="n"/>
      <c r="T5" s="1399" t="n"/>
      <c r="U5" s="1399" t="n"/>
      <c r="V5" s="1399" t="n"/>
      <c r="W5" s="1399" t="n"/>
      <c r="X5" s="1399" t="n"/>
      <c r="Y5" s="1399" t="n"/>
      <c r="Z5" s="1399" t="n"/>
      <c r="AA5" s="1399" t="n"/>
      <c r="AB5" s="1399" t="n"/>
      <c r="AC5" s="1399" t="n"/>
      <c r="AD5" s="1399" t="n"/>
      <c r="AE5" s="1399" t="n"/>
      <c r="AF5" s="1399" t="n"/>
      <c r="AG5" s="1399" t="n"/>
      <c r="AH5" s="1399" t="n"/>
      <c r="AI5" s="1399" t="n"/>
      <c r="AJ5" s="1399" t="n"/>
      <c r="AK5" s="1399" t="n"/>
      <c r="AL5" s="1399" t="n"/>
      <c r="AM5" s="1399" t="n"/>
      <c r="AN5" s="1399" t="n"/>
      <c r="AO5" s="1399" t="n"/>
      <c r="AP5" s="1399" t="n"/>
      <c r="AQ5" s="1399" t="n"/>
      <c r="AR5" s="1399" t="n"/>
      <c r="AS5" s="1399" t="n"/>
      <c r="AT5" s="1399" t="n"/>
      <c r="AU5" s="1399" t="n"/>
      <c r="AV5" s="1399" t="n"/>
      <c r="AW5" s="1399" t="n"/>
      <c r="AX5" s="1399" t="n"/>
      <c r="AY5" s="1399" t="n"/>
      <c r="AZ5" s="1399" t="n"/>
      <c r="BA5" s="1399" t="n"/>
      <c r="BB5" s="1399" t="n"/>
      <c r="BC5" s="1399" t="n"/>
      <c r="BD5" s="1399" t="n"/>
      <c r="BE5" s="1399" t="n"/>
      <c r="BF5" s="1399" t="n"/>
      <c r="BG5" s="1399" t="n"/>
      <c r="BH5" s="1399" t="n"/>
      <c r="BI5" s="1399" t="n"/>
      <c r="BJ5" s="1399" t="n"/>
      <c r="BK5" s="1399" t="n"/>
      <c r="BL5" s="1399" t="n"/>
      <c r="BM5" s="1399" t="n"/>
      <c r="BN5" s="1399" t="n"/>
      <c r="BO5" s="1399" t="n"/>
      <c r="BP5" s="1399" t="n"/>
      <c r="BQ5" s="1399" t="n"/>
      <c r="BR5" s="1399" t="n"/>
      <c r="BS5" s="1399" t="n"/>
      <c r="BT5" s="1399" t="n"/>
      <c r="BU5" s="1399" t="n"/>
      <c r="BV5" s="1399" t="n"/>
      <c r="BW5" s="1399" t="n"/>
      <c r="BX5" s="1399" t="n"/>
      <c r="BY5" s="1399" t="n"/>
      <c r="BZ5" s="1399" t="n"/>
      <c r="CA5" s="1399" t="n"/>
      <c r="CB5" s="1399" t="n"/>
      <c r="CC5" s="1399" t="n"/>
      <c r="CD5" s="1399" t="n"/>
      <c r="CE5" s="1399" t="n"/>
      <c r="CF5" s="1399" t="n"/>
      <c r="CG5" s="1399" t="n"/>
      <c r="CH5" s="1399" t="n"/>
      <c r="CI5" s="1399" t="n"/>
      <c r="CJ5" s="1399" t="n"/>
      <c r="CK5" s="1399" t="n"/>
      <c r="CL5" s="1399" t="n"/>
      <c r="CM5" s="1399" t="n"/>
      <c r="CN5" s="1399" t="n"/>
      <c r="CO5" s="1399" t="n"/>
      <c r="CP5" s="1399" t="n"/>
      <c r="CQ5" s="1399" t="n"/>
      <c r="CR5" s="1399" t="n"/>
      <c r="CS5" s="1399" t="n"/>
      <c r="CT5" s="1399" t="n"/>
      <c r="CU5" s="1399" t="n"/>
      <c r="CV5" s="1399" t="n"/>
      <c r="CW5" s="1399" t="n"/>
      <c r="CX5" s="1399" t="n"/>
      <c r="CY5" s="1399" t="n"/>
      <c r="CZ5" s="1399" t="n"/>
      <c r="DA5" s="1399" t="n"/>
      <c r="DB5" s="1399" t="n"/>
      <c r="DC5" s="1399" t="n"/>
      <c r="DD5" s="1399" t="n"/>
      <c r="DE5" s="1399" t="n"/>
      <c r="DF5" s="1399" t="n"/>
      <c r="DG5" s="1399" t="n"/>
      <c r="DH5" s="1399" t="n"/>
      <c r="DI5" s="1399" t="n"/>
      <c r="DJ5" s="1399" t="n"/>
      <c r="DK5" s="1399" t="n"/>
      <c r="DL5" s="1399" t="n"/>
      <c r="DM5" s="1399" t="n"/>
      <c r="DN5" s="1399" t="n"/>
      <c r="DO5" s="1399" t="n"/>
      <c r="DP5" s="1399" t="n"/>
      <c r="DQ5" s="1399" t="n"/>
      <c r="DR5" s="1399" t="n"/>
    </row>
    <row r="6" ht="3.75" customHeight="1" s="980">
      <c r="A6" s="1400" t="n"/>
      <c r="B6" s="1401" t="n"/>
      <c r="C6" s="1401" t="n"/>
      <c r="D6" s="1401" t="n"/>
      <c r="E6" s="1401" t="n"/>
      <c r="F6" s="1401" t="n"/>
      <c r="G6" s="1401" t="n"/>
      <c r="H6" s="1401" t="n"/>
      <c r="I6" s="1401" t="n"/>
      <c r="J6" s="1401" t="n"/>
      <c r="K6" s="1401" t="n"/>
      <c r="L6" s="1401" t="n"/>
      <c r="M6" s="1401" t="n"/>
      <c r="N6" s="1401" t="n"/>
      <c r="O6" s="1401" t="n"/>
      <c r="P6" s="1401" t="n"/>
      <c r="Q6" s="1401" t="n"/>
      <c r="R6" s="1401" t="n"/>
      <c r="S6" s="1401" t="n"/>
      <c r="T6" s="1401" t="n"/>
      <c r="U6" s="1401" t="n"/>
      <c r="V6" s="1401" t="n"/>
      <c r="W6" s="1401" t="n"/>
      <c r="X6" s="1401" t="n"/>
      <c r="Y6" s="1401" t="n"/>
      <c r="Z6" s="1401" t="n"/>
      <c r="AA6" s="1401" t="n"/>
      <c r="AB6" s="1401" t="n"/>
      <c r="AC6" s="1401" t="n"/>
      <c r="AD6" s="1401" t="n"/>
      <c r="AE6" s="1402" t="inlineStr">
        <is>
          <t>Going-concern Basis（Ａ）</t>
        </is>
      </c>
      <c r="AF6" s="1403" t="n"/>
      <c r="AG6" s="1403" t="n"/>
      <c r="AH6" s="1403" t="n"/>
      <c r="AI6" s="1403" t="n"/>
      <c r="AJ6" s="1403" t="n"/>
      <c r="AK6" s="1403" t="n"/>
      <c r="AL6" s="1403" t="n"/>
      <c r="AM6" s="1403" t="n"/>
      <c r="AN6" s="1403" t="n"/>
      <c r="AO6" s="1403" t="n"/>
      <c r="AP6" s="1403" t="n"/>
      <c r="AQ6" s="1403" t="n"/>
      <c r="AR6" s="1403" t="n"/>
      <c r="AS6" s="1403" t="n"/>
      <c r="AT6" s="1403" t="n"/>
      <c r="AU6" s="1403" t="n"/>
      <c r="AV6" s="1403" t="n"/>
      <c r="AW6" s="1403" t="n"/>
      <c r="AX6" s="1403" t="n"/>
      <c r="AY6" s="1403" t="n"/>
      <c r="AZ6" s="1404" t="n"/>
      <c r="BA6" s="1402" t="inlineStr">
        <is>
          <t>Total Asset Basis（Ｂ）</t>
        </is>
      </c>
      <c r="BB6" s="1403" t="n"/>
      <c r="BC6" s="1403" t="n"/>
      <c r="BD6" s="1403" t="n"/>
      <c r="BE6" s="1403" t="n"/>
      <c r="BF6" s="1403" t="n"/>
      <c r="BG6" s="1403" t="n"/>
      <c r="BH6" s="1403" t="n"/>
      <c r="BI6" s="1403" t="n"/>
      <c r="BJ6" s="1403" t="n"/>
      <c r="BK6" s="1403" t="n"/>
      <c r="BL6" s="1403" t="n"/>
      <c r="BM6" s="1403" t="n"/>
      <c r="BN6" s="1403" t="n"/>
      <c r="BO6" s="1403" t="n"/>
      <c r="BP6" s="1403" t="n"/>
      <c r="BQ6" s="1403" t="n"/>
      <c r="BR6" s="1403" t="n"/>
      <c r="BS6" s="1403" t="n"/>
      <c r="BT6" s="1403" t="n"/>
      <c r="BU6" s="1403" t="n"/>
      <c r="BV6" s="1404" t="n"/>
      <c r="BX6" s="1401" t="n"/>
      <c r="BY6" s="1401" t="n"/>
      <c r="BZ6" s="1401" t="n"/>
      <c r="CA6" s="1401" t="n"/>
      <c r="CB6" s="1401" t="n"/>
      <c r="CC6" s="1401" t="n"/>
      <c r="CD6" s="1401" t="n"/>
      <c r="CE6" s="1401" t="n"/>
      <c r="CF6" s="1401" t="n"/>
      <c r="CG6" s="1401" t="n"/>
      <c r="CH6" s="1401" t="n"/>
      <c r="CI6" s="1401" t="n"/>
      <c r="CJ6" s="1401" t="n"/>
      <c r="CK6" s="1401" t="n"/>
      <c r="CL6" s="1401" t="n"/>
      <c r="CM6" s="1401" t="n"/>
      <c r="CN6" s="1401" t="n"/>
      <c r="CO6" s="1401" t="n"/>
      <c r="CP6" s="1401" t="n"/>
      <c r="CQ6" s="1401" t="n"/>
      <c r="CR6" s="1401" t="n"/>
      <c r="CS6" s="1401" t="n"/>
      <c r="CT6" s="1401" t="n"/>
      <c r="CU6" s="1401" t="n"/>
      <c r="CV6" s="1401" t="n"/>
      <c r="CW6" s="1401" t="n"/>
      <c r="CX6" s="1401" t="n"/>
      <c r="CY6" s="1401" t="n"/>
      <c r="CZ6" s="1401" t="n"/>
      <c r="DA6" s="1401" t="n"/>
      <c r="DB6" s="1401" t="n"/>
      <c r="DC6" s="1401" t="n"/>
      <c r="DD6" s="1401" t="n"/>
      <c r="DE6" s="1401" t="n"/>
      <c r="DF6" s="1401" t="n"/>
      <c r="DG6" s="1401" t="n"/>
      <c r="DH6" s="1401" t="n"/>
      <c r="DI6" s="1401" t="n"/>
      <c r="DJ6" s="1401" t="n"/>
      <c r="DK6" s="1401" t="n"/>
      <c r="DL6" s="1401" t="n"/>
      <c r="DM6" s="1401" t="n"/>
      <c r="DN6" s="1401" t="n"/>
      <c r="DO6" s="1401" t="n"/>
      <c r="DP6" s="1401" t="n"/>
      <c r="DQ6" s="1401" t="n"/>
      <c r="DR6" s="1401" t="n"/>
      <c r="DS6" s="1401" t="n"/>
      <c r="DT6" s="1401" t="n"/>
      <c r="DU6" s="1401" t="n"/>
      <c r="DV6" s="1401" t="n"/>
      <c r="DW6" s="1401" t="n"/>
      <c r="DX6" s="1401" t="n"/>
    </row>
    <row r="7" ht="6" customHeight="1" s="980">
      <c r="A7" s="1400" t="n"/>
      <c r="B7" s="1401" t="n"/>
      <c r="C7" s="1401" t="n"/>
      <c r="D7" s="1401" t="n"/>
      <c r="E7" s="1401" t="n"/>
      <c r="F7" s="1401" t="n"/>
      <c r="G7" s="1401" t="n"/>
      <c r="H7" s="1401" t="n"/>
      <c r="I7" s="1401" t="n"/>
      <c r="J7" s="1401" t="n"/>
      <c r="K7" s="1401" t="n"/>
      <c r="L7" s="1401" t="n"/>
      <c r="M7" s="1401" t="n"/>
      <c r="N7" s="1401" t="n"/>
      <c r="O7" s="1401" t="n"/>
      <c r="P7" s="1401" t="n"/>
      <c r="Q7" s="1401" t="n"/>
      <c r="R7" s="1401" t="n"/>
      <c r="S7" s="1401" t="n"/>
      <c r="T7" s="1401" t="n"/>
      <c r="U7" s="1401" t="n"/>
      <c r="V7" s="1401" t="n"/>
      <c r="W7" s="1401" t="n"/>
      <c r="X7" s="1401" t="n"/>
      <c r="Y7" s="1401" t="n"/>
      <c r="Z7" s="1401" t="n"/>
      <c r="AA7" s="1401" t="n"/>
      <c r="AB7" s="1401" t="n"/>
      <c r="AC7" s="1401" t="n"/>
      <c r="AD7" s="1401" t="n"/>
      <c r="AE7" s="1405" t="n"/>
      <c r="AZ7" s="1406" t="n"/>
      <c r="BA7" s="1405" t="n"/>
      <c r="BV7" s="1406" t="n"/>
      <c r="BX7" s="1401" t="n"/>
      <c r="BY7" s="1401" t="n"/>
      <c r="BZ7" s="1401" t="n"/>
      <c r="CA7" s="1401" t="n"/>
      <c r="CB7" s="1401" t="n"/>
      <c r="CC7" s="1401" t="n"/>
      <c r="CD7" s="1401" t="n"/>
      <c r="CE7" s="1401" t="n"/>
      <c r="CF7" s="1401" t="n"/>
      <c r="CG7" s="1401" t="n"/>
      <c r="CH7" s="1401" t="n"/>
      <c r="CI7" s="1401" t="n"/>
      <c r="CJ7" s="1401" t="n"/>
      <c r="CK7" s="1401" t="n"/>
      <c r="CL7" s="1401" t="n"/>
      <c r="CM7" s="1401" t="n"/>
      <c r="CN7" s="1401" t="n"/>
      <c r="CO7" s="1401" t="n"/>
      <c r="CP7" s="1401" t="n"/>
      <c r="CQ7" s="1401" t="n"/>
      <c r="CR7" s="1401" t="n"/>
      <c r="CS7" s="1401" t="n"/>
      <c r="CT7" s="1401" t="n"/>
      <c r="CU7" s="1401" t="n"/>
      <c r="CV7" s="1401" t="n"/>
      <c r="CW7" s="1401" t="n"/>
      <c r="CX7" s="1401" t="n"/>
      <c r="CY7" s="1401" t="n"/>
      <c r="CZ7" s="1401" t="n"/>
      <c r="DA7" s="1401" t="n"/>
      <c r="DB7" s="1401" t="n"/>
      <c r="DC7" s="1401" t="n"/>
      <c r="DD7" s="1401" t="n"/>
      <c r="DE7" s="1401" t="n"/>
      <c r="DF7" s="1401" t="n"/>
      <c r="DG7" s="1401" t="n"/>
      <c r="DH7" s="1401" t="n"/>
      <c r="DI7" s="1401" t="n"/>
      <c r="DJ7" s="1401" t="n"/>
      <c r="DK7" s="1401" t="n"/>
      <c r="DL7" s="1401" t="n"/>
      <c r="DM7" s="1401" t="n"/>
      <c r="DN7" s="1401" t="n"/>
      <c r="DO7" s="1401" t="n"/>
      <c r="DP7" s="1401" t="n"/>
      <c r="DQ7" s="1401" t="n"/>
      <c r="DR7" s="1401" t="n"/>
      <c r="DS7" s="1401" t="n"/>
      <c r="DT7" s="1401" t="n"/>
      <c r="DU7" s="1401" t="n"/>
      <c r="DV7" s="1401" t="n"/>
      <c r="DW7" s="1401" t="n"/>
      <c r="DX7" s="1401" t="n"/>
    </row>
    <row r="8" ht="0.75" customHeight="1" s="980">
      <c r="A8" s="1400" t="n"/>
      <c r="B8" s="1401" t="n"/>
      <c r="C8" s="1401" t="n"/>
      <c r="D8" s="1401" t="n"/>
      <c r="E8" s="1401" t="n"/>
      <c r="F8" s="1401" t="n"/>
      <c r="G8" s="1401" t="n"/>
      <c r="H8" s="1401" t="n"/>
      <c r="I8" s="1401" t="n"/>
      <c r="J8" s="1401" t="n"/>
      <c r="K8" s="1401" t="n"/>
      <c r="L8" s="1401" t="n"/>
      <c r="M8" s="1401" t="n"/>
      <c r="N8" s="1401" t="n"/>
      <c r="O8" s="1401" t="n"/>
      <c r="P8" s="1401" t="n"/>
      <c r="Q8" s="1401" t="n"/>
      <c r="R8" s="1401" t="n"/>
      <c r="S8" s="1401" t="n"/>
      <c r="T8" s="1401" t="n"/>
      <c r="U8" s="1401" t="n"/>
      <c r="V8" s="1401" t="n"/>
      <c r="W8" s="1401" t="n"/>
      <c r="X8" s="1401" t="n"/>
      <c r="Y8" s="1401" t="n"/>
      <c r="Z8" s="1401" t="n"/>
      <c r="AA8" s="1401" t="n"/>
      <c r="AB8" s="1401" t="n"/>
      <c r="AC8" s="1401" t="n"/>
      <c r="AD8" s="1401" t="n"/>
      <c r="AE8" s="1407" t="n"/>
      <c r="AF8" s="1408" t="n"/>
      <c r="AG8" s="1408" t="n"/>
      <c r="AH8" s="1408" t="n"/>
      <c r="AI8" s="1408" t="n"/>
      <c r="AJ8" s="1408" t="n"/>
      <c r="AK8" s="1408" t="n"/>
      <c r="AL8" s="1408" t="n"/>
      <c r="AM8" s="1408" t="n"/>
      <c r="AN8" s="1408" t="n"/>
      <c r="AO8" s="1408" t="n"/>
      <c r="AP8" s="1408" t="n"/>
      <c r="AQ8" s="1408" t="n"/>
      <c r="AR8" s="1408" t="n"/>
      <c r="AS8" s="1408" t="n"/>
      <c r="AT8" s="1408" t="n"/>
      <c r="AU8" s="1408" t="n"/>
      <c r="AV8" s="1408" t="n"/>
      <c r="AW8" s="1408" t="n"/>
      <c r="AX8" s="1408" t="n"/>
      <c r="AY8" s="1408" t="n"/>
      <c r="AZ8" s="1409" t="n"/>
      <c r="BA8" s="1407" t="n"/>
      <c r="BB8" s="1408" t="n"/>
      <c r="BC8" s="1408" t="n"/>
      <c r="BD8" s="1408" t="n"/>
      <c r="BE8" s="1408" t="n"/>
      <c r="BF8" s="1408" t="n"/>
      <c r="BG8" s="1408" t="n"/>
      <c r="BH8" s="1408" t="n"/>
      <c r="BI8" s="1408" t="n"/>
      <c r="BJ8" s="1408" t="n"/>
      <c r="BK8" s="1408" t="n"/>
      <c r="BL8" s="1408" t="n"/>
      <c r="BM8" s="1408" t="n"/>
      <c r="BN8" s="1408" t="n"/>
      <c r="BO8" s="1408" t="n"/>
      <c r="BP8" s="1408" t="n"/>
      <c r="BQ8" s="1408" t="n"/>
      <c r="BR8" s="1408" t="n"/>
      <c r="BS8" s="1408" t="n"/>
      <c r="BT8" s="1408" t="n"/>
      <c r="BU8" s="1408" t="n"/>
      <c r="BV8" s="1409" t="n"/>
      <c r="BW8" s="1396" t="n"/>
      <c r="DW8" s="1401" t="n"/>
      <c r="DX8" s="1401" t="n"/>
      <c r="DY8" s="1410" t="inlineStr">
        <is>
          <t>Liabilities and Shareholders' Equity</t>
        </is>
      </c>
      <c r="DZ8" s="1411" t="n"/>
      <c r="EA8" s="1411" t="n"/>
      <c r="EB8" s="1411" t="n"/>
      <c r="EC8" s="1411" t="n"/>
      <c r="ED8" s="1411" t="n"/>
      <c r="EE8" s="1411" t="n"/>
      <c r="EF8" s="1411" t="n"/>
      <c r="EG8" s="1411" t="n"/>
      <c r="EH8" s="1411" t="n"/>
      <c r="EI8" s="1411" t="n"/>
      <c r="EJ8" s="1411" t="n"/>
      <c r="EK8" s="1411" t="n"/>
      <c r="EL8" s="1411" t="n"/>
      <c r="EM8" s="1411" t="n"/>
      <c r="EN8" s="1411" t="n"/>
      <c r="EO8" s="1411" t="n"/>
      <c r="EP8" s="1411" t="n"/>
      <c r="EQ8" s="1411" t="n"/>
      <c r="ER8" s="1411" t="n"/>
      <c r="ES8" s="1411" t="n"/>
      <c r="ET8" s="1411" t="n"/>
      <c r="EU8" s="1411" t="n"/>
      <c r="EV8" s="1411" t="n"/>
      <c r="EW8" s="1411" t="n"/>
      <c r="EX8" s="1411" t="n"/>
      <c r="EY8" s="1412" t="n"/>
      <c r="EZ8" s="1413" t="inlineStr">
        <is>
          <t>book-value</t>
        </is>
      </c>
      <c r="FA8" s="1411" t="n"/>
      <c r="FB8" s="1411" t="n"/>
      <c r="FC8" s="1411" t="n"/>
      <c r="FD8" s="1411" t="n"/>
      <c r="FE8" s="1411" t="n"/>
      <c r="FF8" s="1411" t="n"/>
      <c r="FG8" s="1411" t="n"/>
      <c r="FH8" s="1411" t="n"/>
      <c r="FI8" s="1411" t="n"/>
      <c r="FJ8" s="1411" t="n"/>
      <c r="FK8" s="1411" t="n"/>
      <c r="FL8" s="1412" t="n"/>
    </row>
    <row r="9" ht="5.25" customHeight="1" s="980">
      <c r="A9" s="1414" t="inlineStr">
        <is>
          <t>Assets</t>
        </is>
      </c>
      <c r="B9" s="1403" t="n"/>
      <c r="C9" s="1403" t="n"/>
      <c r="D9" s="1403" t="n"/>
      <c r="E9" s="1403" t="n"/>
      <c r="F9" s="1403" t="n"/>
      <c r="G9" s="1403" t="n"/>
      <c r="H9" s="1403" t="n"/>
      <c r="I9" s="1403" t="n"/>
      <c r="J9" s="1403" t="n"/>
      <c r="K9" s="1403" t="n"/>
      <c r="L9" s="1403" t="n"/>
      <c r="M9" s="1403" t="n"/>
      <c r="N9" s="1403" t="n"/>
      <c r="O9" s="1403" t="n"/>
      <c r="P9" s="1403" t="n"/>
      <c r="Q9" s="1403" t="n"/>
      <c r="R9" s="1403" t="n"/>
      <c r="S9" s="1415" t="n"/>
      <c r="T9" s="1416" t="inlineStr">
        <is>
          <t>book-value</t>
        </is>
      </c>
      <c r="U9" s="1403" t="n"/>
      <c r="V9" s="1403" t="n"/>
      <c r="W9" s="1403" t="n"/>
      <c r="X9" s="1403" t="n"/>
      <c r="Y9" s="1403" t="n"/>
      <c r="Z9" s="1403" t="n"/>
      <c r="AA9" s="1403" t="n"/>
      <c r="AB9" s="1403" t="n"/>
      <c r="AC9" s="1403" t="n"/>
      <c r="AD9" s="1403" t="n"/>
      <c r="AE9" s="1417" t="inlineStr">
        <is>
          <t>Unrealized Gain &amp; Loss（Ａ）</t>
        </is>
      </c>
      <c r="AF9" s="1403" t="n"/>
      <c r="AG9" s="1403" t="n"/>
      <c r="AH9" s="1403" t="n"/>
      <c r="AI9" s="1403" t="n"/>
      <c r="AJ9" s="1403" t="n"/>
      <c r="AK9" s="1403" t="n"/>
      <c r="AL9" s="1403" t="n"/>
      <c r="AM9" s="1403" t="n"/>
      <c r="AN9" s="1403" t="n"/>
      <c r="AO9" s="1415" t="n"/>
      <c r="AP9" s="1418" t="inlineStr">
        <is>
          <t>current value（Ａ）</t>
        </is>
      </c>
      <c r="AQ9" s="1403" t="n"/>
      <c r="AR9" s="1403" t="n"/>
      <c r="AS9" s="1403" t="n"/>
      <c r="AT9" s="1403" t="n"/>
      <c r="AU9" s="1403" t="n"/>
      <c r="AV9" s="1403" t="n"/>
      <c r="AW9" s="1403" t="n"/>
      <c r="AX9" s="1403" t="n"/>
      <c r="AY9" s="1403" t="n"/>
      <c r="AZ9" s="1404" t="n"/>
      <c r="BA9" s="1417" t="inlineStr">
        <is>
          <t>Unrealized Gain &amp; Loss（Ｂ）</t>
        </is>
      </c>
      <c r="BB9" s="1403" t="n"/>
      <c r="BC9" s="1403" t="n"/>
      <c r="BD9" s="1403" t="n"/>
      <c r="BE9" s="1403" t="n"/>
      <c r="BF9" s="1403" t="n"/>
      <c r="BG9" s="1403" t="n"/>
      <c r="BH9" s="1403" t="n"/>
      <c r="BI9" s="1403" t="n"/>
      <c r="BJ9" s="1403" t="n"/>
      <c r="BK9" s="1415" t="n"/>
      <c r="BL9" s="1416" t="inlineStr">
        <is>
          <t>current value（Ｂ）</t>
        </is>
      </c>
      <c r="BM9" s="1403" t="n"/>
      <c r="BN9" s="1403" t="n"/>
      <c r="BO9" s="1403" t="n"/>
      <c r="BP9" s="1403" t="n"/>
      <c r="BQ9" s="1403" t="n"/>
      <c r="BR9" s="1403" t="n"/>
      <c r="BS9" s="1403" t="n"/>
      <c r="BT9" s="1403" t="n"/>
      <c r="BU9" s="1403" t="n"/>
      <c r="BV9" s="1403" t="n"/>
      <c r="BW9" s="1419" t="inlineStr">
        <is>
          <t>Remarks</t>
        </is>
      </c>
      <c r="BX9" s="1403" t="n"/>
      <c r="BY9" s="1403" t="n"/>
      <c r="BZ9" s="1403" t="n"/>
      <c r="CA9" s="1403" t="n"/>
      <c r="CB9" s="1403" t="n"/>
      <c r="CC9" s="1403" t="n"/>
      <c r="CD9" s="1403" t="n"/>
      <c r="CE9" s="1403" t="n"/>
      <c r="CF9" s="1403" t="n"/>
      <c r="CG9" s="1403" t="n"/>
      <c r="CH9" s="1403" t="n"/>
      <c r="CI9" s="1403" t="n"/>
      <c r="CJ9" s="1403" t="n"/>
      <c r="CK9" s="1403" t="n"/>
      <c r="CL9" s="1403" t="n"/>
      <c r="CM9" s="1403" t="n"/>
      <c r="CN9" s="1403" t="n"/>
      <c r="CO9" s="1403" t="n"/>
      <c r="CP9" s="1403" t="n"/>
      <c r="CQ9" s="1403" t="n"/>
      <c r="CR9" s="1403" t="n"/>
      <c r="CS9" s="1403" t="n"/>
      <c r="CT9" s="1403" t="n"/>
      <c r="CU9" s="1403" t="n"/>
      <c r="CV9" s="1403" t="n"/>
      <c r="CW9" s="1403" t="n"/>
      <c r="CX9" s="1403" t="n"/>
      <c r="CY9" s="1403" t="n"/>
      <c r="CZ9" s="1403" t="n"/>
      <c r="DA9" s="1403" t="n"/>
      <c r="DB9" s="1403" t="n"/>
      <c r="DC9" s="1403" t="n"/>
      <c r="DD9" s="1403" t="n"/>
      <c r="DE9" s="1403" t="n"/>
      <c r="DF9" s="1403" t="n"/>
      <c r="DG9" s="1403" t="n"/>
      <c r="DH9" s="1403" t="n"/>
      <c r="DI9" s="1403" t="n"/>
      <c r="DJ9" s="1403" t="n"/>
      <c r="DK9" s="1403" t="n"/>
      <c r="DL9" s="1403" t="n"/>
      <c r="DM9" s="1403" t="n"/>
      <c r="DN9" s="1403" t="n"/>
      <c r="DO9" s="1403" t="n"/>
      <c r="DP9" s="1403" t="n"/>
      <c r="DQ9" s="1403" t="n"/>
      <c r="DR9" s="1403" t="n"/>
      <c r="DS9" s="1403" t="n"/>
      <c r="DT9" s="1403" t="n"/>
      <c r="DU9" s="1403" t="n"/>
      <c r="DV9" s="1404" t="n"/>
      <c r="DY9" s="1420" t="n"/>
      <c r="EY9" s="1421" t="n"/>
      <c r="EZ9" s="1420" t="n"/>
      <c r="FL9" s="1421" t="n"/>
    </row>
    <row r="10" ht="5.25" customHeight="1" s="980">
      <c r="A10" s="1422" t="n"/>
      <c r="B10" s="1423" t="n"/>
      <c r="C10" s="1423" t="n"/>
      <c r="D10" s="1423" t="n"/>
      <c r="E10" s="1423" t="n"/>
      <c r="F10" s="1423" t="n"/>
      <c r="G10" s="1423" t="n"/>
      <c r="H10" s="1423" t="n"/>
      <c r="I10" s="1423" t="n"/>
      <c r="J10" s="1423" t="n"/>
      <c r="K10" s="1423" t="n"/>
      <c r="L10" s="1423" t="n"/>
      <c r="M10" s="1423" t="n"/>
      <c r="N10" s="1423" t="n"/>
      <c r="O10" s="1423" t="n"/>
      <c r="P10" s="1423" t="n"/>
      <c r="Q10" s="1423" t="n"/>
      <c r="R10" s="1423" t="n"/>
      <c r="S10" s="1424" t="n"/>
      <c r="T10" s="1425" t="n"/>
      <c r="U10" s="1423" t="n"/>
      <c r="V10" s="1423" t="n"/>
      <c r="W10" s="1423" t="n"/>
      <c r="X10" s="1423" t="n"/>
      <c r="Y10" s="1423" t="n"/>
      <c r="Z10" s="1423" t="n"/>
      <c r="AA10" s="1423" t="n"/>
      <c r="AB10" s="1423" t="n"/>
      <c r="AC10" s="1423" t="n"/>
      <c r="AD10" s="1423" t="n"/>
      <c r="AE10" s="1422" t="n"/>
      <c r="AF10" s="1423" t="n"/>
      <c r="AG10" s="1423" t="n"/>
      <c r="AH10" s="1423" t="n"/>
      <c r="AI10" s="1423" t="n"/>
      <c r="AJ10" s="1423" t="n"/>
      <c r="AK10" s="1423" t="n"/>
      <c r="AL10" s="1423" t="n"/>
      <c r="AM10" s="1423" t="n"/>
      <c r="AN10" s="1423" t="n"/>
      <c r="AO10" s="1424" t="n"/>
      <c r="AP10" s="1425" t="n"/>
      <c r="AQ10" s="1423" t="n"/>
      <c r="AR10" s="1423" t="n"/>
      <c r="AS10" s="1423" t="n"/>
      <c r="AT10" s="1423" t="n"/>
      <c r="AU10" s="1423" t="n"/>
      <c r="AV10" s="1423" t="n"/>
      <c r="AW10" s="1423" t="n"/>
      <c r="AX10" s="1423" t="n"/>
      <c r="AY10" s="1423" t="n"/>
      <c r="AZ10" s="1426" t="n"/>
      <c r="BA10" s="1422" t="n"/>
      <c r="BB10" s="1423" t="n"/>
      <c r="BC10" s="1423" t="n"/>
      <c r="BD10" s="1423" t="n"/>
      <c r="BE10" s="1423" t="n"/>
      <c r="BF10" s="1423" t="n"/>
      <c r="BG10" s="1423" t="n"/>
      <c r="BH10" s="1423" t="n"/>
      <c r="BI10" s="1423" t="n"/>
      <c r="BJ10" s="1423" t="n"/>
      <c r="BK10" s="1424" t="n"/>
      <c r="BL10" s="1425" t="n"/>
      <c r="BM10" s="1423" t="n"/>
      <c r="BN10" s="1423" t="n"/>
      <c r="BO10" s="1423" t="n"/>
      <c r="BP10" s="1423" t="n"/>
      <c r="BQ10" s="1423" t="n"/>
      <c r="BR10" s="1423" t="n"/>
      <c r="BS10" s="1423" t="n"/>
      <c r="BT10" s="1423" t="n"/>
      <c r="BU10" s="1423" t="n"/>
      <c r="BV10" s="1423" t="n"/>
      <c r="BW10" s="1422" t="n"/>
      <c r="BX10" s="1423" t="n"/>
      <c r="BY10" s="1423" t="n"/>
      <c r="BZ10" s="1423" t="n"/>
      <c r="CA10" s="1423" t="n"/>
      <c r="CB10" s="1423" t="n"/>
      <c r="CC10" s="1423" t="n"/>
      <c r="CD10" s="1423" t="n"/>
      <c r="CE10" s="1423" t="n"/>
      <c r="CF10" s="1423" t="n"/>
      <c r="CG10" s="1423" t="n"/>
      <c r="CH10" s="1423" t="n"/>
      <c r="CI10" s="1423" t="n"/>
      <c r="CJ10" s="1423" t="n"/>
      <c r="CK10" s="1423" t="n"/>
      <c r="CL10" s="1423" t="n"/>
      <c r="CM10" s="1423" t="n"/>
      <c r="CN10" s="1423" t="n"/>
      <c r="CO10" s="1423" t="n"/>
      <c r="CP10" s="1423" t="n"/>
      <c r="CQ10" s="1423" t="n"/>
      <c r="CR10" s="1423" t="n"/>
      <c r="CS10" s="1423" t="n"/>
      <c r="CT10" s="1423" t="n"/>
      <c r="CU10" s="1423" t="n"/>
      <c r="CV10" s="1423" t="n"/>
      <c r="CW10" s="1423" t="n"/>
      <c r="CX10" s="1423" t="n"/>
      <c r="CY10" s="1423" t="n"/>
      <c r="CZ10" s="1423" t="n"/>
      <c r="DA10" s="1423" t="n"/>
      <c r="DB10" s="1423" t="n"/>
      <c r="DC10" s="1423" t="n"/>
      <c r="DD10" s="1423" t="n"/>
      <c r="DE10" s="1423" t="n"/>
      <c r="DF10" s="1423" t="n"/>
      <c r="DG10" s="1423" t="n"/>
      <c r="DH10" s="1423" t="n"/>
      <c r="DI10" s="1423" t="n"/>
      <c r="DJ10" s="1423" t="n"/>
      <c r="DK10" s="1423" t="n"/>
      <c r="DL10" s="1423" t="n"/>
      <c r="DM10" s="1423" t="n"/>
      <c r="DN10" s="1423" t="n"/>
      <c r="DO10" s="1423" t="n"/>
      <c r="DP10" s="1423" t="n"/>
      <c r="DQ10" s="1423" t="n"/>
      <c r="DR10" s="1423" t="n"/>
      <c r="DS10" s="1423" t="n"/>
      <c r="DT10" s="1423" t="n"/>
      <c r="DU10" s="1423" t="n"/>
      <c r="DV10" s="1426" t="n"/>
      <c r="DY10" s="1427" t="n"/>
      <c r="DZ10" s="1428" t="n"/>
      <c r="EA10" s="1428" t="n"/>
      <c r="EB10" s="1428" t="n"/>
      <c r="EC10" s="1428" t="n"/>
      <c r="ED10" s="1428" t="n"/>
      <c r="EE10" s="1428" t="n"/>
      <c r="EF10" s="1428" t="n"/>
      <c r="EG10" s="1428" t="n"/>
      <c r="EH10" s="1428" t="n"/>
      <c r="EI10" s="1428" t="n"/>
      <c r="EJ10" s="1428" t="n"/>
      <c r="EK10" s="1428" t="n"/>
      <c r="EL10" s="1428" t="n"/>
      <c r="EM10" s="1428" t="n"/>
      <c r="EN10" s="1428" t="n"/>
      <c r="EO10" s="1428" t="n"/>
      <c r="EP10" s="1428" t="n"/>
      <c r="EQ10" s="1428" t="n"/>
      <c r="ER10" s="1428" t="n"/>
      <c r="ES10" s="1428" t="n"/>
      <c r="ET10" s="1428" t="n"/>
      <c r="EU10" s="1428" t="n"/>
      <c r="EV10" s="1428" t="n"/>
      <c r="EW10" s="1428" t="n"/>
      <c r="EX10" s="1428" t="n"/>
      <c r="EY10" s="1429" t="n"/>
      <c r="EZ10" s="1427" t="n"/>
      <c r="FA10" s="1428" t="n"/>
      <c r="FB10" s="1428" t="n"/>
      <c r="FC10" s="1428" t="n"/>
      <c r="FD10" s="1428" t="n"/>
      <c r="FE10" s="1428" t="n"/>
      <c r="FF10" s="1428" t="n"/>
      <c r="FG10" s="1428" t="n"/>
      <c r="FH10" s="1428" t="n"/>
      <c r="FI10" s="1428" t="n"/>
      <c r="FJ10" s="1428" t="n"/>
      <c r="FK10" s="1428" t="n"/>
      <c r="FL10" s="1429" t="n"/>
    </row>
    <row r="11" ht="6" customHeight="1" s="980">
      <c r="A11" s="1430" t="n"/>
      <c r="B11" s="1431" t="inlineStr">
        <is>
          <t>Cash and cash equivalents</t>
        </is>
      </c>
      <c r="C11" s="1403" t="n"/>
      <c r="D11" s="1403" t="n"/>
      <c r="E11" s="1403" t="n"/>
      <c r="F11" s="1403" t="n"/>
      <c r="G11" s="1403" t="n"/>
      <c r="H11" s="1403" t="n"/>
      <c r="I11" s="1403" t="n"/>
      <c r="J11" s="1403" t="n"/>
      <c r="K11" s="1403" t="n"/>
      <c r="L11" s="1403" t="n"/>
      <c r="M11" s="1403" t="n"/>
      <c r="N11" s="1403" t="n"/>
      <c r="O11" s="1403" t="n"/>
      <c r="P11" s="1403" t="n"/>
      <c r="Q11" s="1403" t="n"/>
      <c r="R11" s="1403" t="n"/>
      <c r="S11" s="1415" t="n"/>
      <c r="T11" s="1432">
        <f>BS!S23</f>
        <v/>
      </c>
      <c r="U11" s="1403" t="n"/>
      <c r="V11" s="1403" t="n"/>
      <c r="W11" s="1403" t="n"/>
      <c r="X11" s="1403" t="n"/>
      <c r="Y11" s="1403" t="n"/>
      <c r="Z11" s="1403" t="n"/>
      <c r="AA11" s="1403" t="n"/>
      <c r="AB11" s="1403" t="n"/>
      <c r="AC11" s="1403" t="n"/>
      <c r="AD11" s="1415" t="n"/>
      <c r="AE11" s="1433" t="n"/>
      <c r="AF11" s="1403" t="n"/>
      <c r="AG11" s="1403" t="n"/>
      <c r="AH11" s="1403" t="n"/>
      <c r="AI11" s="1403" t="n"/>
      <c r="AJ11" s="1403" t="n"/>
      <c r="AK11" s="1403" t="n"/>
      <c r="AL11" s="1403" t="n"/>
      <c r="AM11" s="1403" t="n"/>
      <c r="AN11" s="1403" t="n"/>
      <c r="AO11" s="1415" t="n"/>
      <c r="AP11" s="1432">
        <f>+T11+AE11</f>
        <v/>
      </c>
      <c r="AQ11" s="1403" t="n"/>
      <c r="AR11" s="1403" t="n"/>
      <c r="AS11" s="1403" t="n"/>
      <c r="AT11" s="1403" t="n"/>
      <c r="AU11" s="1403" t="n"/>
      <c r="AV11" s="1403" t="n"/>
      <c r="AW11" s="1403" t="n"/>
      <c r="AX11" s="1403" t="n"/>
      <c r="AY11" s="1403" t="n"/>
      <c r="AZ11" s="1415" t="n"/>
      <c r="BA11" s="1433">
        <f>AE11</f>
        <v/>
      </c>
      <c r="BB11" s="1403" t="n"/>
      <c r="BC11" s="1403" t="n"/>
      <c r="BD11" s="1403" t="n"/>
      <c r="BE11" s="1403" t="n"/>
      <c r="BF11" s="1403" t="n"/>
      <c r="BG11" s="1403" t="n"/>
      <c r="BH11" s="1403" t="n"/>
      <c r="BI11" s="1403" t="n"/>
      <c r="BJ11" s="1403" t="n"/>
      <c r="BK11" s="1415" t="n"/>
      <c r="BL11" s="1432">
        <f>+T11+BA11</f>
        <v/>
      </c>
      <c r="BM11" s="1403" t="n"/>
      <c r="BN11" s="1403" t="n"/>
      <c r="BO11" s="1403" t="n"/>
      <c r="BP11" s="1403" t="n"/>
      <c r="BQ11" s="1403" t="n"/>
      <c r="BR11" s="1403" t="n"/>
      <c r="BS11" s="1403" t="n"/>
      <c r="BT11" s="1403" t="n"/>
      <c r="BU11" s="1403" t="n"/>
      <c r="BV11" s="1415" t="n"/>
      <c r="BW11" s="1434" t="n"/>
      <c r="DV11" s="1406" t="n"/>
      <c r="DW11" s="1435" t="n"/>
      <c r="DY11" s="1436" t="n"/>
      <c r="DZ11" s="1437" t="inlineStr">
        <is>
          <t>Account payable (include trade notes payables)</t>
        </is>
      </c>
      <c r="EA11" s="1411" t="n"/>
      <c r="EB11" s="1411" t="n"/>
      <c r="EC11" s="1411" t="n"/>
      <c r="ED11" s="1411" t="n"/>
      <c r="EE11" s="1411" t="n"/>
      <c r="EF11" s="1411" t="n"/>
      <c r="EG11" s="1411" t="n"/>
      <c r="EH11" s="1411" t="n"/>
      <c r="EI11" s="1411" t="n"/>
      <c r="EJ11" s="1411" t="n"/>
      <c r="EK11" s="1411" t="n"/>
      <c r="EL11" s="1411" t="n"/>
      <c r="EM11" s="1411" t="n"/>
      <c r="EN11" s="1411" t="n"/>
      <c r="EO11" s="1411" t="n"/>
      <c r="EP11" s="1411" t="n"/>
      <c r="EQ11" s="1411" t="n"/>
      <c r="ER11" s="1411" t="n"/>
      <c r="ES11" s="1411" t="n"/>
      <c r="ET11" s="1411" t="n"/>
      <c r="EU11" s="1411" t="n"/>
      <c r="EV11" s="1411" t="n"/>
      <c r="EW11" s="1411" t="n"/>
      <c r="EX11" s="1411" t="n"/>
      <c r="EY11" s="1412" t="n"/>
      <c r="EZ11" s="1438">
        <f>BS!S53</f>
        <v/>
      </c>
      <c r="FA11" s="1411" t="n"/>
      <c r="FB11" s="1411" t="n"/>
      <c r="FC11" s="1411" t="n"/>
      <c r="FD11" s="1411" t="n"/>
      <c r="FE11" s="1411" t="n"/>
      <c r="FF11" s="1411" t="n"/>
      <c r="FG11" s="1411" t="n"/>
      <c r="FH11" s="1411" t="n"/>
      <c r="FI11" s="1411" t="n"/>
      <c r="FJ11" s="1411" t="n"/>
      <c r="FK11" s="1411" t="n"/>
      <c r="FL11" s="1412" t="n"/>
    </row>
    <row r="12" ht="6" customHeight="1" s="980">
      <c r="A12" s="1439" t="n"/>
      <c r="B12" s="1427" t="n"/>
      <c r="C12" s="1428" t="n"/>
      <c r="D12" s="1428" t="n"/>
      <c r="E12" s="1428" t="n"/>
      <c r="F12" s="1428" t="n"/>
      <c r="G12" s="1428" t="n"/>
      <c r="H12" s="1428" t="n"/>
      <c r="I12" s="1428" t="n"/>
      <c r="J12" s="1428" t="n"/>
      <c r="K12" s="1428" t="n"/>
      <c r="L12" s="1428" t="n"/>
      <c r="M12" s="1428" t="n"/>
      <c r="N12" s="1428" t="n"/>
      <c r="O12" s="1428" t="n"/>
      <c r="P12" s="1428" t="n"/>
      <c r="Q12" s="1428" t="n"/>
      <c r="R12" s="1428" t="n"/>
      <c r="S12" s="1429" t="n"/>
      <c r="T12" s="1427" t="n"/>
      <c r="U12" s="1428" t="n"/>
      <c r="V12" s="1428" t="n"/>
      <c r="W12" s="1428" t="n"/>
      <c r="X12" s="1428" t="n"/>
      <c r="Y12" s="1428" t="n"/>
      <c r="Z12" s="1428" t="n"/>
      <c r="AA12" s="1428" t="n"/>
      <c r="AB12" s="1428" t="n"/>
      <c r="AC12" s="1428" t="n"/>
      <c r="AD12" s="1429" t="n"/>
      <c r="AE12" s="1440" t="n"/>
      <c r="AF12" s="1428" t="n"/>
      <c r="AG12" s="1428" t="n"/>
      <c r="AH12" s="1428" t="n"/>
      <c r="AI12" s="1428" t="n"/>
      <c r="AJ12" s="1428" t="n"/>
      <c r="AK12" s="1428" t="n"/>
      <c r="AL12" s="1428" t="n"/>
      <c r="AM12" s="1428" t="n"/>
      <c r="AN12" s="1428" t="n"/>
      <c r="AO12" s="1429" t="n"/>
      <c r="AP12" s="1427" t="n"/>
      <c r="AQ12" s="1428" t="n"/>
      <c r="AR12" s="1428" t="n"/>
      <c r="AS12" s="1428" t="n"/>
      <c r="AT12" s="1428" t="n"/>
      <c r="AU12" s="1428" t="n"/>
      <c r="AV12" s="1428" t="n"/>
      <c r="AW12" s="1428" t="n"/>
      <c r="AX12" s="1428" t="n"/>
      <c r="AY12" s="1428" t="n"/>
      <c r="AZ12" s="1429" t="n"/>
      <c r="BA12" s="1440" t="n"/>
      <c r="BB12" s="1428" t="n"/>
      <c r="BC12" s="1428" t="n"/>
      <c r="BD12" s="1428" t="n"/>
      <c r="BE12" s="1428" t="n"/>
      <c r="BF12" s="1428" t="n"/>
      <c r="BG12" s="1428" t="n"/>
      <c r="BH12" s="1428" t="n"/>
      <c r="BI12" s="1428" t="n"/>
      <c r="BJ12" s="1428" t="n"/>
      <c r="BK12" s="1429" t="n"/>
      <c r="BL12" s="1427" t="n"/>
      <c r="BM12" s="1428" t="n"/>
      <c r="BN12" s="1428" t="n"/>
      <c r="BO12" s="1428" t="n"/>
      <c r="BP12" s="1428" t="n"/>
      <c r="BQ12" s="1428" t="n"/>
      <c r="BR12" s="1428" t="n"/>
      <c r="BS12" s="1428" t="n"/>
      <c r="BT12" s="1428" t="n"/>
      <c r="BU12" s="1428" t="n"/>
      <c r="BV12" s="1429" t="n"/>
      <c r="BW12" s="1428" t="n"/>
      <c r="BX12" s="1428" t="n"/>
      <c r="BY12" s="1428" t="n"/>
      <c r="BZ12" s="1428" t="n"/>
      <c r="CA12" s="1428" t="n"/>
      <c r="CB12" s="1428" t="n"/>
      <c r="CC12" s="1428" t="n"/>
      <c r="CD12" s="1428" t="n"/>
      <c r="CE12" s="1428" t="n"/>
      <c r="CF12" s="1428" t="n"/>
      <c r="CG12" s="1428" t="n"/>
      <c r="CH12" s="1428" t="n"/>
      <c r="CI12" s="1428" t="n"/>
      <c r="CJ12" s="1428" t="n"/>
      <c r="CK12" s="1428" t="n"/>
      <c r="CL12" s="1428" t="n"/>
      <c r="CM12" s="1428" t="n"/>
      <c r="CN12" s="1428" t="n"/>
      <c r="CO12" s="1428" t="n"/>
      <c r="CP12" s="1428" t="n"/>
      <c r="CQ12" s="1428" t="n"/>
      <c r="CR12" s="1428" t="n"/>
      <c r="CS12" s="1428" t="n"/>
      <c r="CT12" s="1428" t="n"/>
      <c r="CU12" s="1428" t="n"/>
      <c r="CV12" s="1428" t="n"/>
      <c r="CW12" s="1428" t="n"/>
      <c r="CX12" s="1428" t="n"/>
      <c r="CY12" s="1428" t="n"/>
      <c r="CZ12" s="1428" t="n"/>
      <c r="DA12" s="1428" t="n"/>
      <c r="DB12" s="1428" t="n"/>
      <c r="DC12" s="1428" t="n"/>
      <c r="DD12" s="1428" t="n"/>
      <c r="DE12" s="1428" t="n"/>
      <c r="DF12" s="1428" t="n"/>
      <c r="DG12" s="1428" t="n"/>
      <c r="DH12" s="1428" t="n"/>
      <c r="DI12" s="1428" t="n"/>
      <c r="DJ12" s="1428" t="n"/>
      <c r="DK12" s="1428" t="n"/>
      <c r="DL12" s="1428" t="n"/>
      <c r="DM12" s="1428" t="n"/>
      <c r="DN12" s="1428" t="n"/>
      <c r="DO12" s="1428" t="n"/>
      <c r="DP12" s="1428" t="n"/>
      <c r="DQ12" s="1428" t="n"/>
      <c r="DR12" s="1428" t="n"/>
      <c r="DS12" s="1428" t="n"/>
      <c r="DT12" s="1428" t="n"/>
      <c r="DU12" s="1428" t="n"/>
      <c r="DV12" s="1441" t="n"/>
      <c r="DW12" s="1435" t="n"/>
      <c r="DY12" s="1442" t="n"/>
      <c r="DZ12" s="1427" t="n"/>
      <c r="EA12" s="1428" t="n"/>
      <c r="EB12" s="1428" t="n"/>
      <c r="EC12" s="1428" t="n"/>
      <c r="ED12" s="1428" t="n"/>
      <c r="EE12" s="1428" t="n"/>
      <c r="EF12" s="1428" t="n"/>
      <c r="EG12" s="1428" t="n"/>
      <c r="EH12" s="1428" t="n"/>
      <c r="EI12" s="1428" t="n"/>
      <c r="EJ12" s="1428" t="n"/>
      <c r="EK12" s="1428" t="n"/>
      <c r="EL12" s="1428" t="n"/>
      <c r="EM12" s="1428" t="n"/>
      <c r="EN12" s="1428" t="n"/>
      <c r="EO12" s="1428" t="n"/>
      <c r="EP12" s="1428" t="n"/>
      <c r="EQ12" s="1428" t="n"/>
      <c r="ER12" s="1428" t="n"/>
      <c r="ES12" s="1428" t="n"/>
      <c r="ET12" s="1428" t="n"/>
      <c r="EU12" s="1428" t="n"/>
      <c r="EV12" s="1428" t="n"/>
      <c r="EW12" s="1428" t="n"/>
      <c r="EX12" s="1428" t="n"/>
      <c r="EY12" s="1429" t="n"/>
      <c r="EZ12" s="1427" t="n"/>
      <c r="FA12" s="1428" t="n"/>
      <c r="FB12" s="1428" t="n"/>
      <c r="FC12" s="1428" t="n"/>
      <c r="FD12" s="1428" t="n"/>
      <c r="FE12" s="1428" t="n"/>
      <c r="FF12" s="1428" t="n"/>
      <c r="FG12" s="1428" t="n"/>
      <c r="FH12" s="1428" t="n"/>
      <c r="FI12" s="1428" t="n"/>
      <c r="FJ12" s="1428" t="n"/>
      <c r="FK12" s="1428" t="n"/>
      <c r="FL12" s="1429" t="n"/>
    </row>
    <row r="13" ht="6" customHeight="1" s="980">
      <c r="A13" s="1439" t="n"/>
      <c r="B13" s="1437" t="inlineStr">
        <is>
          <t>Trade account receivable</t>
        </is>
      </c>
      <c r="C13" s="1411" t="n"/>
      <c r="D13" s="1411" t="n"/>
      <c r="E13" s="1411" t="n"/>
      <c r="F13" s="1411" t="n"/>
      <c r="G13" s="1411" t="n"/>
      <c r="H13" s="1411" t="n"/>
      <c r="I13" s="1411" t="n"/>
      <c r="J13" s="1411" t="n"/>
      <c r="K13" s="1411" t="n"/>
      <c r="L13" s="1411" t="n"/>
      <c r="M13" s="1411" t="n"/>
      <c r="N13" s="1411" t="n"/>
      <c r="O13" s="1411" t="n"/>
      <c r="P13" s="1411" t="n"/>
      <c r="Q13" s="1411" t="n"/>
      <c r="R13" s="1411" t="n"/>
      <c r="S13" s="1412" t="n"/>
      <c r="T13" s="1443">
        <f>BS!S24</f>
        <v/>
      </c>
      <c r="U13" s="1411" t="n"/>
      <c r="V13" s="1411" t="n"/>
      <c r="W13" s="1411" t="n"/>
      <c r="X13" s="1411" t="n"/>
      <c r="Y13" s="1411" t="n"/>
      <c r="Z13" s="1411" t="n"/>
      <c r="AA13" s="1411" t="n"/>
      <c r="AB13" s="1411" t="n"/>
      <c r="AC13" s="1411" t="n"/>
      <c r="AD13" s="1412" t="n"/>
      <c r="AE13" s="1444">
        <f>-#REF!</f>
        <v/>
      </c>
      <c r="AF13" s="1411" t="n"/>
      <c r="AG13" s="1411" t="n"/>
      <c r="AH13" s="1411" t="n"/>
      <c r="AI13" s="1411" t="n"/>
      <c r="AJ13" s="1411" t="n"/>
      <c r="AK13" s="1411" t="n"/>
      <c r="AL13" s="1411" t="n"/>
      <c r="AM13" s="1411" t="n"/>
      <c r="AN13" s="1411" t="n"/>
      <c r="AO13" s="1412" t="n"/>
      <c r="AP13" s="1443">
        <f>+T13+AE13</f>
        <v/>
      </c>
      <c r="AQ13" s="1411" t="n"/>
      <c r="AR13" s="1411" t="n"/>
      <c r="AS13" s="1411" t="n"/>
      <c r="AT13" s="1411" t="n"/>
      <c r="AU13" s="1411" t="n"/>
      <c r="AV13" s="1411" t="n"/>
      <c r="AW13" s="1411" t="n"/>
      <c r="AX13" s="1411" t="n"/>
      <c r="AY13" s="1411" t="n"/>
      <c r="AZ13" s="1412" t="n"/>
      <c r="BA13" s="1433">
        <f>AE13</f>
        <v/>
      </c>
      <c r="BB13" s="1403" t="n"/>
      <c r="BC13" s="1403" t="n"/>
      <c r="BD13" s="1403" t="n"/>
      <c r="BE13" s="1403" t="n"/>
      <c r="BF13" s="1403" t="n"/>
      <c r="BG13" s="1403" t="n"/>
      <c r="BH13" s="1403" t="n"/>
      <c r="BI13" s="1403" t="n"/>
      <c r="BJ13" s="1403" t="n"/>
      <c r="BK13" s="1415" t="n"/>
      <c r="BL13" s="1443">
        <f>+T13+BA13</f>
        <v/>
      </c>
      <c r="BM13" s="1411" t="n"/>
      <c r="BN13" s="1411" t="n"/>
      <c r="BO13" s="1411" t="n"/>
      <c r="BP13" s="1411" t="n"/>
      <c r="BQ13" s="1411" t="n"/>
      <c r="BR13" s="1411" t="n"/>
      <c r="BS13" s="1411" t="n"/>
      <c r="BT13" s="1411" t="n"/>
      <c r="BU13" s="1411" t="n"/>
      <c r="BV13" s="1412" t="n"/>
      <c r="BW13" s="1445" t="n"/>
      <c r="BX13" s="1411" t="n"/>
      <c r="BY13" s="1411" t="n"/>
      <c r="BZ13" s="1411" t="n"/>
      <c r="CA13" s="1411" t="n"/>
      <c r="CB13" s="1411" t="n"/>
      <c r="CC13" s="1411" t="n"/>
      <c r="CD13" s="1411" t="n"/>
      <c r="CE13" s="1411" t="n"/>
      <c r="CF13" s="1411" t="n"/>
      <c r="CG13" s="1411" t="n"/>
      <c r="CH13" s="1411" t="n"/>
      <c r="CI13" s="1411" t="n"/>
      <c r="CJ13" s="1411" t="n"/>
      <c r="CK13" s="1411" t="n"/>
      <c r="CL13" s="1411" t="n"/>
      <c r="CM13" s="1411" t="n"/>
      <c r="CN13" s="1411" t="n"/>
      <c r="CO13" s="1411" t="n"/>
      <c r="CP13" s="1411" t="n"/>
      <c r="CQ13" s="1411" t="n"/>
      <c r="CR13" s="1411" t="n"/>
      <c r="CS13" s="1411" t="n"/>
      <c r="CT13" s="1411" t="n"/>
      <c r="CU13" s="1411" t="n"/>
      <c r="CV13" s="1411" t="n"/>
      <c r="CW13" s="1411" t="n"/>
      <c r="CX13" s="1411" t="n"/>
      <c r="CY13" s="1411" t="n"/>
      <c r="CZ13" s="1411" t="n"/>
      <c r="DA13" s="1411" t="n"/>
      <c r="DB13" s="1411" t="n"/>
      <c r="DC13" s="1411" t="n"/>
      <c r="DD13" s="1411" t="n"/>
      <c r="DE13" s="1411" t="n"/>
      <c r="DF13" s="1411" t="n"/>
      <c r="DG13" s="1411" t="n"/>
      <c r="DH13" s="1411" t="n"/>
      <c r="DI13" s="1411" t="n"/>
      <c r="DJ13" s="1411" t="n"/>
      <c r="DK13" s="1411" t="n"/>
      <c r="DL13" s="1411" t="n"/>
      <c r="DM13" s="1411" t="n"/>
      <c r="DN13" s="1411" t="n"/>
      <c r="DO13" s="1411" t="n"/>
      <c r="DP13" s="1411" t="n"/>
      <c r="DQ13" s="1411" t="n"/>
      <c r="DR13" s="1411" t="n"/>
      <c r="DS13" s="1411" t="n"/>
      <c r="DT13" s="1411" t="n"/>
      <c r="DU13" s="1411" t="n"/>
      <c r="DV13" s="1446" t="n"/>
      <c r="DW13" s="1435" t="n"/>
      <c r="DY13" s="1442" t="n"/>
      <c r="DZ13" s="1437" t="inlineStr">
        <is>
          <t>Total short-term debt</t>
        </is>
      </c>
      <c r="EA13" s="1411" t="n"/>
      <c r="EB13" s="1411" t="n"/>
      <c r="EC13" s="1411" t="n"/>
      <c r="ED13" s="1411" t="n"/>
      <c r="EE13" s="1411" t="n"/>
      <c r="EF13" s="1411" t="n"/>
      <c r="EG13" s="1411" t="n"/>
      <c r="EH13" s="1411" t="n"/>
      <c r="EI13" s="1411" t="n"/>
      <c r="EJ13" s="1411" t="n"/>
      <c r="EK13" s="1411" t="n"/>
      <c r="EL13" s="1411" t="n"/>
      <c r="EM13" s="1411" t="n"/>
      <c r="EN13" s="1411" t="n"/>
      <c r="EO13" s="1411" t="n"/>
      <c r="EP13" s="1411" t="n"/>
      <c r="EQ13" s="1411" t="n"/>
      <c r="ER13" s="1411" t="n"/>
      <c r="ES13" s="1411" t="n"/>
      <c r="ET13" s="1411" t="n"/>
      <c r="EU13" s="1411" t="n"/>
      <c r="EV13" s="1411" t="n"/>
      <c r="EW13" s="1411" t="n"/>
      <c r="EX13" s="1411" t="n"/>
      <c r="EY13" s="1412" t="n"/>
      <c r="EZ13" s="1438">
        <f>SUM(BS!S50:S52)</f>
        <v/>
      </c>
      <c r="FA13" s="1411" t="n"/>
      <c r="FB13" s="1411" t="n"/>
      <c r="FC13" s="1411" t="n"/>
      <c r="FD13" s="1411" t="n"/>
      <c r="FE13" s="1411" t="n"/>
      <c r="FF13" s="1411" t="n"/>
      <c r="FG13" s="1411" t="n"/>
      <c r="FH13" s="1411" t="n"/>
      <c r="FI13" s="1411" t="n"/>
      <c r="FJ13" s="1411" t="n"/>
      <c r="FK13" s="1411" t="n"/>
      <c r="FL13" s="1412" t="n"/>
    </row>
    <row r="14" ht="6" customHeight="1" s="980">
      <c r="A14" s="1439" t="n"/>
      <c r="B14" s="1427" t="n"/>
      <c r="C14" s="1428" t="n"/>
      <c r="D14" s="1428" t="n"/>
      <c r="E14" s="1428" t="n"/>
      <c r="F14" s="1428" t="n"/>
      <c r="G14" s="1428" t="n"/>
      <c r="H14" s="1428" t="n"/>
      <c r="I14" s="1428" t="n"/>
      <c r="J14" s="1428" t="n"/>
      <c r="K14" s="1428" t="n"/>
      <c r="L14" s="1428" t="n"/>
      <c r="M14" s="1428" t="n"/>
      <c r="N14" s="1428" t="n"/>
      <c r="O14" s="1428" t="n"/>
      <c r="P14" s="1428" t="n"/>
      <c r="Q14" s="1428" t="n"/>
      <c r="R14" s="1428" t="n"/>
      <c r="S14" s="1429" t="n"/>
      <c r="T14" s="1427" t="n"/>
      <c r="U14" s="1428" t="n"/>
      <c r="V14" s="1428" t="n"/>
      <c r="W14" s="1428" t="n"/>
      <c r="X14" s="1428" t="n"/>
      <c r="Y14" s="1428" t="n"/>
      <c r="Z14" s="1428" t="n"/>
      <c r="AA14" s="1428" t="n"/>
      <c r="AB14" s="1428" t="n"/>
      <c r="AC14" s="1428" t="n"/>
      <c r="AD14" s="1429" t="n"/>
      <c r="AE14" s="1440" t="n"/>
      <c r="AF14" s="1428" t="n"/>
      <c r="AG14" s="1428" t="n"/>
      <c r="AH14" s="1428" t="n"/>
      <c r="AI14" s="1428" t="n"/>
      <c r="AJ14" s="1428" t="n"/>
      <c r="AK14" s="1428" t="n"/>
      <c r="AL14" s="1428" t="n"/>
      <c r="AM14" s="1428" t="n"/>
      <c r="AN14" s="1428" t="n"/>
      <c r="AO14" s="1429" t="n"/>
      <c r="AP14" s="1427" t="n"/>
      <c r="AQ14" s="1428" t="n"/>
      <c r="AR14" s="1428" t="n"/>
      <c r="AS14" s="1428" t="n"/>
      <c r="AT14" s="1428" t="n"/>
      <c r="AU14" s="1428" t="n"/>
      <c r="AV14" s="1428" t="n"/>
      <c r="AW14" s="1428" t="n"/>
      <c r="AX14" s="1428" t="n"/>
      <c r="AY14" s="1428" t="n"/>
      <c r="AZ14" s="1429" t="n"/>
      <c r="BA14" s="1440" t="n"/>
      <c r="BB14" s="1428" t="n"/>
      <c r="BC14" s="1428" t="n"/>
      <c r="BD14" s="1428" t="n"/>
      <c r="BE14" s="1428" t="n"/>
      <c r="BF14" s="1428" t="n"/>
      <c r="BG14" s="1428" t="n"/>
      <c r="BH14" s="1428" t="n"/>
      <c r="BI14" s="1428" t="n"/>
      <c r="BJ14" s="1428" t="n"/>
      <c r="BK14" s="1429" t="n"/>
      <c r="BL14" s="1427" t="n"/>
      <c r="BM14" s="1428" t="n"/>
      <c r="BN14" s="1428" t="n"/>
      <c r="BO14" s="1428" t="n"/>
      <c r="BP14" s="1428" t="n"/>
      <c r="BQ14" s="1428" t="n"/>
      <c r="BR14" s="1428" t="n"/>
      <c r="BS14" s="1428" t="n"/>
      <c r="BT14" s="1428" t="n"/>
      <c r="BU14" s="1428" t="n"/>
      <c r="BV14" s="1429" t="n"/>
      <c r="BW14" s="1428" t="n"/>
      <c r="BX14" s="1428" t="n"/>
      <c r="BY14" s="1428" t="n"/>
      <c r="BZ14" s="1428" t="n"/>
      <c r="CA14" s="1428" t="n"/>
      <c r="CB14" s="1428" t="n"/>
      <c r="CC14" s="1428" t="n"/>
      <c r="CD14" s="1428" t="n"/>
      <c r="CE14" s="1428" t="n"/>
      <c r="CF14" s="1428" t="n"/>
      <c r="CG14" s="1428"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428" t="n"/>
      <c r="CY14" s="1428" t="n"/>
      <c r="CZ14" s="1428" t="n"/>
      <c r="DA14" s="1428" t="n"/>
      <c r="DB14" s="1428" t="n"/>
      <c r="DC14" s="1428" t="n"/>
      <c r="DD14" s="1428" t="n"/>
      <c r="DE14" s="1428" t="n"/>
      <c r="DF14" s="1428" t="n"/>
      <c r="DG14" s="1428" t="n"/>
      <c r="DH14" s="1428" t="n"/>
      <c r="DI14" s="1428" t="n"/>
      <c r="DJ14" s="1428" t="n"/>
      <c r="DK14" s="1428" t="n"/>
      <c r="DL14" s="1428" t="n"/>
      <c r="DM14" s="1428" t="n"/>
      <c r="DN14" s="1428" t="n"/>
      <c r="DO14" s="1428" t="n"/>
      <c r="DP14" s="1428" t="n"/>
      <c r="DQ14" s="1428" t="n"/>
      <c r="DR14" s="1428" t="n"/>
      <c r="DS14" s="1428" t="n"/>
      <c r="DT14" s="1428" t="n"/>
      <c r="DU14" s="1428" t="n"/>
      <c r="DV14" s="1441" t="n"/>
      <c r="DW14" s="1435" t="n"/>
      <c r="DY14" s="1442" t="n"/>
      <c r="DZ14" s="1427" t="n"/>
      <c r="EA14" s="1428" t="n"/>
      <c r="EB14" s="1428" t="n"/>
      <c r="EC14" s="1428" t="n"/>
      <c r="ED14" s="1428" t="n"/>
      <c r="EE14" s="1428" t="n"/>
      <c r="EF14" s="1428" t="n"/>
      <c r="EG14" s="1428" t="n"/>
      <c r="EH14" s="1428" t="n"/>
      <c r="EI14" s="1428" t="n"/>
      <c r="EJ14" s="1428" t="n"/>
      <c r="EK14" s="1428" t="n"/>
      <c r="EL14" s="1428" t="n"/>
      <c r="EM14" s="1428" t="n"/>
      <c r="EN14" s="1428" t="n"/>
      <c r="EO14" s="1428" t="n"/>
      <c r="EP14" s="1428" t="n"/>
      <c r="EQ14" s="1428" t="n"/>
      <c r="ER14" s="1428" t="n"/>
      <c r="ES14" s="1428" t="n"/>
      <c r="ET14" s="1428" t="n"/>
      <c r="EU14" s="1428" t="n"/>
      <c r="EV14" s="1428" t="n"/>
      <c r="EW14" s="1428" t="n"/>
      <c r="EX14" s="1428" t="n"/>
      <c r="EY14" s="1429" t="n"/>
      <c r="EZ14" s="1427" t="n"/>
      <c r="FA14" s="1428" t="n"/>
      <c r="FB14" s="1428" t="n"/>
      <c r="FC14" s="1428" t="n"/>
      <c r="FD14" s="1428" t="n"/>
      <c r="FE14" s="1428" t="n"/>
      <c r="FF14" s="1428" t="n"/>
      <c r="FG14" s="1428" t="n"/>
      <c r="FH14" s="1428" t="n"/>
      <c r="FI14" s="1428" t="n"/>
      <c r="FJ14" s="1428" t="n"/>
      <c r="FK14" s="1428" t="n"/>
      <c r="FL14" s="1429" t="n"/>
    </row>
    <row r="15" ht="6" customHeight="1" s="980">
      <c r="A15" s="1439" t="n"/>
      <c r="B15" s="1437" t="inlineStr">
        <is>
          <t>Securities</t>
        </is>
      </c>
      <c r="C15" s="1411" t="n"/>
      <c r="D15" s="1411" t="n"/>
      <c r="E15" s="1411" t="n"/>
      <c r="F15" s="1411" t="n"/>
      <c r="G15" s="1411" t="n"/>
      <c r="H15" s="1411" t="n"/>
      <c r="I15" s="1411" t="n"/>
      <c r="J15" s="1411" t="n"/>
      <c r="K15" s="1411" t="n"/>
      <c r="L15" s="1411" t="n"/>
      <c r="M15" s="1411" t="n"/>
      <c r="N15" s="1411" t="n"/>
      <c r="O15" s="1411" t="n"/>
      <c r="P15" s="1411" t="n"/>
      <c r="Q15" s="1411" t="n"/>
      <c r="R15" s="1411" t="n"/>
      <c r="S15" s="1412" t="n"/>
      <c r="T15" s="1443" t="n"/>
      <c r="U15" s="1411" t="n"/>
      <c r="V15" s="1411" t="n"/>
      <c r="W15" s="1411" t="n"/>
      <c r="X15" s="1411" t="n"/>
      <c r="Y15" s="1411" t="n"/>
      <c r="Z15" s="1411" t="n"/>
      <c r="AA15" s="1411" t="n"/>
      <c r="AB15" s="1411" t="n"/>
      <c r="AC15" s="1411" t="n"/>
      <c r="AD15" s="1412" t="n"/>
      <c r="AE15" s="1444" t="n"/>
      <c r="AF15" s="1411" t="n"/>
      <c r="AG15" s="1411" t="n"/>
      <c r="AH15" s="1411" t="n"/>
      <c r="AI15" s="1411" t="n"/>
      <c r="AJ15" s="1411" t="n"/>
      <c r="AK15" s="1411" t="n"/>
      <c r="AL15" s="1411" t="n"/>
      <c r="AM15" s="1411" t="n"/>
      <c r="AN15" s="1411" t="n"/>
      <c r="AO15" s="1412" t="n"/>
      <c r="AP15" s="1443">
        <f>+T15+AE15</f>
        <v/>
      </c>
      <c r="AQ15" s="1411" t="n"/>
      <c r="AR15" s="1411" t="n"/>
      <c r="AS15" s="1411" t="n"/>
      <c r="AT15" s="1411" t="n"/>
      <c r="AU15" s="1411" t="n"/>
      <c r="AV15" s="1411" t="n"/>
      <c r="AW15" s="1411" t="n"/>
      <c r="AX15" s="1411" t="n"/>
      <c r="AY15" s="1411" t="n"/>
      <c r="AZ15" s="1412" t="n"/>
      <c r="BA15" s="1433">
        <f>AE15</f>
        <v/>
      </c>
      <c r="BB15" s="1403" t="n"/>
      <c r="BC15" s="1403" t="n"/>
      <c r="BD15" s="1403" t="n"/>
      <c r="BE15" s="1403" t="n"/>
      <c r="BF15" s="1403" t="n"/>
      <c r="BG15" s="1403" t="n"/>
      <c r="BH15" s="1403" t="n"/>
      <c r="BI15" s="1403" t="n"/>
      <c r="BJ15" s="1403" t="n"/>
      <c r="BK15" s="1415" t="n"/>
      <c r="BL15" s="1443">
        <f>+T15+BA15</f>
        <v/>
      </c>
      <c r="BM15" s="1411" t="n"/>
      <c r="BN15" s="1411" t="n"/>
      <c r="BO15" s="1411" t="n"/>
      <c r="BP15" s="1411" t="n"/>
      <c r="BQ15" s="1411" t="n"/>
      <c r="BR15" s="1411" t="n"/>
      <c r="BS15" s="1411" t="n"/>
      <c r="BT15" s="1411" t="n"/>
      <c r="BU15" s="1411" t="n"/>
      <c r="BV15" s="1412" t="n"/>
      <c r="BW15" s="1445" t="n"/>
      <c r="BX15" s="1411" t="n"/>
      <c r="BY15" s="1411" t="n"/>
      <c r="BZ15" s="1411" t="n"/>
      <c r="CA15" s="1411" t="n"/>
      <c r="CB15" s="1411" t="n"/>
      <c r="CC15" s="1411" t="n"/>
      <c r="CD15" s="1411" t="n"/>
      <c r="CE15" s="1411" t="n"/>
      <c r="CF15" s="1411" t="n"/>
      <c r="CG15" s="1411" t="n"/>
      <c r="CH15" s="1411" t="n"/>
      <c r="CI15" s="1411" t="n"/>
      <c r="CJ15" s="1411" t="n"/>
      <c r="CK15" s="1411" t="n"/>
      <c r="CL15" s="1411" t="n"/>
      <c r="CM15" s="1411" t="n"/>
      <c r="CN15" s="1411" t="n"/>
      <c r="CO15" s="1411" t="n"/>
      <c r="CP15" s="1411" t="n"/>
      <c r="CQ15" s="1411" t="n"/>
      <c r="CR15" s="1411" t="n"/>
      <c r="CS15" s="1411" t="n"/>
      <c r="CT15" s="1411" t="n"/>
      <c r="CU15" s="1411" t="n"/>
      <c r="CV15" s="1411" t="n"/>
      <c r="CW15" s="1411" t="n"/>
      <c r="CX15" s="1411" t="n"/>
      <c r="CY15" s="1411" t="n"/>
      <c r="CZ15" s="1411" t="n"/>
      <c r="DA15" s="1411" t="n"/>
      <c r="DB15" s="1411" t="n"/>
      <c r="DC15" s="1411" t="n"/>
      <c r="DD15" s="1411" t="n"/>
      <c r="DE15" s="1411" t="n"/>
      <c r="DF15" s="1411" t="n"/>
      <c r="DG15" s="1411" t="n"/>
      <c r="DH15" s="1411" t="n"/>
      <c r="DI15" s="1411" t="n"/>
      <c r="DJ15" s="1411" t="n"/>
      <c r="DK15" s="1411" t="n"/>
      <c r="DL15" s="1411" t="n"/>
      <c r="DM15" s="1411" t="n"/>
      <c r="DN15" s="1411" t="n"/>
      <c r="DO15" s="1411" t="n"/>
      <c r="DP15" s="1411" t="n"/>
      <c r="DQ15" s="1411" t="n"/>
      <c r="DR15" s="1411" t="n"/>
      <c r="DS15" s="1411" t="n"/>
      <c r="DT15" s="1411" t="n"/>
      <c r="DU15" s="1411" t="n"/>
      <c r="DV15" s="1446" t="n"/>
      <c r="DW15" s="1435" t="n"/>
      <c r="DY15" s="1442" t="n"/>
      <c r="DZ15" s="1437" t="inlineStr">
        <is>
          <t>Accrued Expenses</t>
        </is>
      </c>
      <c r="EA15" s="1411" t="n"/>
      <c r="EB15" s="1411" t="n"/>
      <c r="EC15" s="1411" t="n"/>
      <c r="ED15" s="1411" t="n"/>
      <c r="EE15" s="1411" t="n"/>
      <c r="EF15" s="1411" t="n"/>
      <c r="EG15" s="1411" t="n"/>
      <c r="EH15" s="1411" t="n"/>
      <c r="EI15" s="1411" t="n"/>
      <c r="EJ15" s="1411" t="n"/>
      <c r="EK15" s="1411" t="n"/>
      <c r="EL15" s="1411" t="n"/>
      <c r="EM15" s="1411" t="n"/>
      <c r="EN15" s="1411" t="n"/>
      <c r="EO15" s="1411" t="n"/>
      <c r="EP15" s="1411" t="n"/>
      <c r="EQ15" s="1411" t="n"/>
      <c r="ER15" s="1411" t="n"/>
      <c r="ES15" s="1411" t="n"/>
      <c r="ET15" s="1411" t="n"/>
      <c r="EU15" s="1411" t="n"/>
      <c r="EV15" s="1411" t="n"/>
      <c r="EW15" s="1411" t="n"/>
      <c r="EX15" s="1411" t="n"/>
      <c r="EY15" s="1412" t="n"/>
      <c r="EZ15" s="1438">
        <f>SUM(BS!S54:S56)</f>
        <v/>
      </c>
      <c r="FA15" s="1411" t="n"/>
      <c r="FB15" s="1411" t="n"/>
      <c r="FC15" s="1411" t="n"/>
      <c r="FD15" s="1411" t="n"/>
      <c r="FE15" s="1411" t="n"/>
      <c r="FF15" s="1411" t="n"/>
      <c r="FG15" s="1411" t="n"/>
      <c r="FH15" s="1411" t="n"/>
      <c r="FI15" s="1411" t="n"/>
      <c r="FJ15" s="1411" t="n"/>
      <c r="FK15" s="1411" t="n"/>
      <c r="FL15" s="1412" t="n"/>
    </row>
    <row r="16" ht="6" customHeight="1" s="980">
      <c r="A16" s="1439" t="n"/>
      <c r="B16" s="1427" t="n"/>
      <c r="C16" s="1428" t="n"/>
      <c r="D16" s="1428" t="n"/>
      <c r="E16" s="1428" t="n"/>
      <c r="F16" s="1428" t="n"/>
      <c r="G16" s="1428" t="n"/>
      <c r="H16" s="1428" t="n"/>
      <c r="I16" s="1428" t="n"/>
      <c r="J16" s="1428" t="n"/>
      <c r="K16" s="1428" t="n"/>
      <c r="L16" s="1428" t="n"/>
      <c r="M16" s="1428" t="n"/>
      <c r="N16" s="1428" t="n"/>
      <c r="O16" s="1428" t="n"/>
      <c r="P16" s="1428" t="n"/>
      <c r="Q16" s="1428" t="n"/>
      <c r="R16" s="1428" t="n"/>
      <c r="S16" s="1429" t="n"/>
      <c r="T16" s="1427" t="n"/>
      <c r="U16" s="1428" t="n"/>
      <c r="V16" s="1428" t="n"/>
      <c r="W16" s="1428" t="n"/>
      <c r="X16" s="1428" t="n"/>
      <c r="Y16" s="1428" t="n"/>
      <c r="Z16" s="1428" t="n"/>
      <c r="AA16" s="1428" t="n"/>
      <c r="AB16" s="1428" t="n"/>
      <c r="AC16" s="1428" t="n"/>
      <c r="AD16" s="1429" t="n"/>
      <c r="AE16" s="1440" t="n"/>
      <c r="AF16" s="1428" t="n"/>
      <c r="AG16" s="1428" t="n"/>
      <c r="AH16" s="1428" t="n"/>
      <c r="AI16" s="1428" t="n"/>
      <c r="AJ16" s="1428" t="n"/>
      <c r="AK16" s="1428" t="n"/>
      <c r="AL16" s="1428" t="n"/>
      <c r="AM16" s="1428" t="n"/>
      <c r="AN16" s="1428" t="n"/>
      <c r="AO16" s="1429" t="n"/>
      <c r="AP16" s="1427" t="n"/>
      <c r="AQ16" s="1428" t="n"/>
      <c r="AR16" s="1428" t="n"/>
      <c r="AS16" s="1428" t="n"/>
      <c r="AT16" s="1428" t="n"/>
      <c r="AU16" s="1428" t="n"/>
      <c r="AV16" s="1428" t="n"/>
      <c r="AW16" s="1428" t="n"/>
      <c r="AX16" s="1428" t="n"/>
      <c r="AY16" s="1428" t="n"/>
      <c r="AZ16" s="1429" t="n"/>
      <c r="BA16" s="1440" t="n"/>
      <c r="BB16" s="1428" t="n"/>
      <c r="BC16" s="1428" t="n"/>
      <c r="BD16" s="1428" t="n"/>
      <c r="BE16" s="1428" t="n"/>
      <c r="BF16" s="1428" t="n"/>
      <c r="BG16" s="1428" t="n"/>
      <c r="BH16" s="1428" t="n"/>
      <c r="BI16" s="1428" t="n"/>
      <c r="BJ16" s="1428" t="n"/>
      <c r="BK16" s="1429" t="n"/>
      <c r="BL16" s="1427" t="n"/>
      <c r="BM16" s="1428" t="n"/>
      <c r="BN16" s="1428" t="n"/>
      <c r="BO16" s="1428" t="n"/>
      <c r="BP16" s="1428" t="n"/>
      <c r="BQ16" s="1428" t="n"/>
      <c r="BR16" s="1428" t="n"/>
      <c r="BS16" s="1428" t="n"/>
      <c r="BT16" s="1428" t="n"/>
      <c r="BU16" s="1428" t="n"/>
      <c r="BV16" s="1429" t="n"/>
      <c r="BW16" s="1428" t="n"/>
      <c r="BX16" s="1428" t="n"/>
      <c r="BY16" s="1428" t="n"/>
      <c r="BZ16" s="1428" t="n"/>
      <c r="CA16" s="1428" t="n"/>
      <c r="CB16" s="1428" t="n"/>
      <c r="CC16" s="1428" t="n"/>
      <c r="CD16" s="1428" t="n"/>
      <c r="CE16" s="1428" t="n"/>
      <c r="CF16" s="1428" t="n"/>
      <c r="CG16" s="1428" t="n"/>
      <c r="CH16" s="1428" t="n"/>
      <c r="CI16" s="1428" t="n"/>
      <c r="CJ16" s="1428" t="n"/>
      <c r="CK16" s="1428" t="n"/>
      <c r="CL16" s="1428" t="n"/>
      <c r="CM16" s="1428" t="n"/>
      <c r="CN16" s="1428" t="n"/>
      <c r="CO16" s="1428" t="n"/>
      <c r="CP16" s="1428" t="n"/>
      <c r="CQ16" s="1428" t="n"/>
      <c r="CR16" s="1428" t="n"/>
      <c r="CS16" s="1428" t="n"/>
      <c r="CT16" s="1428" t="n"/>
      <c r="CU16" s="1428" t="n"/>
      <c r="CV16" s="1428" t="n"/>
      <c r="CW16" s="1428" t="n"/>
      <c r="CX16" s="1428" t="n"/>
      <c r="CY16" s="1428" t="n"/>
      <c r="CZ16" s="1428" t="n"/>
      <c r="DA16" s="1428" t="n"/>
      <c r="DB16" s="1428" t="n"/>
      <c r="DC16" s="1428" t="n"/>
      <c r="DD16" s="1428" t="n"/>
      <c r="DE16" s="1428" t="n"/>
      <c r="DF16" s="1428" t="n"/>
      <c r="DG16" s="1428" t="n"/>
      <c r="DH16" s="1428" t="n"/>
      <c r="DI16" s="1428" t="n"/>
      <c r="DJ16" s="1428" t="n"/>
      <c r="DK16" s="1428" t="n"/>
      <c r="DL16" s="1428" t="n"/>
      <c r="DM16" s="1428" t="n"/>
      <c r="DN16" s="1428" t="n"/>
      <c r="DO16" s="1428" t="n"/>
      <c r="DP16" s="1428" t="n"/>
      <c r="DQ16" s="1428" t="n"/>
      <c r="DR16" s="1428" t="n"/>
      <c r="DS16" s="1428" t="n"/>
      <c r="DT16" s="1428" t="n"/>
      <c r="DU16" s="1428" t="n"/>
      <c r="DV16" s="1441" t="n"/>
      <c r="DW16" s="1435" t="n"/>
      <c r="DY16" s="1447" t="n"/>
      <c r="DZ16" s="1427" t="n"/>
      <c r="EA16" s="1428" t="n"/>
      <c r="EB16" s="1428" t="n"/>
      <c r="EC16" s="1428" t="n"/>
      <c r="ED16" s="1428" t="n"/>
      <c r="EE16" s="1428" t="n"/>
      <c r="EF16" s="1428" t="n"/>
      <c r="EG16" s="1428" t="n"/>
      <c r="EH16" s="1428" t="n"/>
      <c r="EI16" s="1428" t="n"/>
      <c r="EJ16" s="1428" t="n"/>
      <c r="EK16" s="1428" t="n"/>
      <c r="EL16" s="1428" t="n"/>
      <c r="EM16" s="1428" t="n"/>
      <c r="EN16" s="1428" t="n"/>
      <c r="EO16" s="1428" t="n"/>
      <c r="EP16" s="1428" t="n"/>
      <c r="EQ16" s="1428" t="n"/>
      <c r="ER16" s="1428" t="n"/>
      <c r="ES16" s="1428" t="n"/>
      <c r="ET16" s="1428" t="n"/>
      <c r="EU16" s="1428" t="n"/>
      <c r="EV16" s="1428" t="n"/>
      <c r="EW16" s="1428" t="n"/>
      <c r="EX16" s="1428" t="n"/>
      <c r="EY16" s="1429" t="n"/>
      <c r="EZ16" s="1427" t="n"/>
      <c r="FA16" s="1428" t="n"/>
      <c r="FB16" s="1428" t="n"/>
      <c r="FC16" s="1428" t="n"/>
      <c r="FD16" s="1428" t="n"/>
      <c r="FE16" s="1428" t="n"/>
      <c r="FF16" s="1428" t="n"/>
      <c r="FG16" s="1428" t="n"/>
      <c r="FH16" s="1428" t="n"/>
      <c r="FI16" s="1428" t="n"/>
      <c r="FJ16" s="1428" t="n"/>
      <c r="FK16" s="1428" t="n"/>
      <c r="FL16" s="1429" t="n"/>
    </row>
    <row r="17" ht="6" customHeight="1" s="980">
      <c r="A17" s="1439" t="n"/>
      <c r="B17" s="1437" t="inlineStr">
        <is>
          <t>Inventories</t>
        </is>
      </c>
      <c r="C17" s="1411" t="n"/>
      <c r="D17" s="1411" t="n"/>
      <c r="E17" s="1411" t="n"/>
      <c r="F17" s="1411" t="n"/>
      <c r="G17" s="1411" t="n"/>
      <c r="H17" s="1411" t="n"/>
      <c r="I17" s="1411" t="n"/>
      <c r="J17" s="1411" t="n"/>
      <c r="K17" s="1411" t="n"/>
      <c r="L17" s="1411" t="n"/>
      <c r="M17" s="1411" t="n"/>
      <c r="N17" s="1411" t="n"/>
      <c r="O17" s="1411" t="n"/>
      <c r="P17" s="1411" t="n"/>
      <c r="Q17" s="1411" t="n"/>
      <c r="R17" s="1411" t="n"/>
      <c r="S17" s="1412" t="n"/>
      <c r="T17" s="1443">
        <f>BS!S25</f>
        <v/>
      </c>
      <c r="U17" s="1411" t="n"/>
      <c r="V17" s="1411" t="n"/>
      <c r="W17" s="1411" t="n"/>
      <c r="X17" s="1411" t="n"/>
      <c r="Y17" s="1411" t="n"/>
      <c r="Z17" s="1411" t="n"/>
      <c r="AA17" s="1411" t="n"/>
      <c r="AB17" s="1411" t="n"/>
      <c r="AC17" s="1411" t="n"/>
      <c r="AD17" s="1412" t="n"/>
      <c r="AE17" s="1444">
        <f>-#REF!</f>
        <v/>
      </c>
      <c r="AF17" s="1411" t="n"/>
      <c r="AG17" s="1411" t="n"/>
      <c r="AH17" s="1411" t="n"/>
      <c r="AI17" s="1411" t="n"/>
      <c r="AJ17" s="1411" t="n"/>
      <c r="AK17" s="1411" t="n"/>
      <c r="AL17" s="1411" t="n"/>
      <c r="AM17" s="1411" t="n"/>
      <c r="AN17" s="1411" t="n"/>
      <c r="AO17" s="1412" t="n"/>
      <c r="AP17" s="1443">
        <f>+T17+AE17</f>
        <v/>
      </c>
      <c r="AQ17" s="1411" t="n"/>
      <c r="AR17" s="1411" t="n"/>
      <c r="AS17" s="1411" t="n"/>
      <c r="AT17" s="1411" t="n"/>
      <c r="AU17" s="1411" t="n"/>
      <c r="AV17" s="1411" t="n"/>
      <c r="AW17" s="1411" t="n"/>
      <c r="AX17" s="1411" t="n"/>
      <c r="AY17" s="1411" t="n"/>
      <c r="AZ17" s="1412" t="n"/>
      <c r="BA17" s="1433">
        <f>AE17</f>
        <v/>
      </c>
      <c r="BB17" s="1403" t="n"/>
      <c r="BC17" s="1403" t="n"/>
      <c r="BD17" s="1403" t="n"/>
      <c r="BE17" s="1403" t="n"/>
      <c r="BF17" s="1403" t="n"/>
      <c r="BG17" s="1403" t="n"/>
      <c r="BH17" s="1403" t="n"/>
      <c r="BI17" s="1403" t="n"/>
      <c r="BJ17" s="1403" t="n"/>
      <c r="BK17" s="1415" t="n"/>
      <c r="BL17" s="1443">
        <f>+T17+BA17</f>
        <v/>
      </c>
      <c r="BM17" s="1411" t="n"/>
      <c r="BN17" s="1411" t="n"/>
      <c r="BO17" s="1411" t="n"/>
      <c r="BP17" s="1411" t="n"/>
      <c r="BQ17" s="1411" t="n"/>
      <c r="BR17" s="1411" t="n"/>
      <c r="BS17" s="1411" t="n"/>
      <c r="BT17" s="1411" t="n"/>
      <c r="BU17" s="1411" t="n"/>
      <c r="BV17" s="1412" t="n"/>
      <c r="BW17" s="1445" t="n"/>
      <c r="BX17" s="1411" t="n"/>
      <c r="BY17" s="1411" t="n"/>
      <c r="BZ17" s="1411" t="n"/>
      <c r="CA17" s="1411" t="n"/>
      <c r="CB17" s="1411" t="n"/>
      <c r="CC17" s="1411" t="n"/>
      <c r="CD17" s="1411" t="n"/>
      <c r="CE17" s="1411" t="n"/>
      <c r="CF17" s="1411" t="n"/>
      <c r="CG17" s="1411" t="n"/>
      <c r="CH17" s="1411" t="n"/>
      <c r="CI17" s="1411" t="n"/>
      <c r="CJ17" s="1411" t="n"/>
      <c r="CK17" s="1411" t="n"/>
      <c r="CL17" s="1411" t="n"/>
      <c r="CM17" s="1411" t="n"/>
      <c r="CN17" s="1411" t="n"/>
      <c r="CO17" s="1411" t="n"/>
      <c r="CP17" s="1411" t="n"/>
      <c r="CQ17" s="1411" t="n"/>
      <c r="CR17" s="1411" t="n"/>
      <c r="CS17" s="1411" t="n"/>
      <c r="CT17" s="1411" t="n"/>
      <c r="CU17" s="1411" t="n"/>
      <c r="CV17" s="1411" t="n"/>
      <c r="CW17" s="1411" t="n"/>
      <c r="CX17" s="1411" t="n"/>
      <c r="CY17" s="1411" t="n"/>
      <c r="CZ17" s="1411" t="n"/>
      <c r="DA17" s="1411" t="n"/>
      <c r="DB17" s="1411" t="n"/>
      <c r="DC17" s="1411" t="n"/>
      <c r="DD17" s="1411" t="n"/>
      <c r="DE17" s="1411" t="n"/>
      <c r="DF17" s="1411" t="n"/>
      <c r="DG17" s="1411" t="n"/>
      <c r="DH17" s="1411" t="n"/>
      <c r="DI17" s="1411" t="n"/>
      <c r="DJ17" s="1411" t="n"/>
      <c r="DK17" s="1411" t="n"/>
      <c r="DL17" s="1411" t="n"/>
      <c r="DM17" s="1411" t="n"/>
      <c r="DN17" s="1411" t="n"/>
      <c r="DO17" s="1411" t="n"/>
      <c r="DP17" s="1411" t="n"/>
      <c r="DQ17" s="1411" t="n"/>
      <c r="DR17" s="1411" t="n"/>
      <c r="DS17" s="1411" t="n"/>
      <c r="DT17" s="1411" t="n"/>
      <c r="DU17" s="1411" t="n"/>
      <c r="DV17" s="1446" t="n"/>
      <c r="DW17" s="1435" t="n"/>
      <c r="DY17" s="1437" t="inlineStr">
        <is>
          <t>Total Current Liabilities</t>
        </is>
      </c>
      <c r="DZ17" s="1411" t="n"/>
      <c r="EA17" s="1411" t="n"/>
      <c r="EB17" s="1411" t="n"/>
      <c r="EC17" s="1411" t="n"/>
      <c r="ED17" s="1411" t="n"/>
      <c r="EE17" s="1411" t="n"/>
      <c r="EF17" s="1411" t="n"/>
      <c r="EG17" s="1411" t="n"/>
      <c r="EH17" s="1411" t="n"/>
      <c r="EI17" s="1411" t="n"/>
      <c r="EJ17" s="1411" t="n"/>
      <c r="EK17" s="1411" t="n"/>
      <c r="EL17" s="1411" t="n"/>
      <c r="EM17" s="1411" t="n"/>
      <c r="EN17" s="1411" t="n"/>
      <c r="EO17" s="1411" t="n"/>
      <c r="EP17" s="1411" t="n"/>
      <c r="EQ17" s="1411" t="n"/>
      <c r="ER17" s="1411" t="n"/>
      <c r="ES17" s="1411" t="n"/>
      <c r="ET17" s="1411" t="n"/>
      <c r="EU17" s="1411" t="n"/>
      <c r="EV17" s="1411" t="n"/>
      <c r="EW17" s="1411" t="n"/>
      <c r="EX17" s="1411" t="n"/>
      <c r="EY17" s="1412" t="n"/>
      <c r="EZ17" s="1438">
        <f>SUM(EZ11:FL16)</f>
        <v/>
      </c>
      <c r="FA17" s="1411" t="n"/>
      <c r="FB17" s="1411" t="n"/>
      <c r="FC17" s="1411" t="n"/>
      <c r="FD17" s="1411" t="n"/>
      <c r="FE17" s="1411" t="n"/>
      <c r="FF17" s="1411" t="n"/>
      <c r="FG17" s="1411" t="n"/>
      <c r="FH17" s="1411" t="n"/>
      <c r="FI17" s="1411" t="n"/>
      <c r="FJ17" s="1411" t="n"/>
      <c r="FK17" s="1411" t="n"/>
      <c r="FL17" s="1412" t="n"/>
    </row>
    <row r="18" ht="6" customHeight="1" s="980">
      <c r="A18" s="1439" t="n"/>
      <c r="B18" s="1427" t="n"/>
      <c r="C18" s="1428" t="n"/>
      <c r="D18" s="1428" t="n"/>
      <c r="E18" s="1428" t="n"/>
      <c r="F18" s="1428" t="n"/>
      <c r="G18" s="1428" t="n"/>
      <c r="H18" s="1428" t="n"/>
      <c r="I18" s="1428" t="n"/>
      <c r="J18" s="1428" t="n"/>
      <c r="K18" s="1428" t="n"/>
      <c r="L18" s="1428" t="n"/>
      <c r="M18" s="1428" t="n"/>
      <c r="N18" s="1428" t="n"/>
      <c r="O18" s="1428" t="n"/>
      <c r="P18" s="1428" t="n"/>
      <c r="Q18" s="1428" t="n"/>
      <c r="R18" s="1428" t="n"/>
      <c r="S18" s="1429" t="n"/>
      <c r="T18" s="1427" t="n"/>
      <c r="U18" s="1428" t="n"/>
      <c r="V18" s="1428" t="n"/>
      <c r="W18" s="1428" t="n"/>
      <c r="X18" s="1428" t="n"/>
      <c r="Y18" s="1428" t="n"/>
      <c r="Z18" s="1428" t="n"/>
      <c r="AA18" s="1428" t="n"/>
      <c r="AB18" s="1428" t="n"/>
      <c r="AC18" s="1428" t="n"/>
      <c r="AD18" s="1429" t="n"/>
      <c r="AE18" s="1440" t="n"/>
      <c r="AF18" s="1428" t="n"/>
      <c r="AG18" s="1428" t="n"/>
      <c r="AH18" s="1428" t="n"/>
      <c r="AI18" s="1428" t="n"/>
      <c r="AJ18" s="1428" t="n"/>
      <c r="AK18" s="1428" t="n"/>
      <c r="AL18" s="1428" t="n"/>
      <c r="AM18" s="1428" t="n"/>
      <c r="AN18" s="1428" t="n"/>
      <c r="AO18" s="1429" t="n"/>
      <c r="AP18" s="1427" t="n"/>
      <c r="AQ18" s="1428" t="n"/>
      <c r="AR18" s="1428" t="n"/>
      <c r="AS18" s="1428" t="n"/>
      <c r="AT18" s="1428" t="n"/>
      <c r="AU18" s="1428" t="n"/>
      <c r="AV18" s="1428" t="n"/>
      <c r="AW18" s="1428" t="n"/>
      <c r="AX18" s="1428" t="n"/>
      <c r="AY18" s="1428" t="n"/>
      <c r="AZ18" s="1429" t="n"/>
      <c r="BA18" s="1440" t="n"/>
      <c r="BB18" s="1428" t="n"/>
      <c r="BC18" s="1428" t="n"/>
      <c r="BD18" s="1428" t="n"/>
      <c r="BE18" s="1428" t="n"/>
      <c r="BF18" s="1428" t="n"/>
      <c r="BG18" s="1428" t="n"/>
      <c r="BH18" s="1428" t="n"/>
      <c r="BI18" s="1428" t="n"/>
      <c r="BJ18" s="1428" t="n"/>
      <c r="BK18" s="1429" t="n"/>
      <c r="BL18" s="1427" t="n"/>
      <c r="BM18" s="1428" t="n"/>
      <c r="BN18" s="1428" t="n"/>
      <c r="BO18" s="1428" t="n"/>
      <c r="BP18" s="1428" t="n"/>
      <c r="BQ18" s="1428" t="n"/>
      <c r="BR18" s="1428" t="n"/>
      <c r="BS18" s="1428" t="n"/>
      <c r="BT18" s="1428" t="n"/>
      <c r="BU18" s="1428" t="n"/>
      <c r="BV18" s="1429" t="n"/>
      <c r="BW18" s="1428" t="n"/>
      <c r="BX18" s="1428" t="n"/>
      <c r="BY18" s="1428" t="n"/>
      <c r="BZ18" s="1428" t="n"/>
      <c r="CA18" s="1428" t="n"/>
      <c r="CB18" s="1428" t="n"/>
      <c r="CC18" s="1428" t="n"/>
      <c r="CD18" s="1428" t="n"/>
      <c r="CE18" s="1428" t="n"/>
      <c r="CF18" s="1428" t="n"/>
      <c r="CG18" s="1428" t="n"/>
      <c r="CH18" s="1428" t="n"/>
      <c r="CI18" s="1428" t="n"/>
      <c r="CJ18" s="1428" t="n"/>
      <c r="CK18" s="1428" t="n"/>
      <c r="CL18" s="1428" t="n"/>
      <c r="CM18" s="1428" t="n"/>
      <c r="CN18" s="1428" t="n"/>
      <c r="CO18" s="1428" t="n"/>
      <c r="CP18" s="1428" t="n"/>
      <c r="CQ18" s="1428" t="n"/>
      <c r="CR18" s="1428" t="n"/>
      <c r="CS18" s="1428" t="n"/>
      <c r="CT18" s="1428" t="n"/>
      <c r="CU18" s="1428" t="n"/>
      <c r="CV18" s="1428" t="n"/>
      <c r="CW18" s="1428" t="n"/>
      <c r="CX18" s="1428" t="n"/>
      <c r="CY18" s="1428" t="n"/>
      <c r="CZ18" s="1428" t="n"/>
      <c r="DA18" s="1428" t="n"/>
      <c r="DB18" s="1428" t="n"/>
      <c r="DC18" s="1428" t="n"/>
      <c r="DD18" s="1428" t="n"/>
      <c r="DE18" s="1428" t="n"/>
      <c r="DF18" s="1428" t="n"/>
      <c r="DG18" s="1428" t="n"/>
      <c r="DH18" s="1428" t="n"/>
      <c r="DI18" s="1428" t="n"/>
      <c r="DJ18" s="1428" t="n"/>
      <c r="DK18" s="1428" t="n"/>
      <c r="DL18" s="1428" t="n"/>
      <c r="DM18" s="1428" t="n"/>
      <c r="DN18" s="1428" t="n"/>
      <c r="DO18" s="1428" t="n"/>
      <c r="DP18" s="1428" t="n"/>
      <c r="DQ18" s="1428" t="n"/>
      <c r="DR18" s="1428" t="n"/>
      <c r="DS18" s="1428" t="n"/>
      <c r="DT18" s="1428" t="n"/>
      <c r="DU18" s="1428" t="n"/>
      <c r="DV18" s="1441" t="n"/>
      <c r="DW18" s="1435" t="n"/>
      <c r="DY18" s="1427" t="n"/>
      <c r="DZ18" s="1428" t="n"/>
      <c r="EA18" s="1428" t="n"/>
      <c r="EB18" s="1428" t="n"/>
      <c r="EC18" s="1428" t="n"/>
      <c r="ED18" s="1428" t="n"/>
      <c r="EE18" s="1428" t="n"/>
      <c r="EF18" s="1428" t="n"/>
      <c r="EG18" s="1428" t="n"/>
      <c r="EH18" s="1428" t="n"/>
      <c r="EI18" s="1428" t="n"/>
      <c r="EJ18" s="1428" t="n"/>
      <c r="EK18" s="1428" t="n"/>
      <c r="EL18" s="1428" t="n"/>
      <c r="EM18" s="1428" t="n"/>
      <c r="EN18" s="1428" t="n"/>
      <c r="EO18" s="1428" t="n"/>
      <c r="EP18" s="1428" t="n"/>
      <c r="EQ18" s="1428" t="n"/>
      <c r="ER18" s="1428" t="n"/>
      <c r="ES18" s="1428" t="n"/>
      <c r="ET18" s="1428" t="n"/>
      <c r="EU18" s="1428" t="n"/>
      <c r="EV18" s="1428" t="n"/>
      <c r="EW18" s="1428" t="n"/>
      <c r="EX18" s="1428" t="n"/>
      <c r="EY18" s="1429" t="n"/>
      <c r="EZ18" s="1427" t="n"/>
      <c r="FA18" s="1428" t="n"/>
      <c r="FB18" s="1428" t="n"/>
      <c r="FC18" s="1428" t="n"/>
      <c r="FD18" s="1428" t="n"/>
      <c r="FE18" s="1428" t="n"/>
      <c r="FF18" s="1428" t="n"/>
      <c r="FG18" s="1428" t="n"/>
      <c r="FH18" s="1428" t="n"/>
      <c r="FI18" s="1428" t="n"/>
      <c r="FJ18" s="1428" t="n"/>
      <c r="FK18" s="1428" t="n"/>
      <c r="FL18" s="1429" t="n"/>
    </row>
    <row r="19" ht="6" customHeight="1" s="980">
      <c r="A19" s="1439" t="n"/>
      <c r="B19" s="1437" t="inlineStr">
        <is>
          <t>Prepaid expenses</t>
        </is>
      </c>
      <c r="C19" s="1411" t="n"/>
      <c r="D19" s="1411" t="n"/>
      <c r="E19" s="1411" t="n"/>
      <c r="F19" s="1411" t="n"/>
      <c r="G19" s="1411" t="n"/>
      <c r="H19" s="1411" t="n"/>
      <c r="I19" s="1411" t="n"/>
      <c r="J19" s="1411" t="n"/>
      <c r="K19" s="1411" t="n"/>
      <c r="L19" s="1411" t="n"/>
      <c r="M19" s="1411" t="n"/>
      <c r="N19" s="1411" t="n"/>
      <c r="O19" s="1411" t="n"/>
      <c r="P19" s="1411" t="n"/>
      <c r="Q19" s="1411" t="n"/>
      <c r="R19" s="1411" t="n"/>
      <c r="S19" s="1412" t="n"/>
      <c r="T19" s="1443">
        <f>BS!S26</f>
        <v/>
      </c>
      <c r="U19" s="1411" t="n"/>
      <c r="V19" s="1411" t="n"/>
      <c r="W19" s="1411" t="n"/>
      <c r="X19" s="1411" t="n"/>
      <c r="Y19" s="1411" t="n"/>
      <c r="Z19" s="1411" t="n"/>
      <c r="AA19" s="1411" t="n"/>
      <c r="AB19" s="1411" t="n"/>
      <c r="AC19" s="1411" t="n"/>
      <c r="AD19" s="1412" t="n"/>
      <c r="AE19" s="1444" t="n"/>
      <c r="AF19" s="1411" t="n"/>
      <c r="AG19" s="1411" t="n"/>
      <c r="AH19" s="1411" t="n"/>
      <c r="AI19" s="1411" t="n"/>
      <c r="AJ19" s="1411" t="n"/>
      <c r="AK19" s="1411" t="n"/>
      <c r="AL19" s="1411" t="n"/>
      <c r="AM19" s="1411" t="n"/>
      <c r="AN19" s="1411" t="n"/>
      <c r="AO19" s="1412" t="n"/>
      <c r="AP19" s="1443">
        <f>+T19+AE19</f>
        <v/>
      </c>
      <c r="AQ19" s="1411" t="n"/>
      <c r="AR19" s="1411" t="n"/>
      <c r="AS19" s="1411" t="n"/>
      <c r="AT19" s="1411" t="n"/>
      <c r="AU19" s="1411" t="n"/>
      <c r="AV19" s="1411" t="n"/>
      <c r="AW19" s="1411" t="n"/>
      <c r="AX19" s="1411" t="n"/>
      <c r="AY19" s="1411" t="n"/>
      <c r="AZ19" s="1412" t="n"/>
      <c r="BA19" s="1433">
        <f>AE19</f>
        <v/>
      </c>
      <c r="BB19" s="1403" t="n"/>
      <c r="BC19" s="1403" t="n"/>
      <c r="BD19" s="1403" t="n"/>
      <c r="BE19" s="1403" t="n"/>
      <c r="BF19" s="1403" t="n"/>
      <c r="BG19" s="1403" t="n"/>
      <c r="BH19" s="1403" t="n"/>
      <c r="BI19" s="1403" t="n"/>
      <c r="BJ19" s="1403" t="n"/>
      <c r="BK19" s="1415" t="n"/>
      <c r="BL19" s="1443">
        <f>+T19+BA19</f>
        <v/>
      </c>
      <c r="BM19" s="1411" t="n"/>
      <c r="BN19" s="1411" t="n"/>
      <c r="BO19" s="1411" t="n"/>
      <c r="BP19" s="1411" t="n"/>
      <c r="BQ19" s="1411" t="n"/>
      <c r="BR19" s="1411" t="n"/>
      <c r="BS19" s="1411" t="n"/>
      <c r="BT19" s="1411" t="n"/>
      <c r="BU19" s="1411" t="n"/>
      <c r="BV19" s="1412" t="n"/>
      <c r="BW19" s="1445" t="n"/>
      <c r="BX19" s="1411" t="n"/>
      <c r="BY19" s="1411" t="n"/>
      <c r="BZ19" s="1411" t="n"/>
      <c r="CA19" s="1411" t="n"/>
      <c r="CB19" s="1411" t="n"/>
      <c r="CC19" s="1411" t="n"/>
      <c r="CD19" s="1411" t="n"/>
      <c r="CE19" s="1411" t="n"/>
      <c r="CF19" s="1411" t="n"/>
      <c r="CG19" s="1411" t="n"/>
      <c r="CH19" s="1411" t="n"/>
      <c r="CI19" s="1411" t="n"/>
      <c r="CJ19" s="1411" t="n"/>
      <c r="CK19" s="1411" t="n"/>
      <c r="CL19" s="1411" t="n"/>
      <c r="CM19" s="1411" t="n"/>
      <c r="CN19" s="1411" t="n"/>
      <c r="CO19" s="1411" t="n"/>
      <c r="CP19" s="1411" t="n"/>
      <c r="CQ19" s="1411" t="n"/>
      <c r="CR19" s="1411" t="n"/>
      <c r="CS19" s="1411" t="n"/>
      <c r="CT19" s="1411" t="n"/>
      <c r="CU19" s="1411" t="n"/>
      <c r="CV19" s="1411" t="n"/>
      <c r="CW19" s="1411" t="n"/>
      <c r="CX19" s="1411" t="n"/>
      <c r="CY19" s="1411" t="n"/>
      <c r="CZ19" s="1411" t="n"/>
      <c r="DA19" s="1411" t="n"/>
      <c r="DB19" s="1411" t="n"/>
      <c r="DC19" s="1411" t="n"/>
      <c r="DD19" s="1411" t="n"/>
      <c r="DE19" s="1411" t="n"/>
      <c r="DF19" s="1411" t="n"/>
      <c r="DG19" s="1411" t="n"/>
      <c r="DH19" s="1411" t="n"/>
      <c r="DI19" s="1411" t="n"/>
      <c r="DJ19" s="1411" t="n"/>
      <c r="DK19" s="1411" t="n"/>
      <c r="DL19" s="1411" t="n"/>
      <c r="DM19" s="1411" t="n"/>
      <c r="DN19" s="1411" t="n"/>
      <c r="DO19" s="1411" t="n"/>
      <c r="DP19" s="1411" t="n"/>
      <c r="DQ19" s="1411" t="n"/>
      <c r="DR19" s="1411" t="n"/>
      <c r="DS19" s="1411" t="n"/>
      <c r="DT19" s="1411" t="n"/>
      <c r="DU19" s="1411" t="n"/>
      <c r="DV19" s="1446" t="n"/>
      <c r="DW19" s="1435" t="n"/>
      <c r="DY19" s="1437" t="inlineStr">
        <is>
          <t>Total Fixed Liabilities</t>
        </is>
      </c>
      <c r="DZ19" s="1411" t="n"/>
      <c r="EA19" s="1411" t="n"/>
      <c r="EB19" s="1411" t="n"/>
      <c r="EC19" s="1411" t="n"/>
      <c r="ED19" s="1411" t="n"/>
      <c r="EE19" s="1411" t="n"/>
      <c r="EF19" s="1411" t="n"/>
      <c r="EG19" s="1411" t="n"/>
      <c r="EH19" s="1411" t="n"/>
      <c r="EI19" s="1411" t="n"/>
      <c r="EJ19" s="1411" t="n"/>
      <c r="EK19" s="1411" t="n"/>
      <c r="EL19" s="1411" t="n"/>
      <c r="EM19" s="1411" t="n"/>
      <c r="EN19" s="1411" t="n"/>
      <c r="EO19" s="1411" t="n"/>
      <c r="EP19" s="1411" t="n"/>
      <c r="EQ19" s="1411" t="n"/>
      <c r="ER19" s="1411" t="n"/>
      <c r="ES19" s="1411" t="n"/>
      <c r="ET19" s="1411" t="n"/>
      <c r="EU19" s="1411" t="n"/>
      <c r="EV19" s="1411" t="n"/>
      <c r="EW19" s="1411" t="n"/>
      <c r="EX19" s="1411" t="n"/>
      <c r="EY19" s="1412" t="n"/>
      <c r="EZ19" s="1438">
        <f>BS!S66</f>
        <v/>
      </c>
      <c r="FA19" s="1411" t="n"/>
      <c r="FB19" s="1411" t="n"/>
      <c r="FC19" s="1411" t="n"/>
      <c r="FD19" s="1411" t="n"/>
      <c r="FE19" s="1411" t="n"/>
      <c r="FF19" s="1411" t="n"/>
      <c r="FG19" s="1411" t="n"/>
      <c r="FH19" s="1411" t="n"/>
      <c r="FI19" s="1411" t="n"/>
      <c r="FJ19" s="1411" t="n"/>
      <c r="FK19" s="1411" t="n"/>
      <c r="FL19" s="1412" t="n"/>
    </row>
    <row r="20" ht="6" customHeight="1" s="980">
      <c r="A20" s="1439" t="n"/>
      <c r="B20" s="1427" t="n"/>
      <c r="C20" s="1428" t="n"/>
      <c r="D20" s="1428" t="n"/>
      <c r="E20" s="1428" t="n"/>
      <c r="F20" s="1428" t="n"/>
      <c r="G20" s="1428" t="n"/>
      <c r="H20" s="1428" t="n"/>
      <c r="I20" s="1428" t="n"/>
      <c r="J20" s="1428" t="n"/>
      <c r="K20" s="1428" t="n"/>
      <c r="L20" s="1428" t="n"/>
      <c r="M20" s="1428" t="n"/>
      <c r="N20" s="1428" t="n"/>
      <c r="O20" s="1428" t="n"/>
      <c r="P20" s="1428" t="n"/>
      <c r="Q20" s="1428" t="n"/>
      <c r="R20" s="1428" t="n"/>
      <c r="S20" s="1429" t="n"/>
      <c r="T20" s="1427" t="n"/>
      <c r="U20" s="1428" t="n"/>
      <c r="V20" s="1428" t="n"/>
      <c r="W20" s="1428" t="n"/>
      <c r="X20" s="1428" t="n"/>
      <c r="Y20" s="1428" t="n"/>
      <c r="Z20" s="1428" t="n"/>
      <c r="AA20" s="1428" t="n"/>
      <c r="AB20" s="1428" t="n"/>
      <c r="AC20" s="1428" t="n"/>
      <c r="AD20" s="1429" t="n"/>
      <c r="AE20" s="1440" t="n"/>
      <c r="AF20" s="1428" t="n"/>
      <c r="AG20" s="1428" t="n"/>
      <c r="AH20" s="1428" t="n"/>
      <c r="AI20" s="1428" t="n"/>
      <c r="AJ20" s="1428" t="n"/>
      <c r="AK20" s="1428" t="n"/>
      <c r="AL20" s="1428" t="n"/>
      <c r="AM20" s="1428" t="n"/>
      <c r="AN20" s="1428" t="n"/>
      <c r="AO20" s="1429" t="n"/>
      <c r="AP20" s="1427" t="n"/>
      <c r="AQ20" s="1428" t="n"/>
      <c r="AR20" s="1428" t="n"/>
      <c r="AS20" s="1428" t="n"/>
      <c r="AT20" s="1428" t="n"/>
      <c r="AU20" s="1428" t="n"/>
      <c r="AV20" s="1428" t="n"/>
      <c r="AW20" s="1428" t="n"/>
      <c r="AX20" s="1428" t="n"/>
      <c r="AY20" s="1428" t="n"/>
      <c r="AZ20" s="1429" t="n"/>
      <c r="BA20" s="1440" t="n"/>
      <c r="BB20" s="1428" t="n"/>
      <c r="BC20" s="1428" t="n"/>
      <c r="BD20" s="1428" t="n"/>
      <c r="BE20" s="1428" t="n"/>
      <c r="BF20" s="1428" t="n"/>
      <c r="BG20" s="1428" t="n"/>
      <c r="BH20" s="1428" t="n"/>
      <c r="BI20" s="1428" t="n"/>
      <c r="BJ20" s="1428" t="n"/>
      <c r="BK20" s="1429" t="n"/>
      <c r="BL20" s="1427" t="n"/>
      <c r="BM20" s="1428" t="n"/>
      <c r="BN20" s="1428" t="n"/>
      <c r="BO20" s="1428" t="n"/>
      <c r="BP20" s="1428" t="n"/>
      <c r="BQ20" s="1428" t="n"/>
      <c r="BR20" s="1428" t="n"/>
      <c r="BS20" s="1428" t="n"/>
      <c r="BT20" s="1428" t="n"/>
      <c r="BU20" s="1428" t="n"/>
      <c r="BV20" s="1429" t="n"/>
      <c r="BW20" s="1428" t="n"/>
      <c r="BX20" s="1428" t="n"/>
      <c r="BY20" s="1428" t="n"/>
      <c r="BZ20" s="1428" t="n"/>
      <c r="CA20" s="1428" t="n"/>
      <c r="CB20" s="1428" t="n"/>
      <c r="CC20" s="1428" t="n"/>
      <c r="CD20" s="1428" t="n"/>
      <c r="CE20" s="1428" t="n"/>
      <c r="CF20" s="1428" t="n"/>
      <c r="CG20" s="1428" t="n"/>
      <c r="CH20" s="1428" t="n"/>
      <c r="CI20" s="1428" t="n"/>
      <c r="CJ20" s="1428" t="n"/>
      <c r="CK20" s="1428" t="n"/>
      <c r="CL20" s="1428" t="n"/>
      <c r="CM20" s="1428" t="n"/>
      <c r="CN20" s="1428" t="n"/>
      <c r="CO20" s="1428" t="n"/>
      <c r="CP20" s="1428" t="n"/>
      <c r="CQ20" s="1428" t="n"/>
      <c r="CR20" s="1428" t="n"/>
      <c r="CS20" s="1428" t="n"/>
      <c r="CT20" s="1428" t="n"/>
      <c r="CU20" s="1428" t="n"/>
      <c r="CV20" s="1428" t="n"/>
      <c r="CW20" s="1428" t="n"/>
      <c r="CX20" s="1428" t="n"/>
      <c r="CY20" s="1428" t="n"/>
      <c r="CZ20" s="1428" t="n"/>
      <c r="DA20" s="1428" t="n"/>
      <c r="DB20" s="1428" t="n"/>
      <c r="DC20" s="1428" t="n"/>
      <c r="DD20" s="1428" t="n"/>
      <c r="DE20" s="1428" t="n"/>
      <c r="DF20" s="1428" t="n"/>
      <c r="DG20" s="1428" t="n"/>
      <c r="DH20" s="1428" t="n"/>
      <c r="DI20" s="1428" t="n"/>
      <c r="DJ20" s="1428" t="n"/>
      <c r="DK20" s="1428" t="n"/>
      <c r="DL20" s="1428" t="n"/>
      <c r="DM20" s="1428" t="n"/>
      <c r="DN20" s="1428" t="n"/>
      <c r="DO20" s="1428" t="n"/>
      <c r="DP20" s="1428" t="n"/>
      <c r="DQ20" s="1428" t="n"/>
      <c r="DR20" s="1428" t="n"/>
      <c r="DS20" s="1428" t="n"/>
      <c r="DT20" s="1428" t="n"/>
      <c r="DU20" s="1428" t="n"/>
      <c r="DV20" s="1441" t="n"/>
      <c r="DW20" s="1435" t="n"/>
      <c r="DY20" s="1427" t="n"/>
      <c r="DZ20" s="1428" t="n"/>
      <c r="EA20" s="1428" t="n"/>
      <c r="EB20" s="1428" t="n"/>
      <c r="EC20" s="1428" t="n"/>
      <c r="ED20" s="1428" t="n"/>
      <c r="EE20" s="1428" t="n"/>
      <c r="EF20" s="1428" t="n"/>
      <c r="EG20" s="1428" t="n"/>
      <c r="EH20" s="1428" t="n"/>
      <c r="EI20" s="1428" t="n"/>
      <c r="EJ20" s="1428" t="n"/>
      <c r="EK20" s="1428" t="n"/>
      <c r="EL20" s="1428" t="n"/>
      <c r="EM20" s="1428" t="n"/>
      <c r="EN20" s="1428" t="n"/>
      <c r="EO20" s="1428" t="n"/>
      <c r="EP20" s="1428" t="n"/>
      <c r="EQ20" s="1428" t="n"/>
      <c r="ER20" s="1428" t="n"/>
      <c r="ES20" s="1428" t="n"/>
      <c r="ET20" s="1428" t="n"/>
      <c r="EU20" s="1428" t="n"/>
      <c r="EV20" s="1428" t="n"/>
      <c r="EW20" s="1428" t="n"/>
      <c r="EX20" s="1428" t="n"/>
      <c r="EY20" s="1429" t="n"/>
      <c r="EZ20" s="1427" t="n"/>
      <c r="FA20" s="1428" t="n"/>
      <c r="FB20" s="1428" t="n"/>
      <c r="FC20" s="1428" t="n"/>
      <c r="FD20" s="1428" t="n"/>
      <c r="FE20" s="1428" t="n"/>
      <c r="FF20" s="1428" t="n"/>
      <c r="FG20" s="1428" t="n"/>
      <c r="FH20" s="1428" t="n"/>
      <c r="FI20" s="1428" t="n"/>
      <c r="FJ20" s="1428" t="n"/>
      <c r="FK20" s="1428" t="n"/>
      <c r="FL20" s="1429" t="n"/>
    </row>
    <row r="21" ht="6" customHeight="1" s="980">
      <c r="A21" s="1439" t="n"/>
      <c r="B21" s="1437" t="inlineStr">
        <is>
          <t>Other Current Assets</t>
        </is>
      </c>
      <c r="C21" s="1411" t="n"/>
      <c r="D21" s="1411" t="n"/>
      <c r="E21" s="1411" t="n"/>
      <c r="F21" s="1411" t="n"/>
      <c r="G21" s="1411" t="n"/>
      <c r="H21" s="1411" t="n"/>
      <c r="I21" s="1411" t="n"/>
      <c r="J21" s="1411" t="n"/>
      <c r="K21" s="1411" t="n"/>
      <c r="L21" s="1411" t="n"/>
      <c r="M21" s="1411" t="n"/>
      <c r="N21" s="1411" t="n"/>
      <c r="O21" s="1411" t="n"/>
      <c r="P21" s="1411" t="n"/>
      <c r="Q21" s="1411" t="n"/>
      <c r="R21" s="1411" t="n"/>
      <c r="S21" s="1412" t="n"/>
      <c r="T21" s="1443">
        <f>BS!S28</f>
        <v/>
      </c>
      <c r="U21" s="1411" t="n"/>
      <c r="V21" s="1411" t="n"/>
      <c r="W21" s="1411" t="n"/>
      <c r="X21" s="1411" t="n"/>
      <c r="Y21" s="1411" t="n"/>
      <c r="Z21" s="1411" t="n"/>
      <c r="AA21" s="1411" t="n"/>
      <c r="AB21" s="1411" t="n"/>
      <c r="AC21" s="1411" t="n"/>
      <c r="AD21" s="1412" t="n"/>
      <c r="AE21" s="1444" t="n"/>
      <c r="AF21" s="1411" t="n"/>
      <c r="AG21" s="1411" t="n"/>
      <c r="AH21" s="1411" t="n"/>
      <c r="AI21" s="1411" t="n"/>
      <c r="AJ21" s="1411" t="n"/>
      <c r="AK21" s="1411" t="n"/>
      <c r="AL21" s="1411" t="n"/>
      <c r="AM21" s="1411" t="n"/>
      <c r="AN21" s="1411" t="n"/>
      <c r="AO21" s="1412" t="n"/>
      <c r="AP21" s="1443">
        <f>+T21+AE21</f>
        <v/>
      </c>
      <c r="AQ21" s="1411" t="n"/>
      <c r="AR21" s="1411" t="n"/>
      <c r="AS21" s="1411" t="n"/>
      <c r="AT21" s="1411" t="n"/>
      <c r="AU21" s="1411" t="n"/>
      <c r="AV21" s="1411" t="n"/>
      <c r="AW21" s="1411" t="n"/>
      <c r="AX21" s="1411" t="n"/>
      <c r="AY21" s="1411" t="n"/>
      <c r="AZ21" s="1412" t="n"/>
      <c r="BA21" s="1433">
        <f>AE21</f>
        <v/>
      </c>
      <c r="BB21" s="1403" t="n"/>
      <c r="BC21" s="1403" t="n"/>
      <c r="BD21" s="1403" t="n"/>
      <c r="BE21" s="1403" t="n"/>
      <c r="BF21" s="1403" t="n"/>
      <c r="BG21" s="1403" t="n"/>
      <c r="BH21" s="1403" t="n"/>
      <c r="BI21" s="1403" t="n"/>
      <c r="BJ21" s="1403" t="n"/>
      <c r="BK21" s="1415" t="n"/>
      <c r="BL21" s="1443">
        <f>+T21+BA21</f>
        <v/>
      </c>
      <c r="BM21" s="1411" t="n"/>
      <c r="BN21" s="1411" t="n"/>
      <c r="BO21" s="1411" t="n"/>
      <c r="BP21" s="1411" t="n"/>
      <c r="BQ21" s="1411" t="n"/>
      <c r="BR21" s="1411" t="n"/>
      <c r="BS21" s="1411" t="n"/>
      <c r="BT21" s="1411" t="n"/>
      <c r="BU21" s="1411" t="n"/>
      <c r="BV21" s="1412" t="n"/>
      <c r="BW21" s="1448" t="n"/>
      <c r="BX21" s="1411" t="n"/>
      <c r="BY21" s="1411" t="n"/>
      <c r="BZ21" s="1411" t="n"/>
      <c r="CA21" s="1411" t="n"/>
      <c r="CB21" s="1411" t="n"/>
      <c r="CC21" s="1411" t="n"/>
      <c r="CD21" s="1411" t="n"/>
      <c r="CE21" s="1411" t="n"/>
      <c r="CF21" s="1411" t="n"/>
      <c r="CG21" s="1411" t="n"/>
      <c r="CH21" s="1411" t="n"/>
      <c r="CI21" s="1411" t="n"/>
      <c r="CJ21" s="1411" t="n"/>
      <c r="CK21" s="1411" t="n"/>
      <c r="CL21" s="1411" t="n"/>
      <c r="CM21" s="1411" t="n"/>
      <c r="CN21" s="1411" t="n"/>
      <c r="CO21" s="1411" t="n"/>
      <c r="CP21" s="1411" t="n"/>
      <c r="CQ21" s="1411" t="n"/>
      <c r="CR21" s="1411" t="n"/>
      <c r="CS21" s="1411" t="n"/>
      <c r="CT21" s="1411" t="n"/>
      <c r="CU21" s="1411" t="n"/>
      <c r="CV21" s="1411" t="n"/>
      <c r="CW21" s="1411" t="n"/>
      <c r="CX21" s="1411" t="n"/>
      <c r="CY21" s="1411" t="n"/>
      <c r="CZ21" s="1411" t="n"/>
      <c r="DA21" s="1411" t="n"/>
      <c r="DB21" s="1411" t="n"/>
      <c r="DC21" s="1411" t="n"/>
      <c r="DD21" s="1411" t="n"/>
      <c r="DE21" s="1411" t="n"/>
      <c r="DF21" s="1411" t="n"/>
      <c r="DG21" s="1411" t="n"/>
      <c r="DH21" s="1411" t="n"/>
      <c r="DI21" s="1411" t="n"/>
      <c r="DJ21" s="1411" t="n"/>
      <c r="DK21" s="1411" t="n"/>
      <c r="DL21" s="1411" t="n"/>
      <c r="DM21" s="1411" t="n"/>
      <c r="DN21" s="1411" t="n"/>
      <c r="DO21" s="1411" t="n"/>
      <c r="DP21" s="1411" t="n"/>
      <c r="DQ21" s="1411" t="n"/>
      <c r="DR21" s="1411" t="n"/>
      <c r="DS21" s="1411" t="n"/>
      <c r="DT21" s="1411" t="n"/>
      <c r="DU21" s="1411" t="n"/>
      <c r="DV21" s="1446" t="n"/>
      <c r="DW21" s="1435" t="n"/>
      <c r="DY21" s="1437" t="inlineStr">
        <is>
          <t>Total Liabilities</t>
        </is>
      </c>
      <c r="DZ21" s="1411" t="n"/>
      <c r="EA21" s="1411" t="n"/>
      <c r="EB21" s="1411" t="n"/>
      <c r="EC21" s="1411" t="n"/>
      <c r="ED21" s="1411" t="n"/>
      <c r="EE21" s="1411" t="n"/>
      <c r="EF21" s="1411" t="n"/>
      <c r="EG21" s="1411" t="n"/>
      <c r="EH21" s="1411" t="n"/>
      <c r="EI21" s="1411" t="n"/>
      <c r="EJ21" s="1411" t="n"/>
      <c r="EK21" s="1411" t="n"/>
      <c r="EL21" s="1411" t="n"/>
      <c r="EM21" s="1411" t="n"/>
      <c r="EN21" s="1411" t="n"/>
      <c r="EO21" s="1411" t="n"/>
      <c r="EP21" s="1411" t="n"/>
      <c r="EQ21" s="1411" t="n"/>
      <c r="ER21" s="1411" t="n"/>
      <c r="ES21" s="1411" t="n"/>
      <c r="ET21" s="1411" t="n"/>
      <c r="EU21" s="1411" t="n"/>
      <c r="EV21" s="1411" t="n"/>
      <c r="EW21" s="1411" t="n"/>
      <c r="EX21" s="1411" t="n"/>
      <c r="EY21" s="1412" t="n"/>
      <c r="EZ21" s="1438">
        <f>+EZ17+EZ19</f>
        <v/>
      </c>
      <c r="FA21" s="1411" t="n"/>
      <c r="FB21" s="1411" t="n"/>
      <c r="FC21" s="1411" t="n"/>
      <c r="FD21" s="1411" t="n"/>
      <c r="FE21" s="1411" t="n"/>
      <c r="FF21" s="1411" t="n"/>
      <c r="FG21" s="1411" t="n"/>
      <c r="FH21" s="1411" t="n"/>
      <c r="FI21" s="1411" t="n"/>
      <c r="FJ21" s="1411" t="n"/>
      <c r="FK21" s="1411" t="n"/>
      <c r="FL21" s="1412" t="n"/>
    </row>
    <row r="22" ht="6" customHeight="1" s="980">
      <c r="A22" s="1439" t="n"/>
      <c r="B22" s="1427" t="n"/>
      <c r="C22" s="1428" t="n"/>
      <c r="D22" s="1428" t="n"/>
      <c r="E22" s="1428" t="n"/>
      <c r="F22" s="1428" t="n"/>
      <c r="G22" s="1428" t="n"/>
      <c r="H22" s="1428" t="n"/>
      <c r="I22" s="1428" t="n"/>
      <c r="J22" s="1428" t="n"/>
      <c r="K22" s="1428" t="n"/>
      <c r="L22" s="1428" t="n"/>
      <c r="M22" s="1428" t="n"/>
      <c r="N22" s="1428" t="n"/>
      <c r="O22" s="1428" t="n"/>
      <c r="P22" s="1428" t="n"/>
      <c r="Q22" s="1428" t="n"/>
      <c r="R22" s="1428" t="n"/>
      <c r="S22" s="1429" t="n"/>
      <c r="T22" s="1427" t="n"/>
      <c r="U22" s="1428" t="n"/>
      <c r="V22" s="1428" t="n"/>
      <c r="W22" s="1428" t="n"/>
      <c r="X22" s="1428" t="n"/>
      <c r="Y22" s="1428" t="n"/>
      <c r="Z22" s="1428" t="n"/>
      <c r="AA22" s="1428" t="n"/>
      <c r="AB22" s="1428" t="n"/>
      <c r="AC22" s="1428" t="n"/>
      <c r="AD22" s="1429" t="n"/>
      <c r="AE22" s="1440" t="n"/>
      <c r="AF22" s="1428" t="n"/>
      <c r="AG22" s="1428" t="n"/>
      <c r="AH22" s="1428" t="n"/>
      <c r="AI22" s="1428" t="n"/>
      <c r="AJ22" s="1428" t="n"/>
      <c r="AK22" s="1428" t="n"/>
      <c r="AL22" s="1428" t="n"/>
      <c r="AM22" s="1428" t="n"/>
      <c r="AN22" s="1428" t="n"/>
      <c r="AO22" s="1429" t="n"/>
      <c r="AP22" s="1427" t="n"/>
      <c r="AQ22" s="1428" t="n"/>
      <c r="AR22" s="1428" t="n"/>
      <c r="AS22" s="1428" t="n"/>
      <c r="AT22" s="1428" t="n"/>
      <c r="AU22" s="1428" t="n"/>
      <c r="AV22" s="1428" t="n"/>
      <c r="AW22" s="1428" t="n"/>
      <c r="AX22" s="1428" t="n"/>
      <c r="AY22" s="1428" t="n"/>
      <c r="AZ22" s="1429" t="n"/>
      <c r="BA22" s="1440" t="n"/>
      <c r="BB22" s="1428" t="n"/>
      <c r="BC22" s="1428" t="n"/>
      <c r="BD22" s="1428" t="n"/>
      <c r="BE22" s="1428" t="n"/>
      <c r="BF22" s="1428" t="n"/>
      <c r="BG22" s="1428" t="n"/>
      <c r="BH22" s="1428" t="n"/>
      <c r="BI22" s="1428" t="n"/>
      <c r="BJ22" s="1428" t="n"/>
      <c r="BK22" s="1429" t="n"/>
      <c r="BL22" s="1427" t="n"/>
      <c r="BM22" s="1428" t="n"/>
      <c r="BN22" s="1428" t="n"/>
      <c r="BO22" s="1428" t="n"/>
      <c r="BP22" s="1428" t="n"/>
      <c r="BQ22" s="1428" t="n"/>
      <c r="BR22" s="1428" t="n"/>
      <c r="BS22" s="1428" t="n"/>
      <c r="BT22" s="1428" t="n"/>
      <c r="BU22" s="1428" t="n"/>
      <c r="BV22" s="1429" t="n"/>
      <c r="BW22" s="1427" t="n"/>
      <c r="BX22" s="1428" t="n"/>
      <c r="BY22" s="1428" t="n"/>
      <c r="BZ22" s="1428" t="n"/>
      <c r="CA22" s="1428" t="n"/>
      <c r="CB22" s="1428" t="n"/>
      <c r="CC22" s="1428" t="n"/>
      <c r="CD22" s="1428" t="n"/>
      <c r="CE22" s="1428" t="n"/>
      <c r="CF22" s="1428" t="n"/>
      <c r="CG22" s="1428" t="n"/>
      <c r="CH22" s="1428" t="n"/>
      <c r="CI22" s="1428" t="n"/>
      <c r="CJ22" s="1428" t="n"/>
      <c r="CK22" s="1428" t="n"/>
      <c r="CL22" s="1428" t="n"/>
      <c r="CM22" s="1428" t="n"/>
      <c r="CN22" s="1428" t="n"/>
      <c r="CO22" s="1428" t="n"/>
      <c r="CP22" s="1428" t="n"/>
      <c r="CQ22" s="1428" t="n"/>
      <c r="CR22" s="1428" t="n"/>
      <c r="CS22" s="1428" t="n"/>
      <c r="CT22" s="1428" t="n"/>
      <c r="CU22" s="1428" t="n"/>
      <c r="CV22" s="1428" t="n"/>
      <c r="CW22" s="1428" t="n"/>
      <c r="CX22" s="1428" t="n"/>
      <c r="CY22" s="1428" t="n"/>
      <c r="CZ22" s="1428" t="n"/>
      <c r="DA22" s="1428" t="n"/>
      <c r="DB22" s="1428" t="n"/>
      <c r="DC22" s="1428" t="n"/>
      <c r="DD22" s="1428" t="n"/>
      <c r="DE22" s="1428" t="n"/>
      <c r="DF22" s="1428" t="n"/>
      <c r="DG22" s="1428" t="n"/>
      <c r="DH22" s="1428" t="n"/>
      <c r="DI22" s="1428" t="n"/>
      <c r="DJ22" s="1428" t="n"/>
      <c r="DK22" s="1428" t="n"/>
      <c r="DL22" s="1428" t="n"/>
      <c r="DM22" s="1428" t="n"/>
      <c r="DN22" s="1428" t="n"/>
      <c r="DO22" s="1428" t="n"/>
      <c r="DP22" s="1428" t="n"/>
      <c r="DQ22" s="1428" t="n"/>
      <c r="DR22" s="1428" t="n"/>
      <c r="DS22" s="1428" t="n"/>
      <c r="DT22" s="1428" t="n"/>
      <c r="DU22" s="1428" t="n"/>
      <c r="DV22" s="1441" t="n"/>
      <c r="DW22" s="1435" t="n"/>
      <c r="DY22" s="1427" t="n"/>
      <c r="DZ22" s="1428" t="n"/>
      <c r="EA22" s="1428" t="n"/>
      <c r="EB22" s="1428" t="n"/>
      <c r="EC22" s="1428" t="n"/>
      <c r="ED22" s="1428" t="n"/>
      <c r="EE22" s="1428" t="n"/>
      <c r="EF22" s="1428" t="n"/>
      <c r="EG22" s="1428" t="n"/>
      <c r="EH22" s="1428" t="n"/>
      <c r="EI22" s="1428" t="n"/>
      <c r="EJ22" s="1428" t="n"/>
      <c r="EK22" s="1428" t="n"/>
      <c r="EL22" s="1428" t="n"/>
      <c r="EM22" s="1428" t="n"/>
      <c r="EN22" s="1428" t="n"/>
      <c r="EO22" s="1428" t="n"/>
      <c r="EP22" s="1428" t="n"/>
      <c r="EQ22" s="1428" t="n"/>
      <c r="ER22" s="1428" t="n"/>
      <c r="ES22" s="1428" t="n"/>
      <c r="ET22" s="1428" t="n"/>
      <c r="EU22" s="1428" t="n"/>
      <c r="EV22" s="1428" t="n"/>
      <c r="EW22" s="1428" t="n"/>
      <c r="EX22" s="1428" t="n"/>
      <c r="EY22" s="1429" t="n"/>
      <c r="EZ22" s="1427" t="n"/>
      <c r="FA22" s="1428" t="n"/>
      <c r="FB22" s="1428" t="n"/>
      <c r="FC22" s="1428" t="n"/>
      <c r="FD22" s="1428" t="n"/>
      <c r="FE22" s="1428" t="n"/>
      <c r="FF22" s="1428" t="n"/>
      <c r="FG22" s="1428" t="n"/>
      <c r="FH22" s="1428" t="n"/>
      <c r="FI22" s="1428" t="n"/>
      <c r="FJ22" s="1428" t="n"/>
      <c r="FK22" s="1428" t="n"/>
      <c r="FL22" s="1429" t="n"/>
    </row>
    <row r="23" ht="6" customHeight="1" s="980">
      <c r="A23" s="1439" t="n"/>
      <c r="B23" s="1437" t="n"/>
      <c r="C23" s="1411" t="n"/>
      <c r="D23" s="1411" t="n"/>
      <c r="E23" s="1411" t="n"/>
      <c r="F23" s="1411" t="n"/>
      <c r="G23" s="1411" t="n"/>
      <c r="H23" s="1411" t="n"/>
      <c r="I23" s="1411" t="n"/>
      <c r="J23" s="1411" t="n"/>
      <c r="K23" s="1411" t="n"/>
      <c r="L23" s="1411" t="n"/>
      <c r="M23" s="1411" t="n"/>
      <c r="N23" s="1411" t="n"/>
      <c r="O23" s="1411" t="n"/>
      <c r="P23" s="1411" t="n"/>
      <c r="Q23" s="1411" t="n"/>
      <c r="R23" s="1411" t="n"/>
      <c r="S23" s="1412" t="n"/>
      <c r="T23" s="1443" t="n"/>
      <c r="U23" s="1411" t="n"/>
      <c r="V23" s="1411" t="n"/>
      <c r="W23" s="1411" t="n"/>
      <c r="X23" s="1411" t="n"/>
      <c r="Y23" s="1411" t="n"/>
      <c r="Z23" s="1411" t="n"/>
      <c r="AA23" s="1411" t="n"/>
      <c r="AB23" s="1411" t="n"/>
      <c r="AC23" s="1411" t="n"/>
      <c r="AD23" s="1412" t="n"/>
      <c r="AE23" s="1444" t="n"/>
      <c r="AF23" s="1411" t="n"/>
      <c r="AG23" s="1411" t="n"/>
      <c r="AH23" s="1411" t="n"/>
      <c r="AI23" s="1411" t="n"/>
      <c r="AJ23" s="1411" t="n"/>
      <c r="AK23" s="1411" t="n"/>
      <c r="AL23" s="1411" t="n"/>
      <c r="AM23" s="1411" t="n"/>
      <c r="AN23" s="1411" t="n"/>
      <c r="AO23" s="1412" t="n"/>
      <c r="AP23" s="1443" t="n"/>
      <c r="AQ23" s="1411" t="n"/>
      <c r="AR23" s="1411" t="n"/>
      <c r="AS23" s="1411" t="n"/>
      <c r="AT23" s="1411" t="n"/>
      <c r="AU23" s="1411" t="n"/>
      <c r="AV23" s="1411" t="n"/>
      <c r="AW23" s="1411" t="n"/>
      <c r="AX23" s="1411" t="n"/>
      <c r="AY23" s="1411" t="n"/>
      <c r="AZ23" s="1412" t="n"/>
      <c r="BA23" s="1433" t="n"/>
      <c r="BB23" s="1403" t="n"/>
      <c r="BC23" s="1403" t="n"/>
      <c r="BD23" s="1403" t="n"/>
      <c r="BE23" s="1403" t="n"/>
      <c r="BF23" s="1403" t="n"/>
      <c r="BG23" s="1403" t="n"/>
      <c r="BH23" s="1403" t="n"/>
      <c r="BI23" s="1403" t="n"/>
      <c r="BJ23" s="1403" t="n"/>
      <c r="BK23" s="1415" t="n"/>
      <c r="BL23" s="1443" t="n"/>
      <c r="BM23" s="1411" t="n"/>
      <c r="BN23" s="1411" t="n"/>
      <c r="BO23" s="1411" t="n"/>
      <c r="BP23" s="1411" t="n"/>
      <c r="BQ23" s="1411" t="n"/>
      <c r="BR23" s="1411" t="n"/>
      <c r="BS23" s="1411" t="n"/>
      <c r="BT23" s="1411" t="n"/>
      <c r="BU23" s="1411" t="n"/>
      <c r="BV23" s="1412" t="n"/>
      <c r="BW23" s="1445" t="n"/>
      <c r="BX23" s="1411" t="n"/>
      <c r="BY23" s="1411" t="n"/>
      <c r="BZ23" s="1411" t="n"/>
      <c r="CA23" s="1411" t="n"/>
      <c r="CB23" s="1411" t="n"/>
      <c r="CC23" s="1411" t="n"/>
      <c r="CD23" s="1411" t="n"/>
      <c r="CE23" s="1411" t="n"/>
      <c r="CF23" s="1411" t="n"/>
      <c r="CG23" s="1411" t="n"/>
      <c r="CH23" s="1411" t="n"/>
      <c r="CI23" s="1411" t="n"/>
      <c r="CJ23" s="1411" t="n"/>
      <c r="CK23" s="1411" t="n"/>
      <c r="CL23" s="1411" t="n"/>
      <c r="CM23" s="1411" t="n"/>
      <c r="CN23" s="1411" t="n"/>
      <c r="CO23" s="1411" t="n"/>
      <c r="CP23" s="1411" t="n"/>
      <c r="CQ23" s="1411" t="n"/>
      <c r="CR23" s="1411" t="n"/>
      <c r="CS23" s="1411" t="n"/>
      <c r="CT23" s="1411" t="n"/>
      <c r="CU23" s="1411" t="n"/>
      <c r="CV23" s="1411" t="n"/>
      <c r="CW23" s="1411" t="n"/>
      <c r="CX23" s="1411" t="n"/>
      <c r="CY23" s="1411" t="n"/>
      <c r="CZ23" s="1411" t="n"/>
      <c r="DA23" s="1411" t="n"/>
      <c r="DB23" s="1411" t="n"/>
      <c r="DC23" s="1411" t="n"/>
      <c r="DD23" s="1411" t="n"/>
      <c r="DE23" s="1411" t="n"/>
      <c r="DF23" s="1411" t="n"/>
      <c r="DG23" s="1411" t="n"/>
      <c r="DH23" s="1411" t="n"/>
      <c r="DI23" s="1411" t="n"/>
      <c r="DJ23" s="1411" t="n"/>
      <c r="DK23" s="1411" t="n"/>
      <c r="DL23" s="1411" t="n"/>
      <c r="DM23" s="1411" t="n"/>
      <c r="DN23" s="1411" t="n"/>
      <c r="DO23" s="1411" t="n"/>
      <c r="DP23" s="1411" t="n"/>
      <c r="DQ23" s="1411" t="n"/>
      <c r="DR23" s="1411" t="n"/>
      <c r="DS23" s="1411" t="n"/>
      <c r="DT23" s="1411" t="n"/>
      <c r="DU23" s="1411" t="n"/>
      <c r="DV23" s="1446" t="n"/>
      <c r="DW23" s="1435" t="n"/>
      <c r="DY23" s="1449" t="n"/>
      <c r="DZ23" s="1449" t="n"/>
      <c r="EA23" s="1449" t="n"/>
      <c r="EB23" s="1449" t="n"/>
      <c r="EX23" s="1450" t="n"/>
      <c r="EZ23" s="1451" t="n"/>
      <c r="FA23" s="1451" t="n"/>
      <c r="FB23" s="1451" t="n"/>
      <c r="FC23" s="1451" t="n"/>
      <c r="FD23" s="1451" t="n"/>
      <c r="FE23" s="1451" t="n"/>
      <c r="FF23" s="1451" t="n"/>
      <c r="FG23" s="1451" t="n"/>
      <c r="FH23" s="1451" t="n"/>
      <c r="FI23" s="1451" t="n"/>
      <c r="FJ23" s="1451" t="n"/>
      <c r="FK23" s="1451" t="n"/>
      <c r="FL23" s="1451" t="n"/>
    </row>
    <row r="24" ht="6" customHeight="1" s="980">
      <c r="A24" s="1439" t="n"/>
      <c r="B24" s="1427" t="n"/>
      <c r="C24" s="1428" t="n"/>
      <c r="D24" s="1428" t="n"/>
      <c r="E24" s="1428" t="n"/>
      <c r="F24" s="1428" t="n"/>
      <c r="G24" s="1428" t="n"/>
      <c r="H24" s="1428" t="n"/>
      <c r="I24" s="1428" t="n"/>
      <c r="J24" s="1428" t="n"/>
      <c r="K24" s="1428" t="n"/>
      <c r="L24" s="1428" t="n"/>
      <c r="M24" s="1428" t="n"/>
      <c r="N24" s="1428" t="n"/>
      <c r="O24" s="1428" t="n"/>
      <c r="P24" s="1428" t="n"/>
      <c r="Q24" s="1428" t="n"/>
      <c r="R24" s="1428" t="n"/>
      <c r="S24" s="1429" t="n"/>
      <c r="T24" s="1427" t="n"/>
      <c r="U24" s="1428" t="n"/>
      <c r="V24" s="1428" t="n"/>
      <c r="W24" s="1428" t="n"/>
      <c r="X24" s="1428" t="n"/>
      <c r="Y24" s="1428" t="n"/>
      <c r="Z24" s="1428" t="n"/>
      <c r="AA24" s="1428" t="n"/>
      <c r="AB24" s="1428" t="n"/>
      <c r="AC24" s="1428" t="n"/>
      <c r="AD24" s="1429" t="n"/>
      <c r="AE24" s="1440" t="n"/>
      <c r="AF24" s="1428" t="n"/>
      <c r="AG24" s="1428" t="n"/>
      <c r="AH24" s="1428" t="n"/>
      <c r="AI24" s="1428" t="n"/>
      <c r="AJ24" s="1428" t="n"/>
      <c r="AK24" s="1428" t="n"/>
      <c r="AL24" s="1428" t="n"/>
      <c r="AM24" s="1428" t="n"/>
      <c r="AN24" s="1428" t="n"/>
      <c r="AO24" s="1429" t="n"/>
      <c r="AP24" s="1427" t="n"/>
      <c r="AQ24" s="1428" t="n"/>
      <c r="AR24" s="1428" t="n"/>
      <c r="AS24" s="1428" t="n"/>
      <c r="AT24" s="1428" t="n"/>
      <c r="AU24" s="1428" t="n"/>
      <c r="AV24" s="1428" t="n"/>
      <c r="AW24" s="1428" t="n"/>
      <c r="AX24" s="1428" t="n"/>
      <c r="AY24" s="1428" t="n"/>
      <c r="AZ24" s="1429" t="n"/>
      <c r="BA24" s="1440" t="n"/>
      <c r="BB24" s="1428" t="n"/>
      <c r="BC24" s="1428" t="n"/>
      <c r="BD24" s="1428" t="n"/>
      <c r="BE24" s="1428" t="n"/>
      <c r="BF24" s="1428" t="n"/>
      <c r="BG24" s="1428" t="n"/>
      <c r="BH24" s="1428" t="n"/>
      <c r="BI24" s="1428" t="n"/>
      <c r="BJ24" s="1428" t="n"/>
      <c r="BK24" s="1429" t="n"/>
      <c r="BL24" s="1427" t="n"/>
      <c r="BM24" s="1428" t="n"/>
      <c r="BN24" s="1428" t="n"/>
      <c r="BO24" s="1428" t="n"/>
      <c r="BP24" s="1428" t="n"/>
      <c r="BQ24" s="1428" t="n"/>
      <c r="BR24" s="1428" t="n"/>
      <c r="BS24" s="1428" t="n"/>
      <c r="BT24" s="1428" t="n"/>
      <c r="BU24" s="1428" t="n"/>
      <c r="BV24" s="1429" t="n"/>
      <c r="BW24" s="1428" t="n"/>
      <c r="BX24" s="1428" t="n"/>
      <c r="BY24" s="1428" t="n"/>
      <c r="BZ24" s="1428" t="n"/>
      <c r="CA24" s="1428" t="n"/>
      <c r="CB24" s="1428" t="n"/>
      <c r="CC24" s="1428" t="n"/>
      <c r="CD24" s="1428" t="n"/>
      <c r="CE24" s="1428" t="n"/>
      <c r="CF24" s="1428" t="n"/>
      <c r="CG24" s="1428" t="n"/>
      <c r="CH24" s="1428" t="n"/>
      <c r="CI24" s="1428" t="n"/>
      <c r="CJ24" s="1428" t="n"/>
      <c r="CK24" s="1428" t="n"/>
      <c r="CL24" s="1428" t="n"/>
      <c r="CM24" s="1428" t="n"/>
      <c r="CN24" s="1428" t="n"/>
      <c r="CO24" s="1428" t="n"/>
      <c r="CP24" s="1428" t="n"/>
      <c r="CQ24" s="1428" t="n"/>
      <c r="CR24" s="1428" t="n"/>
      <c r="CS24" s="1428" t="n"/>
      <c r="CT24" s="1428" t="n"/>
      <c r="CU24" s="1428" t="n"/>
      <c r="CV24" s="1428" t="n"/>
      <c r="CW24" s="1428" t="n"/>
      <c r="CX24" s="1428" t="n"/>
      <c r="CY24" s="1428" t="n"/>
      <c r="CZ24" s="1428" t="n"/>
      <c r="DA24" s="1428" t="n"/>
      <c r="DB24" s="1428" t="n"/>
      <c r="DC24" s="1428" t="n"/>
      <c r="DD24" s="1428" t="n"/>
      <c r="DE24" s="1428" t="n"/>
      <c r="DF24" s="1428" t="n"/>
      <c r="DG24" s="1428" t="n"/>
      <c r="DH24" s="1428" t="n"/>
      <c r="DI24" s="1428" t="n"/>
      <c r="DJ24" s="1428" t="n"/>
      <c r="DK24" s="1428" t="n"/>
      <c r="DL24" s="1428" t="n"/>
      <c r="DM24" s="1428" t="n"/>
      <c r="DN24" s="1428" t="n"/>
      <c r="DO24" s="1428" t="n"/>
      <c r="DP24" s="1428" t="n"/>
      <c r="DQ24" s="1428" t="n"/>
      <c r="DR24" s="1428" t="n"/>
      <c r="DS24" s="1428" t="n"/>
      <c r="DT24" s="1428" t="n"/>
      <c r="DU24" s="1428" t="n"/>
      <c r="DV24" s="1441" t="n"/>
      <c r="DW24" s="1435" t="n"/>
      <c r="DY24" s="1436" t="n"/>
      <c r="DZ24" s="1437" t="inlineStr">
        <is>
          <t>Subordinated debt （A･B）</t>
        </is>
      </c>
      <c r="EA24" s="1411" t="n"/>
      <c r="EB24" s="1411" t="n"/>
      <c r="EC24" s="1411" t="n"/>
      <c r="ED24" s="1411" t="n"/>
      <c r="EE24" s="1411" t="n"/>
      <c r="EF24" s="1411" t="n"/>
      <c r="EG24" s="1411" t="n"/>
      <c r="EH24" s="1411" t="n"/>
      <c r="EI24" s="1411" t="n"/>
      <c r="EJ24" s="1411" t="n"/>
      <c r="EK24" s="1411" t="n"/>
      <c r="EL24" s="1411" t="n"/>
      <c r="EM24" s="1411" t="n"/>
      <c r="EN24" s="1411" t="n"/>
      <c r="EO24" s="1411" t="n"/>
      <c r="EP24" s="1411" t="n"/>
      <c r="EQ24" s="1411" t="n"/>
      <c r="ER24" s="1411" t="n"/>
      <c r="ES24" s="1411" t="n"/>
      <c r="ET24" s="1411" t="n"/>
      <c r="EU24" s="1411" t="n"/>
      <c r="EV24" s="1411" t="n"/>
      <c r="EW24" s="1411" t="n"/>
      <c r="EX24" s="1411" t="n"/>
      <c r="EY24" s="1412" t="n"/>
      <c r="EZ24" s="1452" t="inlineStr">
        <is>
          <t>④</t>
        </is>
      </c>
      <c r="FA24" s="1412" t="n"/>
      <c r="FB24" s="1453" t="n"/>
      <c r="FC24" s="1411" t="n"/>
      <c r="FD24" s="1411" t="n"/>
      <c r="FE24" s="1411" t="n"/>
      <c r="FF24" s="1411" t="n"/>
      <c r="FG24" s="1411" t="n"/>
      <c r="FH24" s="1411" t="n"/>
      <c r="FI24" s="1411" t="n"/>
      <c r="FJ24" s="1411" t="n"/>
      <c r="FK24" s="1411" t="n"/>
      <c r="FL24" s="1412" t="n"/>
    </row>
    <row r="25" ht="6" customHeight="1" s="980">
      <c r="A25" s="1439" t="n"/>
      <c r="B25" s="1437" t="n"/>
      <c r="C25" s="1411" t="n"/>
      <c r="D25" s="1411" t="n"/>
      <c r="E25" s="1411" t="n"/>
      <c r="F25" s="1411" t="n"/>
      <c r="G25" s="1411" t="n"/>
      <c r="H25" s="1411" t="n"/>
      <c r="I25" s="1411" t="n"/>
      <c r="J25" s="1411" t="n"/>
      <c r="K25" s="1411" t="n"/>
      <c r="L25" s="1411" t="n"/>
      <c r="M25" s="1411" t="n"/>
      <c r="N25" s="1411" t="n"/>
      <c r="O25" s="1411" t="n"/>
      <c r="P25" s="1411" t="n"/>
      <c r="Q25" s="1411" t="n"/>
      <c r="R25" s="1411" t="n"/>
      <c r="S25" s="1412" t="n"/>
      <c r="T25" s="1443" t="n"/>
      <c r="U25" s="1411" t="n"/>
      <c r="V25" s="1411" t="n"/>
      <c r="W25" s="1411" t="n"/>
      <c r="X25" s="1411" t="n"/>
      <c r="Y25" s="1411" t="n"/>
      <c r="Z25" s="1411" t="n"/>
      <c r="AA25" s="1411" t="n"/>
      <c r="AB25" s="1411" t="n"/>
      <c r="AC25" s="1411" t="n"/>
      <c r="AD25" s="1412" t="n"/>
      <c r="AE25" s="1444" t="n"/>
      <c r="AF25" s="1411" t="n"/>
      <c r="AG25" s="1411" t="n"/>
      <c r="AH25" s="1411" t="n"/>
      <c r="AI25" s="1411" t="n"/>
      <c r="AJ25" s="1411" t="n"/>
      <c r="AK25" s="1411" t="n"/>
      <c r="AL25" s="1411" t="n"/>
      <c r="AM25" s="1411" t="n"/>
      <c r="AN25" s="1411" t="n"/>
      <c r="AO25" s="1412" t="n"/>
      <c r="AP25" s="1443">
        <f>+T25+AE25</f>
        <v/>
      </c>
      <c r="AQ25" s="1411" t="n"/>
      <c r="AR25" s="1411" t="n"/>
      <c r="AS25" s="1411" t="n"/>
      <c r="AT25" s="1411" t="n"/>
      <c r="AU25" s="1411" t="n"/>
      <c r="AV25" s="1411" t="n"/>
      <c r="AW25" s="1411" t="n"/>
      <c r="AX25" s="1411" t="n"/>
      <c r="AY25" s="1411" t="n"/>
      <c r="AZ25" s="1412" t="n"/>
      <c r="BA25" s="1433">
        <f>AE25</f>
        <v/>
      </c>
      <c r="BB25" s="1403" t="n"/>
      <c r="BC25" s="1403" t="n"/>
      <c r="BD25" s="1403" t="n"/>
      <c r="BE25" s="1403" t="n"/>
      <c r="BF25" s="1403" t="n"/>
      <c r="BG25" s="1403" t="n"/>
      <c r="BH25" s="1403" t="n"/>
      <c r="BI25" s="1403" t="n"/>
      <c r="BJ25" s="1403" t="n"/>
      <c r="BK25" s="1415" t="n"/>
      <c r="BL25" s="1443">
        <f>+T25+BA25</f>
        <v/>
      </c>
      <c r="BM25" s="1411" t="n"/>
      <c r="BN25" s="1411" t="n"/>
      <c r="BO25" s="1411" t="n"/>
      <c r="BP25" s="1411" t="n"/>
      <c r="BQ25" s="1411" t="n"/>
      <c r="BR25" s="1411" t="n"/>
      <c r="BS25" s="1411" t="n"/>
      <c r="BT25" s="1411" t="n"/>
      <c r="BU25" s="1411" t="n"/>
      <c r="BV25" s="1412" t="n"/>
      <c r="BW25" s="1445" t="n"/>
      <c r="BX25" s="1411" t="n"/>
      <c r="BY25" s="1411" t="n"/>
      <c r="BZ25" s="1411" t="n"/>
      <c r="CA25" s="1411" t="n"/>
      <c r="CB25" s="1411" t="n"/>
      <c r="CC25" s="1411" t="n"/>
      <c r="CD25" s="1411" t="n"/>
      <c r="CE25" s="1411" t="n"/>
      <c r="CF25" s="1411" t="n"/>
      <c r="CG25" s="1411" t="n"/>
      <c r="CH25" s="1411" t="n"/>
      <c r="CI25" s="1411" t="n"/>
      <c r="CJ25" s="1411" t="n"/>
      <c r="CK25" s="1411" t="n"/>
      <c r="CL25" s="1411" t="n"/>
      <c r="CM25" s="1411" t="n"/>
      <c r="CN25" s="1411" t="n"/>
      <c r="CO25" s="1411" t="n"/>
      <c r="CP25" s="1411" t="n"/>
      <c r="CQ25" s="1411" t="n"/>
      <c r="CR25" s="1411" t="n"/>
      <c r="CS25" s="1411" t="n"/>
      <c r="CT25" s="1411" t="n"/>
      <c r="CU25" s="1411" t="n"/>
      <c r="CV25" s="1411" t="n"/>
      <c r="CW25" s="1411" t="n"/>
      <c r="CX25" s="1411" t="n"/>
      <c r="CY25" s="1411" t="n"/>
      <c r="CZ25" s="1411" t="n"/>
      <c r="DA25" s="1411" t="n"/>
      <c r="DB25" s="1411" t="n"/>
      <c r="DC25" s="1411" t="n"/>
      <c r="DD25" s="1411" t="n"/>
      <c r="DE25" s="1411" t="n"/>
      <c r="DF25" s="1411" t="n"/>
      <c r="DG25" s="1411" t="n"/>
      <c r="DH25" s="1411" t="n"/>
      <c r="DI25" s="1411" t="n"/>
      <c r="DJ25" s="1411" t="n"/>
      <c r="DK25" s="1411" t="n"/>
      <c r="DL25" s="1411" t="n"/>
      <c r="DM25" s="1411" t="n"/>
      <c r="DN25" s="1411" t="n"/>
      <c r="DO25" s="1411" t="n"/>
      <c r="DP25" s="1411" t="n"/>
      <c r="DQ25" s="1411" t="n"/>
      <c r="DR25" s="1411" t="n"/>
      <c r="DS25" s="1411" t="n"/>
      <c r="DT25" s="1411" t="n"/>
      <c r="DU25" s="1411" t="n"/>
      <c r="DV25" s="1446" t="n"/>
      <c r="DW25" s="1435" t="n"/>
      <c r="DY25" s="1442" t="n"/>
      <c r="DZ25" s="1427" t="n"/>
      <c r="EA25" s="1428" t="n"/>
      <c r="EB25" s="1428" t="n"/>
      <c r="EC25" s="1428" t="n"/>
      <c r="ED25" s="1428" t="n"/>
      <c r="EE25" s="1428" t="n"/>
      <c r="EF25" s="1428" t="n"/>
      <c r="EG25" s="1428" t="n"/>
      <c r="EH25" s="1428" t="n"/>
      <c r="EI25" s="1428" t="n"/>
      <c r="EJ25" s="1428" t="n"/>
      <c r="EK25" s="1428" t="n"/>
      <c r="EL25" s="1428" t="n"/>
      <c r="EM25" s="1428" t="n"/>
      <c r="EN25" s="1428" t="n"/>
      <c r="EO25" s="1428" t="n"/>
      <c r="EP25" s="1428" t="n"/>
      <c r="EQ25" s="1428" t="n"/>
      <c r="ER25" s="1428" t="n"/>
      <c r="ES25" s="1428" t="n"/>
      <c r="ET25" s="1428" t="n"/>
      <c r="EU25" s="1428" t="n"/>
      <c r="EV25" s="1428" t="n"/>
      <c r="EW25" s="1428" t="n"/>
      <c r="EX25" s="1428" t="n"/>
      <c r="EY25" s="1429" t="n"/>
      <c r="EZ25" s="1427" t="n"/>
      <c r="FA25" s="1429" t="n"/>
      <c r="FB25" s="1428" t="n"/>
      <c r="FC25" s="1428" t="n"/>
      <c r="FD25" s="1428" t="n"/>
      <c r="FE25" s="1428" t="n"/>
      <c r="FF25" s="1428" t="n"/>
      <c r="FG25" s="1428" t="n"/>
      <c r="FH25" s="1428" t="n"/>
      <c r="FI25" s="1428" t="n"/>
      <c r="FJ25" s="1428" t="n"/>
      <c r="FK25" s="1428" t="n"/>
      <c r="FL25" s="1429" t="n"/>
    </row>
    <row r="26" ht="6" customHeight="1" s="980">
      <c r="A26" s="1439" t="n"/>
      <c r="B26" s="1427" t="n"/>
      <c r="C26" s="1428" t="n"/>
      <c r="D26" s="1428" t="n"/>
      <c r="E26" s="1428" t="n"/>
      <c r="F26" s="1428" t="n"/>
      <c r="G26" s="1428" t="n"/>
      <c r="H26" s="1428" t="n"/>
      <c r="I26" s="1428" t="n"/>
      <c r="J26" s="1428" t="n"/>
      <c r="K26" s="1428" t="n"/>
      <c r="L26" s="1428" t="n"/>
      <c r="M26" s="1428" t="n"/>
      <c r="N26" s="1428" t="n"/>
      <c r="O26" s="1428" t="n"/>
      <c r="P26" s="1428" t="n"/>
      <c r="Q26" s="1428" t="n"/>
      <c r="R26" s="1428" t="n"/>
      <c r="S26" s="1429" t="n"/>
      <c r="T26" s="1427" t="n"/>
      <c r="U26" s="1428" t="n"/>
      <c r="V26" s="1428" t="n"/>
      <c r="W26" s="1428" t="n"/>
      <c r="X26" s="1428" t="n"/>
      <c r="Y26" s="1428" t="n"/>
      <c r="Z26" s="1428" t="n"/>
      <c r="AA26" s="1428" t="n"/>
      <c r="AB26" s="1428" t="n"/>
      <c r="AC26" s="1428" t="n"/>
      <c r="AD26" s="1429" t="n"/>
      <c r="AE26" s="1440" t="n"/>
      <c r="AF26" s="1428" t="n"/>
      <c r="AG26" s="1428" t="n"/>
      <c r="AH26" s="1428" t="n"/>
      <c r="AI26" s="1428" t="n"/>
      <c r="AJ26" s="1428" t="n"/>
      <c r="AK26" s="1428" t="n"/>
      <c r="AL26" s="1428" t="n"/>
      <c r="AM26" s="1428" t="n"/>
      <c r="AN26" s="1428" t="n"/>
      <c r="AO26" s="1429" t="n"/>
      <c r="AP26" s="1427" t="n"/>
      <c r="AQ26" s="1428" t="n"/>
      <c r="AR26" s="1428" t="n"/>
      <c r="AS26" s="1428" t="n"/>
      <c r="AT26" s="1428" t="n"/>
      <c r="AU26" s="1428" t="n"/>
      <c r="AV26" s="1428" t="n"/>
      <c r="AW26" s="1428" t="n"/>
      <c r="AX26" s="1428" t="n"/>
      <c r="AY26" s="1428" t="n"/>
      <c r="AZ26" s="1429" t="n"/>
      <c r="BA26" s="1440" t="n"/>
      <c r="BB26" s="1428" t="n"/>
      <c r="BC26" s="1428" t="n"/>
      <c r="BD26" s="1428" t="n"/>
      <c r="BE26" s="1428" t="n"/>
      <c r="BF26" s="1428" t="n"/>
      <c r="BG26" s="1428" t="n"/>
      <c r="BH26" s="1428" t="n"/>
      <c r="BI26" s="1428" t="n"/>
      <c r="BJ26" s="1428" t="n"/>
      <c r="BK26" s="1429" t="n"/>
      <c r="BL26" s="1427" t="n"/>
      <c r="BM26" s="1428" t="n"/>
      <c r="BN26" s="1428" t="n"/>
      <c r="BO26" s="1428" t="n"/>
      <c r="BP26" s="1428" t="n"/>
      <c r="BQ26" s="1428" t="n"/>
      <c r="BR26" s="1428" t="n"/>
      <c r="BS26" s="1428" t="n"/>
      <c r="BT26" s="1428" t="n"/>
      <c r="BU26" s="1428" t="n"/>
      <c r="BV26" s="1429" t="n"/>
      <c r="BW26" s="1428" t="n"/>
      <c r="BX26" s="1428" t="n"/>
      <c r="BY26" s="1428" t="n"/>
      <c r="BZ26" s="1428" t="n"/>
      <c r="CA26" s="1428" t="n"/>
      <c r="CB26" s="1428" t="n"/>
      <c r="CC26" s="1428" t="n"/>
      <c r="CD26" s="1428" t="n"/>
      <c r="CE26" s="1428" t="n"/>
      <c r="CF26" s="1428" t="n"/>
      <c r="CG26" s="1428" t="n"/>
      <c r="CH26" s="1428" t="n"/>
      <c r="CI26" s="1428" t="n"/>
      <c r="CJ26" s="1428" t="n"/>
      <c r="CK26" s="1428" t="n"/>
      <c r="CL26" s="1428" t="n"/>
      <c r="CM26" s="1428" t="n"/>
      <c r="CN26" s="1428" t="n"/>
      <c r="CO26" s="1428" t="n"/>
      <c r="CP26" s="1428" t="n"/>
      <c r="CQ26" s="1428" t="n"/>
      <c r="CR26" s="1428" t="n"/>
      <c r="CS26" s="1428" t="n"/>
      <c r="CT26" s="1428" t="n"/>
      <c r="CU26" s="1428" t="n"/>
      <c r="CV26" s="1428" t="n"/>
      <c r="CW26" s="1428" t="n"/>
      <c r="CX26" s="1428" t="n"/>
      <c r="CY26" s="1428" t="n"/>
      <c r="CZ26" s="1428" t="n"/>
      <c r="DA26" s="1428" t="n"/>
      <c r="DB26" s="1428" t="n"/>
      <c r="DC26" s="1428" t="n"/>
      <c r="DD26" s="1428" t="n"/>
      <c r="DE26" s="1428" t="n"/>
      <c r="DF26" s="1428" t="n"/>
      <c r="DG26" s="1428" t="n"/>
      <c r="DH26" s="1428" t="n"/>
      <c r="DI26" s="1428" t="n"/>
      <c r="DJ26" s="1428" t="n"/>
      <c r="DK26" s="1428" t="n"/>
      <c r="DL26" s="1428" t="n"/>
      <c r="DM26" s="1428" t="n"/>
      <c r="DN26" s="1428" t="n"/>
      <c r="DO26" s="1428" t="n"/>
      <c r="DP26" s="1428" t="n"/>
      <c r="DQ26" s="1428" t="n"/>
      <c r="DR26" s="1428" t="n"/>
      <c r="DS26" s="1428" t="n"/>
      <c r="DT26" s="1428" t="n"/>
      <c r="DU26" s="1428" t="n"/>
      <c r="DV26" s="1441" t="n"/>
      <c r="DW26" s="1435" t="n"/>
      <c r="DY26" s="1442" t="n"/>
      <c r="DZ26" s="1437" t="inlineStr">
        <is>
          <t>The asset of CEO, etc （A･B）</t>
        </is>
      </c>
      <c r="EA26" s="1411" t="n"/>
      <c r="EB26" s="1411" t="n"/>
      <c r="EC26" s="1411" t="n"/>
      <c r="ED26" s="1411" t="n"/>
      <c r="EE26" s="1411" t="n"/>
      <c r="EF26" s="1411" t="n"/>
      <c r="EG26" s="1411" t="n"/>
      <c r="EH26" s="1411" t="n"/>
      <c r="EI26" s="1411" t="n"/>
      <c r="EJ26" s="1411" t="n"/>
      <c r="EK26" s="1411" t="n"/>
      <c r="EL26" s="1411" t="n"/>
      <c r="EM26" s="1411" t="n"/>
      <c r="EN26" s="1411" t="n"/>
      <c r="EO26" s="1411" t="n"/>
      <c r="EP26" s="1411" t="n"/>
      <c r="EQ26" s="1411" t="n"/>
      <c r="ER26" s="1411" t="n"/>
      <c r="ES26" s="1411" t="n"/>
      <c r="ET26" s="1411" t="n"/>
      <c r="EU26" s="1411" t="n"/>
      <c r="EV26" s="1411" t="n"/>
      <c r="EW26" s="1411" t="n"/>
      <c r="EX26" s="1411" t="n"/>
      <c r="EY26" s="1412" t="n"/>
      <c r="EZ26" s="1452" t="inlineStr">
        <is>
          <t>⑤</t>
        </is>
      </c>
      <c r="FA26" s="1412" t="n"/>
      <c r="FB26" s="1453" t="n"/>
      <c r="FC26" s="1411" t="n"/>
      <c r="FD26" s="1411" t="n"/>
      <c r="FE26" s="1411" t="n"/>
      <c r="FF26" s="1411" t="n"/>
      <c r="FG26" s="1411" t="n"/>
      <c r="FH26" s="1411" t="n"/>
      <c r="FI26" s="1411" t="n"/>
      <c r="FJ26" s="1411" t="n"/>
      <c r="FK26" s="1411" t="n"/>
      <c r="FL26" s="1412" t="n"/>
    </row>
    <row r="27" ht="6" customHeight="1" s="980">
      <c r="A27" s="1439" t="n"/>
      <c r="B27" s="1437" t="n"/>
      <c r="C27" s="1411" t="n"/>
      <c r="D27" s="1411" t="n"/>
      <c r="E27" s="1411" t="n"/>
      <c r="F27" s="1411" t="n"/>
      <c r="G27" s="1411" t="n"/>
      <c r="H27" s="1411" t="n"/>
      <c r="I27" s="1411" t="n"/>
      <c r="J27" s="1411" t="n"/>
      <c r="K27" s="1411" t="n"/>
      <c r="L27" s="1411" t="n"/>
      <c r="M27" s="1411" t="n"/>
      <c r="N27" s="1411" t="n"/>
      <c r="O27" s="1411" t="n"/>
      <c r="P27" s="1411" t="n"/>
      <c r="Q27" s="1411" t="n"/>
      <c r="R27" s="1411" t="n"/>
      <c r="S27" s="1412" t="n"/>
      <c r="T27" s="1443" t="n"/>
      <c r="U27" s="1411" t="n"/>
      <c r="V27" s="1411" t="n"/>
      <c r="W27" s="1411" t="n"/>
      <c r="X27" s="1411" t="n"/>
      <c r="Y27" s="1411" t="n"/>
      <c r="Z27" s="1411" t="n"/>
      <c r="AA27" s="1411" t="n"/>
      <c r="AB27" s="1411" t="n"/>
      <c r="AC27" s="1411" t="n"/>
      <c r="AD27" s="1412" t="n"/>
      <c r="AE27" s="1444" t="n"/>
      <c r="AF27" s="1411" t="n"/>
      <c r="AG27" s="1411" t="n"/>
      <c r="AH27" s="1411" t="n"/>
      <c r="AI27" s="1411" t="n"/>
      <c r="AJ27" s="1411" t="n"/>
      <c r="AK27" s="1411" t="n"/>
      <c r="AL27" s="1411" t="n"/>
      <c r="AM27" s="1411" t="n"/>
      <c r="AN27" s="1411" t="n"/>
      <c r="AO27" s="1412" t="n"/>
      <c r="AP27" s="1443">
        <f>+T27+AE27</f>
        <v/>
      </c>
      <c r="AQ27" s="1411" t="n"/>
      <c r="AR27" s="1411" t="n"/>
      <c r="AS27" s="1411" t="n"/>
      <c r="AT27" s="1411" t="n"/>
      <c r="AU27" s="1411" t="n"/>
      <c r="AV27" s="1411" t="n"/>
      <c r="AW27" s="1411" t="n"/>
      <c r="AX27" s="1411" t="n"/>
      <c r="AY27" s="1411" t="n"/>
      <c r="AZ27" s="1412" t="n"/>
      <c r="BA27" s="1433">
        <f>AE27</f>
        <v/>
      </c>
      <c r="BB27" s="1403" t="n"/>
      <c r="BC27" s="1403" t="n"/>
      <c r="BD27" s="1403" t="n"/>
      <c r="BE27" s="1403" t="n"/>
      <c r="BF27" s="1403" t="n"/>
      <c r="BG27" s="1403" t="n"/>
      <c r="BH27" s="1403" t="n"/>
      <c r="BI27" s="1403" t="n"/>
      <c r="BJ27" s="1403" t="n"/>
      <c r="BK27" s="1415" t="n"/>
      <c r="BL27" s="1443">
        <f>+T27+BA27</f>
        <v/>
      </c>
      <c r="BM27" s="1411" t="n"/>
      <c r="BN27" s="1411" t="n"/>
      <c r="BO27" s="1411" t="n"/>
      <c r="BP27" s="1411" t="n"/>
      <c r="BQ27" s="1411" t="n"/>
      <c r="BR27" s="1411" t="n"/>
      <c r="BS27" s="1411" t="n"/>
      <c r="BT27" s="1411" t="n"/>
      <c r="BU27" s="1411" t="n"/>
      <c r="BV27" s="1412" t="n"/>
      <c r="BW27" s="1445" t="n"/>
      <c r="BX27" s="1411" t="n"/>
      <c r="BY27" s="1411" t="n"/>
      <c r="BZ27" s="1411" t="n"/>
      <c r="CA27" s="1411" t="n"/>
      <c r="CB27" s="1411" t="n"/>
      <c r="CC27" s="1411" t="n"/>
      <c r="CD27" s="1411" t="n"/>
      <c r="CE27" s="1411" t="n"/>
      <c r="CF27" s="1411" t="n"/>
      <c r="CG27" s="1411" t="n"/>
      <c r="CH27" s="1411" t="n"/>
      <c r="CI27" s="1411" t="n"/>
      <c r="CJ27" s="1411" t="n"/>
      <c r="CK27" s="1411" t="n"/>
      <c r="CL27" s="1411" t="n"/>
      <c r="CM27" s="1411" t="n"/>
      <c r="CN27" s="1411" t="n"/>
      <c r="CO27" s="1411" t="n"/>
      <c r="CP27" s="1411" t="n"/>
      <c r="CQ27" s="1411" t="n"/>
      <c r="CR27" s="1411" t="n"/>
      <c r="CS27" s="1411" t="n"/>
      <c r="CT27" s="1411" t="n"/>
      <c r="CU27" s="1411" t="n"/>
      <c r="CV27" s="1411" t="n"/>
      <c r="CW27" s="1411" t="n"/>
      <c r="CX27" s="1411" t="n"/>
      <c r="CY27" s="1411" t="n"/>
      <c r="CZ27" s="1411" t="n"/>
      <c r="DA27" s="1411" t="n"/>
      <c r="DB27" s="1411" t="n"/>
      <c r="DC27" s="1411" t="n"/>
      <c r="DD27" s="1411" t="n"/>
      <c r="DE27" s="1411" t="n"/>
      <c r="DF27" s="1411" t="n"/>
      <c r="DG27" s="1411" t="n"/>
      <c r="DH27" s="1411" t="n"/>
      <c r="DI27" s="1411" t="n"/>
      <c r="DJ27" s="1411" t="n"/>
      <c r="DK27" s="1411" t="n"/>
      <c r="DL27" s="1411" t="n"/>
      <c r="DM27" s="1411" t="n"/>
      <c r="DN27" s="1411" t="n"/>
      <c r="DO27" s="1411" t="n"/>
      <c r="DP27" s="1411" t="n"/>
      <c r="DQ27" s="1411" t="n"/>
      <c r="DR27" s="1411" t="n"/>
      <c r="DS27" s="1411" t="n"/>
      <c r="DT27" s="1411" t="n"/>
      <c r="DU27" s="1411" t="n"/>
      <c r="DV27" s="1446" t="n"/>
      <c r="DW27" s="1435" t="n"/>
      <c r="DY27" s="1447" t="n"/>
      <c r="DZ27" s="1427" t="n"/>
      <c r="EA27" s="1428" t="n"/>
      <c r="EB27" s="1428" t="n"/>
      <c r="EC27" s="1428" t="n"/>
      <c r="ED27" s="1428" t="n"/>
      <c r="EE27" s="1428" t="n"/>
      <c r="EF27" s="1428" t="n"/>
      <c r="EG27" s="1428" t="n"/>
      <c r="EH27" s="1428" t="n"/>
      <c r="EI27" s="1428" t="n"/>
      <c r="EJ27" s="1428" t="n"/>
      <c r="EK27" s="1428" t="n"/>
      <c r="EL27" s="1428" t="n"/>
      <c r="EM27" s="1428" t="n"/>
      <c r="EN27" s="1428" t="n"/>
      <c r="EO27" s="1428" t="n"/>
      <c r="EP27" s="1428" t="n"/>
      <c r="EQ27" s="1428" t="n"/>
      <c r="ER27" s="1428" t="n"/>
      <c r="ES27" s="1428" t="n"/>
      <c r="ET27" s="1428" t="n"/>
      <c r="EU27" s="1428" t="n"/>
      <c r="EV27" s="1428" t="n"/>
      <c r="EW27" s="1428" t="n"/>
      <c r="EX27" s="1428" t="n"/>
      <c r="EY27" s="1429" t="n"/>
      <c r="EZ27" s="1427" t="n"/>
      <c r="FA27" s="1429" t="n"/>
      <c r="FB27" s="1428" t="n"/>
      <c r="FC27" s="1428" t="n"/>
      <c r="FD27" s="1428" t="n"/>
      <c r="FE27" s="1428" t="n"/>
      <c r="FF27" s="1428" t="n"/>
      <c r="FG27" s="1428" t="n"/>
      <c r="FH27" s="1428" t="n"/>
      <c r="FI27" s="1428" t="n"/>
      <c r="FJ27" s="1428" t="n"/>
      <c r="FK27" s="1428" t="n"/>
      <c r="FL27" s="1429" t="n"/>
    </row>
    <row r="28" ht="6" customHeight="1" s="980">
      <c r="A28" s="1454" t="n"/>
      <c r="B28" s="1427" t="n"/>
      <c r="C28" s="1428" t="n"/>
      <c r="D28" s="1428" t="n"/>
      <c r="E28" s="1428" t="n"/>
      <c r="F28" s="1428" t="n"/>
      <c r="G28" s="1428" t="n"/>
      <c r="H28" s="1428" t="n"/>
      <c r="I28" s="1428" t="n"/>
      <c r="J28" s="1428" t="n"/>
      <c r="K28" s="1428" t="n"/>
      <c r="L28" s="1428" t="n"/>
      <c r="M28" s="1428" t="n"/>
      <c r="N28" s="1428" t="n"/>
      <c r="O28" s="1428" t="n"/>
      <c r="P28" s="1428" t="n"/>
      <c r="Q28" s="1428" t="n"/>
      <c r="R28" s="1428" t="n"/>
      <c r="S28" s="1429" t="n"/>
      <c r="T28" s="1427" t="n"/>
      <c r="U28" s="1428" t="n"/>
      <c r="V28" s="1428" t="n"/>
      <c r="W28" s="1428" t="n"/>
      <c r="X28" s="1428" t="n"/>
      <c r="Y28" s="1428" t="n"/>
      <c r="Z28" s="1428" t="n"/>
      <c r="AA28" s="1428" t="n"/>
      <c r="AB28" s="1428" t="n"/>
      <c r="AC28" s="1428" t="n"/>
      <c r="AD28" s="1429" t="n"/>
      <c r="AE28" s="1440" t="n"/>
      <c r="AF28" s="1428" t="n"/>
      <c r="AG28" s="1428" t="n"/>
      <c r="AH28" s="1428" t="n"/>
      <c r="AI28" s="1428" t="n"/>
      <c r="AJ28" s="1428" t="n"/>
      <c r="AK28" s="1428" t="n"/>
      <c r="AL28" s="1428" t="n"/>
      <c r="AM28" s="1428" t="n"/>
      <c r="AN28" s="1428" t="n"/>
      <c r="AO28" s="1429" t="n"/>
      <c r="AP28" s="1427" t="n"/>
      <c r="AQ28" s="1428" t="n"/>
      <c r="AR28" s="1428" t="n"/>
      <c r="AS28" s="1428" t="n"/>
      <c r="AT28" s="1428" t="n"/>
      <c r="AU28" s="1428" t="n"/>
      <c r="AV28" s="1428" t="n"/>
      <c r="AW28" s="1428" t="n"/>
      <c r="AX28" s="1428" t="n"/>
      <c r="AY28" s="1428" t="n"/>
      <c r="AZ28" s="1429" t="n"/>
      <c r="BA28" s="1440" t="n"/>
      <c r="BB28" s="1428" t="n"/>
      <c r="BC28" s="1428" t="n"/>
      <c r="BD28" s="1428" t="n"/>
      <c r="BE28" s="1428" t="n"/>
      <c r="BF28" s="1428" t="n"/>
      <c r="BG28" s="1428" t="n"/>
      <c r="BH28" s="1428" t="n"/>
      <c r="BI28" s="1428" t="n"/>
      <c r="BJ28" s="1428" t="n"/>
      <c r="BK28" s="1429" t="n"/>
      <c r="BL28" s="1427" t="n"/>
      <c r="BM28" s="1428" t="n"/>
      <c r="BN28" s="1428" t="n"/>
      <c r="BO28" s="1428" t="n"/>
      <c r="BP28" s="1428" t="n"/>
      <c r="BQ28" s="1428" t="n"/>
      <c r="BR28" s="1428" t="n"/>
      <c r="BS28" s="1428" t="n"/>
      <c r="BT28" s="1428" t="n"/>
      <c r="BU28" s="1428" t="n"/>
      <c r="BV28" s="1429" t="n"/>
      <c r="BW28" s="1428" t="n"/>
      <c r="BX28" s="1428" t="n"/>
      <c r="BY28" s="1428" t="n"/>
      <c r="BZ28" s="1428" t="n"/>
      <c r="CA28" s="1428" t="n"/>
      <c r="CB28" s="1428" t="n"/>
      <c r="CC28" s="1428" t="n"/>
      <c r="CD28" s="1428" t="n"/>
      <c r="CE28" s="1428" t="n"/>
      <c r="CF28" s="1428" t="n"/>
      <c r="CG28" s="1428" t="n"/>
      <c r="CH28" s="1428" t="n"/>
      <c r="CI28" s="1428" t="n"/>
      <c r="CJ28" s="1428" t="n"/>
      <c r="CK28" s="1428" t="n"/>
      <c r="CL28" s="1428" t="n"/>
      <c r="CM28" s="1428" t="n"/>
      <c r="CN28" s="1428" t="n"/>
      <c r="CO28" s="1428" t="n"/>
      <c r="CP28" s="1428" t="n"/>
      <c r="CQ28" s="1428" t="n"/>
      <c r="CR28" s="1428" t="n"/>
      <c r="CS28" s="1428" t="n"/>
      <c r="CT28" s="1428" t="n"/>
      <c r="CU28" s="1428" t="n"/>
      <c r="CV28" s="1428" t="n"/>
      <c r="CW28" s="1428" t="n"/>
      <c r="CX28" s="1428" t="n"/>
      <c r="CY28" s="1428" t="n"/>
      <c r="CZ28" s="1428" t="n"/>
      <c r="DA28" s="1428" t="n"/>
      <c r="DB28" s="1428" t="n"/>
      <c r="DC28" s="1428" t="n"/>
      <c r="DD28" s="1428" t="n"/>
      <c r="DE28" s="1428" t="n"/>
      <c r="DF28" s="1428" t="n"/>
      <c r="DG28" s="1428" t="n"/>
      <c r="DH28" s="1428" t="n"/>
      <c r="DI28" s="1428" t="n"/>
      <c r="DJ28" s="1428" t="n"/>
      <c r="DK28" s="1428" t="n"/>
      <c r="DL28" s="1428" t="n"/>
      <c r="DM28" s="1428" t="n"/>
      <c r="DN28" s="1428" t="n"/>
      <c r="DO28" s="1428" t="n"/>
      <c r="DP28" s="1428" t="n"/>
      <c r="DQ28" s="1428" t="n"/>
      <c r="DR28" s="1428" t="n"/>
      <c r="DS28" s="1428" t="n"/>
      <c r="DT28" s="1428" t="n"/>
      <c r="DU28" s="1428" t="n"/>
      <c r="DV28" s="1441" t="n"/>
      <c r="DW28" s="1435" t="n"/>
      <c r="DY28" s="1437" t="inlineStr">
        <is>
          <t>Adjustment of Liabilities</t>
        </is>
      </c>
      <c r="DZ28" s="1411" t="n"/>
      <c r="EA28" s="1411" t="n"/>
      <c r="EB28" s="1411" t="n"/>
      <c r="EC28" s="1411" t="n"/>
      <c r="ED28" s="1411" t="n"/>
      <c r="EE28" s="1411" t="n"/>
      <c r="EF28" s="1411" t="n"/>
      <c r="EG28" s="1411" t="n"/>
      <c r="EH28" s="1411" t="n"/>
      <c r="EI28" s="1411" t="n"/>
      <c r="EJ28" s="1411" t="n"/>
      <c r="EK28" s="1411" t="n"/>
      <c r="EL28" s="1411" t="n"/>
      <c r="EM28" s="1411" t="n"/>
      <c r="EN28" s="1411" t="n"/>
      <c r="EO28" s="1411" t="n"/>
      <c r="EP28" s="1411" t="n"/>
      <c r="EQ28" s="1411" t="n"/>
      <c r="ER28" s="1411" t="n"/>
      <c r="ES28" s="1411" t="n"/>
      <c r="ET28" s="1411" t="n"/>
      <c r="EU28" s="1411" t="n"/>
      <c r="EV28" s="1411" t="n"/>
      <c r="EW28" s="1411" t="n"/>
      <c r="EX28" s="1411" t="n"/>
      <c r="EY28" s="1412" t="n"/>
      <c r="EZ28" s="1438">
        <f>SUM(FB24:FL27)</f>
        <v/>
      </c>
      <c r="FA28" s="1411" t="n"/>
      <c r="FB28" s="1411" t="n"/>
      <c r="FC28" s="1411" t="n"/>
      <c r="FD28" s="1411" t="n"/>
      <c r="FE28" s="1411" t="n"/>
      <c r="FF28" s="1411" t="n"/>
      <c r="FG28" s="1411" t="n"/>
      <c r="FH28" s="1411" t="n"/>
      <c r="FI28" s="1411" t="n"/>
      <c r="FJ28" s="1411" t="n"/>
      <c r="FK28" s="1411" t="n"/>
      <c r="FL28" s="1412" t="n"/>
    </row>
    <row r="29" ht="6" customHeight="1" s="980">
      <c r="A29" s="1454" t="n"/>
      <c r="B29" s="1437" t="n"/>
      <c r="C29" s="1411" t="n"/>
      <c r="D29" s="1411" t="n"/>
      <c r="E29" s="1411" t="n"/>
      <c r="F29" s="1411" t="n"/>
      <c r="G29" s="1411" t="n"/>
      <c r="H29" s="1411" t="n"/>
      <c r="I29" s="1411" t="n"/>
      <c r="J29" s="1411" t="n"/>
      <c r="K29" s="1411" t="n"/>
      <c r="L29" s="1411" t="n"/>
      <c r="M29" s="1411" t="n"/>
      <c r="N29" s="1411" t="n"/>
      <c r="O29" s="1411" t="n"/>
      <c r="P29" s="1411" t="n"/>
      <c r="Q29" s="1411" t="n"/>
      <c r="R29" s="1411" t="n"/>
      <c r="S29" s="1412" t="n"/>
      <c r="T29" s="1443" t="n"/>
      <c r="U29" s="1411" t="n"/>
      <c r="V29" s="1411" t="n"/>
      <c r="W29" s="1411" t="n"/>
      <c r="X29" s="1411" t="n"/>
      <c r="Y29" s="1411" t="n"/>
      <c r="Z29" s="1411" t="n"/>
      <c r="AA29" s="1411" t="n"/>
      <c r="AB29" s="1411" t="n"/>
      <c r="AC29" s="1411" t="n"/>
      <c r="AD29" s="1412" t="n"/>
      <c r="AE29" s="1444" t="n"/>
      <c r="AF29" s="1411" t="n"/>
      <c r="AG29" s="1411" t="n"/>
      <c r="AH29" s="1411" t="n"/>
      <c r="AI29" s="1411" t="n"/>
      <c r="AJ29" s="1411" t="n"/>
      <c r="AK29" s="1411" t="n"/>
      <c r="AL29" s="1411" t="n"/>
      <c r="AM29" s="1411" t="n"/>
      <c r="AN29" s="1411" t="n"/>
      <c r="AO29" s="1412" t="n"/>
      <c r="AP29" s="1443">
        <f>+T29+AE29</f>
        <v/>
      </c>
      <c r="AQ29" s="1411" t="n"/>
      <c r="AR29" s="1411" t="n"/>
      <c r="AS29" s="1411" t="n"/>
      <c r="AT29" s="1411" t="n"/>
      <c r="AU29" s="1411" t="n"/>
      <c r="AV29" s="1411" t="n"/>
      <c r="AW29" s="1411" t="n"/>
      <c r="AX29" s="1411" t="n"/>
      <c r="AY29" s="1411" t="n"/>
      <c r="AZ29" s="1412" t="n"/>
      <c r="BA29" s="1433">
        <f>AE29</f>
        <v/>
      </c>
      <c r="BB29" s="1403" t="n"/>
      <c r="BC29" s="1403" t="n"/>
      <c r="BD29" s="1403" t="n"/>
      <c r="BE29" s="1403" t="n"/>
      <c r="BF29" s="1403" t="n"/>
      <c r="BG29" s="1403" t="n"/>
      <c r="BH29" s="1403" t="n"/>
      <c r="BI29" s="1403" t="n"/>
      <c r="BJ29" s="1403" t="n"/>
      <c r="BK29" s="1415" t="n"/>
      <c r="BL29" s="1443">
        <f>+T29+BA29</f>
        <v/>
      </c>
      <c r="BM29" s="1411" t="n"/>
      <c r="BN29" s="1411" t="n"/>
      <c r="BO29" s="1411" t="n"/>
      <c r="BP29" s="1411" t="n"/>
      <c r="BQ29" s="1411" t="n"/>
      <c r="BR29" s="1411" t="n"/>
      <c r="BS29" s="1411" t="n"/>
      <c r="BT29" s="1411" t="n"/>
      <c r="BU29" s="1411" t="n"/>
      <c r="BV29" s="1412" t="n"/>
      <c r="BW29" s="1445" t="n"/>
      <c r="BX29" s="1411" t="n"/>
      <c r="BY29" s="1411" t="n"/>
      <c r="BZ29" s="1411" t="n"/>
      <c r="CA29" s="1411" t="n"/>
      <c r="CB29" s="1411" t="n"/>
      <c r="CC29" s="1411" t="n"/>
      <c r="CD29" s="1411" t="n"/>
      <c r="CE29" s="1411" t="n"/>
      <c r="CF29" s="1411" t="n"/>
      <c r="CG29" s="1411" t="n"/>
      <c r="CH29" s="1411" t="n"/>
      <c r="CI29" s="1411" t="n"/>
      <c r="CJ29" s="1411" t="n"/>
      <c r="CK29" s="1411" t="n"/>
      <c r="CL29" s="1411" t="n"/>
      <c r="CM29" s="1411" t="n"/>
      <c r="CN29" s="1411" t="n"/>
      <c r="CO29" s="1411" t="n"/>
      <c r="CP29" s="1411" t="n"/>
      <c r="CQ29" s="1411" t="n"/>
      <c r="CR29" s="1411" t="n"/>
      <c r="CS29" s="1411" t="n"/>
      <c r="CT29" s="1411" t="n"/>
      <c r="CU29" s="1411" t="n"/>
      <c r="CV29" s="1411" t="n"/>
      <c r="CW29" s="1411" t="n"/>
      <c r="CX29" s="1411" t="n"/>
      <c r="CY29" s="1411" t="n"/>
      <c r="CZ29" s="1411" t="n"/>
      <c r="DA29" s="1411" t="n"/>
      <c r="DB29" s="1411" t="n"/>
      <c r="DC29" s="1411" t="n"/>
      <c r="DD29" s="1411" t="n"/>
      <c r="DE29" s="1411" t="n"/>
      <c r="DF29" s="1411" t="n"/>
      <c r="DG29" s="1411" t="n"/>
      <c r="DH29" s="1411" t="n"/>
      <c r="DI29" s="1411" t="n"/>
      <c r="DJ29" s="1411" t="n"/>
      <c r="DK29" s="1411" t="n"/>
      <c r="DL29" s="1411" t="n"/>
      <c r="DM29" s="1411" t="n"/>
      <c r="DN29" s="1411" t="n"/>
      <c r="DO29" s="1411" t="n"/>
      <c r="DP29" s="1411" t="n"/>
      <c r="DQ29" s="1411" t="n"/>
      <c r="DR29" s="1411" t="n"/>
      <c r="DS29" s="1411" t="n"/>
      <c r="DT29" s="1411" t="n"/>
      <c r="DU29" s="1411" t="n"/>
      <c r="DV29" s="1446" t="n"/>
      <c r="DW29" s="1435" t="n"/>
      <c r="DY29" s="1427" t="n"/>
      <c r="DZ29" s="1428" t="n"/>
      <c r="EA29" s="1428" t="n"/>
      <c r="EB29" s="1428" t="n"/>
      <c r="EC29" s="1428" t="n"/>
      <c r="ED29" s="1428" t="n"/>
      <c r="EE29" s="1428" t="n"/>
      <c r="EF29" s="1428" t="n"/>
      <c r="EG29" s="1428" t="n"/>
      <c r="EH29" s="1428" t="n"/>
      <c r="EI29" s="1428" t="n"/>
      <c r="EJ29" s="1428" t="n"/>
      <c r="EK29" s="1428" t="n"/>
      <c r="EL29" s="1428" t="n"/>
      <c r="EM29" s="1428" t="n"/>
      <c r="EN29" s="1428" t="n"/>
      <c r="EO29" s="1428" t="n"/>
      <c r="EP29" s="1428" t="n"/>
      <c r="EQ29" s="1428" t="n"/>
      <c r="ER29" s="1428" t="n"/>
      <c r="ES29" s="1428" t="n"/>
      <c r="ET29" s="1428" t="n"/>
      <c r="EU29" s="1428" t="n"/>
      <c r="EV29" s="1428" t="n"/>
      <c r="EW29" s="1428" t="n"/>
      <c r="EX29" s="1428" t="n"/>
      <c r="EY29" s="1429" t="n"/>
      <c r="EZ29" s="1427" t="n"/>
      <c r="FA29" s="1428" t="n"/>
      <c r="FB29" s="1428" t="n"/>
      <c r="FC29" s="1428" t="n"/>
      <c r="FD29" s="1428" t="n"/>
      <c r="FE29" s="1428" t="n"/>
      <c r="FF29" s="1428" t="n"/>
      <c r="FG29" s="1428" t="n"/>
      <c r="FH29" s="1428" t="n"/>
      <c r="FI29" s="1428" t="n"/>
      <c r="FJ29" s="1428" t="n"/>
      <c r="FK29" s="1428" t="n"/>
      <c r="FL29" s="1429" t="n"/>
    </row>
    <row r="30" ht="6" customHeight="1" s="980">
      <c r="A30" s="1454" t="n"/>
      <c r="B30" s="1427" t="n"/>
      <c r="C30" s="1428" t="n"/>
      <c r="D30" s="1428" t="n"/>
      <c r="E30" s="1428" t="n"/>
      <c r="F30" s="1428" t="n"/>
      <c r="G30" s="1428" t="n"/>
      <c r="H30" s="1428" t="n"/>
      <c r="I30" s="1428" t="n"/>
      <c r="J30" s="1428" t="n"/>
      <c r="K30" s="1428" t="n"/>
      <c r="L30" s="1428" t="n"/>
      <c r="M30" s="1428" t="n"/>
      <c r="N30" s="1428" t="n"/>
      <c r="O30" s="1428" t="n"/>
      <c r="P30" s="1428" t="n"/>
      <c r="Q30" s="1428" t="n"/>
      <c r="R30" s="1428" t="n"/>
      <c r="S30" s="1429" t="n"/>
      <c r="T30" s="1427" t="n"/>
      <c r="U30" s="1428" t="n"/>
      <c r="V30" s="1428" t="n"/>
      <c r="W30" s="1428" t="n"/>
      <c r="X30" s="1428" t="n"/>
      <c r="Y30" s="1428" t="n"/>
      <c r="Z30" s="1428" t="n"/>
      <c r="AA30" s="1428" t="n"/>
      <c r="AB30" s="1428" t="n"/>
      <c r="AC30" s="1428" t="n"/>
      <c r="AD30" s="1429" t="n"/>
      <c r="AE30" s="1440" t="n"/>
      <c r="AF30" s="1428" t="n"/>
      <c r="AG30" s="1428" t="n"/>
      <c r="AH30" s="1428" t="n"/>
      <c r="AI30" s="1428" t="n"/>
      <c r="AJ30" s="1428" t="n"/>
      <c r="AK30" s="1428" t="n"/>
      <c r="AL30" s="1428" t="n"/>
      <c r="AM30" s="1428" t="n"/>
      <c r="AN30" s="1428" t="n"/>
      <c r="AO30" s="1429" t="n"/>
      <c r="AP30" s="1427" t="n"/>
      <c r="AQ30" s="1428" t="n"/>
      <c r="AR30" s="1428" t="n"/>
      <c r="AS30" s="1428" t="n"/>
      <c r="AT30" s="1428" t="n"/>
      <c r="AU30" s="1428" t="n"/>
      <c r="AV30" s="1428" t="n"/>
      <c r="AW30" s="1428" t="n"/>
      <c r="AX30" s="1428" t="n"/>
      <c r="AY30" s="1428" t="n"/>
      <c r="AZ30" s="1429" t="n"/>
      <c r="BA30" s="1440" t="n"/>
      <c r="BB30" s="1428" t="n"/>
      <c r="BC30" s="1428" t="n"/>
      <c r="BD30" s="1428" t="n"/>
      <c r="BE30" s="1428" t="n"/>
      <c r="BF30" s="1428" t="n"/>
      <c r="BG30" s="1428" t="n"/>
      <c r="BH30" s="1428" t="n"/>
      <c r="BI30" s="1428" t="n"/>
      <c r="BJ30" s="1428" t="n"/>
      <c r="BK30" s="1429" t="n"/>
      <c r="BL30" s="1427" t="n"/>
      <c r="BM30" s="1428" t="n"/>
      <c r="BN30" s="1428" t="n"/>
      <c r="BO30" s="1428" t="n"/>
      <c r="BP30" s="1428" t="n"/>
      <c r="BQ30" s="1428" t="n"/>
      <c r="BR30" s="1428" t="n"/>
      <c r="BS30" s="1428" t="n"/>
      <c r="BT30" s="1428" t="n"/>
      <c r="BU30" s="1428" t="n"/>
      <c r="BV30" s="1429" t="n"/>
      <c r="BW30" s="1428" t="n"/>
      <c r="BX30" s="1428" t="n"/>
      <c r="BY30" s="1428" t="n"/>
      <c r="BZ30" s="1428" t="n"/>
      <c r="CA30" s="1428" t="n"/>
      <c r="CB30" s="1428" t="n"/>
      <c r="CC30" s="1428" t="n"/>
      <c r="CD30" s="1428" t="n"/>
      <c r="CE30" s="1428" t="n"/>
      <c r="CF30" s="1428" t="n"/>
      <c r="CG30" s="1428" t="n"/>
      <c r="CH30" s="1428" t="n"/>
      <c r="CI30" s="1428" t="n"/>
      <c r="CJ30" s="1428" t="n"/>
      <c r="CK30" s="1428" t="n"/>
      <c r="CL30" s="1428" t="n"/>
      <c r="CM30" s="1428" t="n"/>
      <c r="CN30" s="1428" t="n"/>
      <c r="CO30" s="1428" t="n"/>
      <c r="CP30" s="1428" t="n"/>
      <c r="CQ30" s="1428" t="n"/>
      <c r="CR30" s="1428" t="n"/>
      <c r="CS30" s="1428" t="n"/>
      <c r="CT30" s="1428" t="n"/>
      <c r="CU30" s="1428" t="n"/>
      <c r="CV30" s="1428" t="n"/>
      <c r="CW30" s="1428" t="n"/>
      <c r="CX30" s="1428" t="n"/>
      <c r="CY30" s="1428" t="n"/>
      <c r="CZ30" s="1428" t="n"/>
      <c r="DA30" s="1428" t="n"/>
      <c r="DB30" s="1428" t="n"/>
      <c r="DC30" s="1428" t="n"/>
      <c r="DD30" s="1428" t="n"/>
      <c r="DE30" s="1428" t="n"/>
      <c r="DF30" s="1428" t="n"/>
      <c r="DG30" s="1428" t="n"/>
      <c r="DH30" s="1428" t="n"/>
      <c r="DI30" s="1428" t="n"/>
      <c r="DJ30" s="1428" t="n"/>
      <c r="DK30" s="1428" t="n"/>
      <c r="DL30" s="1428" t="n"/>
      <c r="DM30" s="1428" t="n"/>
      <c r="DN30" s="1428" t="n"/>
      <c r="DO30" s="1428" t="n"/>
      <c r="DP30" s="1428" t="n"/>
      <c r="DQ30" s="1428" t="n"/>
      <c r="DR30" s="1428" t="n"/>
      <c r="DS30" s="1428" t="n"/>
      <c r="DT30" s="1428" t="n"/>
      <c r="DU30" s="1428" t="n"/>
      <c r="DV30" s="1441" t="n"/>
      <c r="DW30" s="1435" t="n"/>
      <c r="DY30" s="1400" t="n"/>
      <c r="DZ30" s="1400" t="n"/>
      <c r="EA30" s="1400" t="n"/>
      <c r="EB30" s="1400" t="n"/>
      <c r="EC30" s="1400" t="n"/>
      <c r="ED30" s="1400" t="n"/>
      <c r="EE30" s="1400" t="n"/>
      <c r="EF30" s="1400" t="n"/>
      <c r="EG30" s="1400" t="n"/>
      <c r="EH30" s="1400" t="n"/>
      <c r="EI30" s="1400" t="n"/>
      <c r="EJ30" s="1400" t="n"/>
      <c r="EK30" s="1400" t="n"/>
      <c r="EL30" s="1400" t="n"/>
      <c r="EM30" s="1400" t="n"/>
      <c r="EN30" s="1400" t="n"/>
      <c r="EO30" s="1400" t="n"/>
      <c r="EP30" s="1400" t="n"/>
      <c r="EQ30" s="1400" t="n"/>
      <c r="ER30" s="1400" t="n"/>
      <c r="ES30" s="1400" t="n"/>
      <c r="ET30" s="1400" t="n"/>
      <c r="EU30" s="1400" t="n"/>
      <c r="EV30" s="1400" t="n"/>
      <c r="EW30" s="1400" t="n"/>
      <c r="EX30" s="1455" t="n"/>
      <c r="EZ30" s="1451" t="n"/>
      <c r="FA30" s="1451" t="n"/>
      <c r="FB30" s="1451" t="n"/>
      <c r="FC30" s="1451" t="n"/>
      <c r="FD30" s="1451" t="n"/>
      <c r="FE30" s="1451" t="n"/>
      <c r="FF30" s="1451" t="n"/>
      <c r="FG30" s="1451" t="n"/>
      <c r="FH30" s="1451" t="n"/>
      <c r="FI30" s="1451" t="n"/>
      <c r="FJ30" s="1451" t="n"/>
      <c r="FK30" s="1451" t="n"/>
      <c r="FL30" s="1451" t="n"/>
    </row>
    <row r="31" ht="6" customHeight="1" s="980">
      <c r="A31" s="1454" t="n"/>
      <c r="B31" s="1437" t="n"/>
      <c r="C31" s="1411" t="n"/>
      <c r="D31" s="1411" t="n"/>
      <c r="E31" s="1411" t="n"/>
      <c r="F31" s="1411" t="n"/>
      <c r="G31" s="1411" t="n"/>
      <c r="H31" s="1411" t="n"/>
      <c r="I31" s="1411" t="n"/>
      <c r="J31" s="1411" t="n"/>
      <c r="K31" s="1411" t="n"/>
      <c r="L31" s="1411" t="n"/>
      <c r="M31" s="1411" t="n"/>
      <c r="N31" s="1411" t="n"/>
      <c r="O31" s="1411" t="n"/>
      <c r="P31" s="1411" t="n"/>
      <c r="Q31" s="1411" t="n"/>
      <c r="R31" s="1411" t="n"/>
      <c r="S31" s="1412" t="n"/>
      <c r="T31" s="1443" t="n"/>
      <c r="U31" s="1411" t="n"/>
      <c r="V31" s="1411" t="n"/>
      <c r="W31" s="1411" t="n"/>
      <c r="X31" s="1411" t="n"/>
      <c r="Y31" s="1411" t="n"/>
      <c r="Z31" s="1411" t="n"/>
      <c r="AA31" s="1411" t="n"/>
      <c r="AB31" s="1411" t="n"/>
      <c r="AC31" s="1411" t="n"/>
      <c r="AD31" s="1412" t="n"/>
      <c r="AE31" s="1444" t="n"/>
      <c r="AF31" s="1411" t="n"/>
      <c r="AG31" s="1411" t="n"/>
      <c r="AH31" s="1411" t="n"/>
      <c r="AI31" s="1411" t="n"/>
      <c r="AJ31" s="1411" t="n"/>
      <c r="AK31" s="1411" t="n"/>
      <c r="AL31" s="1411" t="n"/>
      <c r="AM31" s="1411" t="n"/>
      <c r="AN31" s="1411" t="n"/>
      <c r="AO31" s="1412" t="n"/>
      <c r="AP31" s="1443">
        <f>+T31+AE31</f>
        <v/>
      </c>
      <c r="AQ31" s="1411" t="n"/>
      <c r="AR31" s="1411" t="n"/>
      <c r="AS31" s="1411" t="n"/>
      <c r="AT31" s="1411" t="n"/>
      <c r="AU31" s="1411" t="n"/>
      <c r="AV31" s="1411" t="n"/>
      <c r="AW31" s="1411" t="n"/>
      <c r="AX31" s="1411" t="n"/>
      <c r="AY31" s="1411" t="n"/>
      <c r="AZ31" s="1412" t="n"/>
      <c r="BA31" s="1433">
        <f>AE31</f>
        <v/>
      </c>
      <c r="BB31" s="1403" t="n"/>
      <c r="BC31" s="1403" t="n"/>
      <c r="BD31" s="1403" t="n"/>
      <c r="BE31" s="1403" t="n"/>
      <c r="BF31" s="1403" t="n"/>
      <c r="BG31" s="1403" t="n"/>
      <c r="BH31" s="1403" t="n"/>
      <c r="BI31" s="1403" t="n"/>
      <c r="BJ31" s="1403" t="n"/>
      <c r="BK31" s="1415" t="n"/>
      <c r="BL31" s="1443">
        <f>+T31+BA31</f>
        <v/>
      </c>
      <c r="BM31" s="1411" t="n"/>
      <c r="BN31" s="1411" t="n"/>
      <c r="BO31" s="1411" t="n"/>
      <c r="BP31" s="1411" t="n"/>
      <c r="BQ31" s="1411" t="n"/>
      <c r="BR31" s="1411" t="n"/>
      <c r="BS31" s="1411" t="n"/>
      <c r="BT31" s="1411" t="n"/>
      <c r="BU31" s="1411" t="n"/>
      <c r="BV31" s="1412" t="n"/>
      <c r="BW31" s="1445" t="n"/>
      <c r="BX31" s="1411" t="n"/>
      <c r="BY31" s="1411" t="n"/>
      <c r="BZ31" s="1411" t="n"/>
      <c r="CA31" s="1411" t="n"/>
      <c r="CB31" s="1411" t="n"/>
      <c r="CC31" s="1411" t="n"/>
      <c r="CD31" s="1411" t="n"/>
      <c r="CE31" s="1411" t="n"/>
      <c r="CF31" s="1411" t="n"/>
      <c r="CG31" s="1411" t="n"/>
      <c r="CH31" s="1411" t="n"/>
      <c r="CI31" s="1411" t="n"/>
      <c r="CJ31" s="1411" t="n"/>
      <c r="CK31" s="1411" t="n"/>
      <c r="CL31" s="1411" t="n"/>
      <c r="CM31" s="1411" t="n"/>
      <c r="CN31" s="1411" t="n"/>
      <c r="CO31" s="1411" t="n"/>
      <c r="CP31" s="1411" t="n"/>
      <c r="CQ31" s="1411" t="n"/>
      <c r="CR31" s="1411" t="n"/>
      <c r="CS31" s="1411" t="n"/>
      <c r="CT31" s="1411" t="n"/>
      <c r="CU31" s="1411" t="n"/>
      <c r="CV31" s="1411" t="n"/>
      <c r="CW31" s="1411" t="n"/>
      <c r="CX31" s="1411" t="n"/>
      <c r="CY31" s="1411" t="n"/>
      <c r="CZ31" s="1411" t="n"/>
      <c r="DA31" s="1411" t="n"/>
      <c r="DB31" s="1411" t="n"/>
      <c r="DC31" s="1411" t="n"/>
      <c r="DD31" s="1411" t="n"/>
      <c r="DE31" s="1411" t="n"/>
      <c r="DF31" s="1411" t="n"/>
      <c r="DG31" s="1411" t="n"/>
      <c r="DH31" s="1411" t="n"/>
      <c r="DI31" s="1411" t="n"/>
      <c r="DJ31" s="1411" t="n"/>
      <c r="DK31" s="1411" t="n"/>
      <c r="DL31" s="1411" t="n"/>
      <c r="DM31" s="1411" t="n"/>
      <c r="DN31" s="1411" t="n"/>
      <c r="DO31" s="1411" t="n"/>
      <c r="DP31" s="1411" t="n"/>
      <c r="DQ31" s="1411" t="n"/>
      <c r="DR31" s="1411" t="n"/>
      <c r="DS31" s="1411" t="n"/>
      <c r="DT31" s="1411" t="n"/>
      <c r="DU31" s="1411" t="n"/>
      <c r="DV31" s="1446" t="n"/>
      <c r="DW31" s="1435" t="n"/>
      <c r="DX31" s="1456" t="n"/>
      <c r="DY31" s="1436" t="n"/>
      <c r="DZ31" s="1437" t="inlineStr">
        <is>
          <t>▲Liabilities for guarantee</t>
        </is>
      </c>
      <c r="EA31" s="1411" t="n"/>
      <c r="EB31" s="1411" t="n"/>
      <c r="EC31" s="1411" t="n"/>
      <c r="ED31" s="1411" t="n"/>
      <c r="EE31" s="1411" t="n"/>
      <c r="EF31" s="1411" t="n"/>
      <c r="EG31" s="1411" t="n"/>
      <c r="EH31" s="1411" t="n"/>
      <c r="EI31" s="1411" t="n"/>
      <c r="EJ31" s="1411" t="n"/>
      <c r="EK31" s="1411" t="n"/>
      <c r="EL31" s="1411" t="n"/>
      <c r="EM31" s="1411" t="n"/>
      <c r="EN31" s="1411" t="n"/>
      <c r="EO31" s="1411" t="n"/>
      <c r="EP31" s="1411" t="n"/>
      <c r="EQ31" s="1411" t="n"/>
      <c r="ER31" s="1411" t="n"/>
      <c r="ES31" s="1411" t="n"/>
      <c r="ET31" s="1411" t="n"/>
      <c r="EU31" s="1411" t="n"/>
      <c r="EV31" s="1411" t="n"/>
      <c r="EW31" s="1411" t="n"/>
      <c r="EX31" s="1411" t="n"/>
      <c r="EY31" s="1412" t="n"/>
      <c r="EZ31" s="1438" t="n"/>
      <c r="FA31" s="1411" t="n"/>
      <c r="FB31" s="1411" t="n"/>
      <c r="FC31" s="1411" t="n"/>
      <c r="FD31" s="1411" t="n"/>
      <c r="FE31" s="1411" t="n"/>
      <c r="FF31" s="1411" t="n"/>
      <c r="FG31" s="1411" t="n"/>
      <c r="FH31" s="1411" t="n"/>
      <c r="FI31" s="1411" t="n"/>
      <c r="FJ31" s="1411" t="n"/>
      <c r="FK31" s="1411" t="n"/>
      <c r="FL31" s="1412" t="n"/>
    </row>
    <row r="32" ht="6" customHeight="1" s="980">
      <c r="A32" s="1439" t="n"/>
      <c r="B32" s="1427" t="n"/>
      <c r="C32" s="1428" t="n"/>
      <c r="D32" s="1428" t="n"/>
      <c r="E32" s="1428" t="n"/>
      <c r="F32" s="1428" t="n"/>
      <c r="G32" s="1428" t="n"/>
      <c r="H32" s="1428" t="n"/>
      <c r="I32" s="1428" t="n"/>
      <c r="J32" s="1428" t="n"/>
      <c r="K32" s="1428" t="n"/>
      <c r="L32" s="1428" t="n"/>
      <c r="M32" s="1428" t="n"/>
      <c r="N32" s="1428" t="n"/>
      <c r="O32" s="1428" t="n"/>
      <c r="P32" s="1428" t="n"/>
      <c r="Q32" s="1428" t="n"/>
      <c r="R32" s="1428" t="n"/>
      <c r="S32" s="1429" t="n"/>
      <c r="T32" s="1427" t="n"/>
      <c r="U32" s="1428" t="n"/>
      <c r="V32" s="1428" t="n"/>
      <c r="W32" s="1428" t="n"/>
      <c r="X32" s="1428" t="n"/>
      <c r="Y32" s="1428" t="n"/>
      <c r="Z32" s="1428" t="n"/>
      <c r="AA32" s="1428" t="n"/>
      <c r="AB32" s="1428" t="n"/>
      <c r="AC32" s="1428" t="n"/>
      <c r="AD32" s="1429" t="n"/>
      <c r="AE32" s="1440" t="n"/>
      <c r="AF32" s="1428" t="n"/>
      <c r="AG32" s="1428" t="n"/>
      <c r="AH32" s="1428" t="n"/>
      <c r="AI32" s="1428" t="n"/>
      <c r="AJ32" s="1428" t="n"/>
      <c r="AK32" s="1428" t="n"/>
      <c r="AL32" s="1428" t="n"/>
      <c r="AM32" s="1428" t="n"/>
      <c r="AN32" s="1428" t="n"/>
      <c r="AO32" s="1429" t="n"/>
      <c r="AP32" s="1427" t="n"/>
      <c r="AQ32" s="1428" t="n"/>
      <c r="AR32" s="1428" t="n"/>
      <c r="AS32" s="1428" t="n"/>
      <c r="AT32" s="1428" t="n"/>
      <c r="AU32" s="1428" t="n"/>
      <c r="AV32" s="1428" t="n"/>
      <c r="AW32" s="1428" t="n"/>
      <c r="AX32" s="1428" t="n"/>
      <c r="AY32" s="1428" t="n"/>
      <c r="AZ32" s="1429" t="n"/>
      <c r="BA32" s="1440" t="n"/>
      <c r="BB32" s="1428" t="n"/>
      <c r="BC32" s="1428" t="n"/>
      <c r="BD32" s="1428" t="n"/>
      <c r="BE32" s="1428" t="n"/>
      <c r="BF32" s="1428" t="n"/>
      <c r="BG32" s="1428" t="n"/>
      <c r="BH32" s="1428" t="n"/>
      <c r="BI32" s="1428" t="n"/>
      <c r="BJ32" s="1428" t="n"/>
      <c r="BK32" s="1429" t="n"/>
      <c r="BL32" s="1427" t="n"/>
      <c r="BM32" s="1428" t="n"/>
      <c r="BN32" s="1428" t="n"/>
      <c r="BO32" s="1428" t="n"/>
      <c r="BP32" s="1428" t="n"/>
      <c r="BQ32" s="1428" t="n"/>
      <c r="BR32" s="1428" t="n"/>
      <c r="BS32" s="1428" t="n"/>
      <c r="BT32" s="1428" t="n"/>
      <c r="BU32" s="1428" t="n"/>
      <c r="BV32" s="1429" t="n"/>
      <c r="BW32" s="1428" t="n"/>
      <c r="BX32" s="1428" t="n"/>
      <c r="BY32" s="1428" t="n"/>
      <c r="BZ32" s="1428" t="n"/>
      <c r="CA32" s="1428" t="n"/>
      <c r="CB32" s="1428" t="n"/>
      <c r="CC32" s="1428" t="n"/>
      <c r="CD32" s="1428" t="n"/>
      <c r="CE32" s="1428" t="n"/>
      <c r="CF32" s="1428" t="n"/>
      <c r="CG32" s="1428" t="n"/>
      <c r="CH32" s="1428" t="n"/>
      <c r="CI32" s="1428" t="n"/>
      <c r="CJ32" s="1428" t="n"/>
      <c r="CK32" s="1428" t="n"/>
      <c r="CL32" s="1428" t="n"/>
      <c r="CM32" s="1428" t="n"/>
      <c r="CN32" s="1428" t="n"/>
      <c r="CO32" s="1428" t="n"/>
      <c r="CP32" s="1428" t="n"/>
      <c r="CQ32" s="1428" t="n"/>
      <c r="CR32" s="1428" t="n"/>
      <c r="CS32" s="1428" t="n"/>
      <c r="CT32" s="1428" t="n"/>
      <c r="CU32" s="1428" t="n"/>
      <c r="CV32" s="1428" t="n"/>
      <c r="CW32" s="1428" t="n"/>
      <c r="CX32" s="1428" t="n"/>
      <c r="CY32" s="1428" t="n"/>
      <c r="CZ32" s="1428" t="n"/>
      <c r="DA32" s="1428" t="n"/>
      <c r="DB32" s="1428" t="n"/>
      <c r="DC32" s="1428" t="n"/>
      <c r="DD32" s="1428" t="n"/>
      <c r="DE32" s="1428" t="n"/>
      <c r="DF32" s="1428" t="n"/>
      <c r="DG32" s="1428" t="n"/>
      <c r="DH32" s="1428" t="n"/>
      <c r="DI32" s="1428" t="n"/>
      <c r="DJ32" s="1428" t="n"/>
      <c r="DK32" s="1428" t="n"/>
      <c r="DL32" s="1428" t="n"/>
      <c r="DM32" s="1428" t="n"/>
      <c r="DN32" s="1428" t="n"/>
      <c r="DO32" s="1428" t="n"/>
      <c r="DP32" s="1428" t="n"/>
      <c r="DQ32" s="1428" t="n"/>
      <c r="DR32" s="1428" t="n"/>
      <c r="DS32" s="1428" t="n"/>
      <c r="DT32" s="1428" t="n"/>
      <c r="DU32" s="1428" t="n"/>
      <c r="DV32" s="1441" t="n"/>
      <c r="DW32" s="1435" t="n"/>
      <c r="DX32" s="1456" t="n"/>
      <c r="DY32" s="1442" t="n"/>
      <c r="DZ32" s="1427" t="n"/>
      <c r="EA32" s="1428" t="n"/>
      <c r="EB32" s="1428" t="n"/>
      <c r="EC32" s="1428" t="n"/>
      <c r="ED32" s="1428" t="n"/>
      <c r="EE32" s="1428" t="n"/>
      <c r="EF32" s="1428" t="n"/>
      <c r="EG32" s="1428" t="n"/>
      <c r="EH32" s="1428" t="n"/>
      <c r="EI32" s="1428" t="n"/>
      <c r="EJ32" s="1428" t="n"/>
      <c r="EK32" s="1428" t="n"/>
      <c r="EL32" s="1428" t="n"/>
      <c r="EM32" s="1428" t="n"/>
      <c r="EN32" s="1428" t="n"/>
      <c r="EO32" s="1428" t="n"/>
      <c r="EP32" s="1428" t="n"/>
      <c r="EQ32" s="1428" t="n"/>
      <c r="ER32" s="1428" t="n"/>
      <c r="ES32" s="1428" t="n"/>
      <c r="ET32" s="1428" t="n"/>
      <c r="EU32" s="1428" t="n"/>
      <c r="EV32" s="1428" t="n"/>
      <c r="EW32" s="1428" t="n"/>
      <c r="EX32" s="1428" t="n"/>
      <c r="EY32" s="1429" t="n"/>
      <c r="EZ32" s="1427" t="n"/>
      <c r="FA32" s="1428" t="n"/>
      <c r="FB32" s="1428" t="n"/>
      <c r="FC32" s="1428" t="n"/>
      <c r="FD32" s="1428" t="n"/>
      <c r="FE32" s="1428" t="n"/>
      <c r="FF32" s="1428" t="n"/>
      <c r="FG32" s="1428" t="n"/>
      <c r="FH32" s="1428" t="n"/>
      <c r="FI32" s="1428" t="n"/>
      <c r="FJ32" s="1428" t="n"/>
      <c r="FK32" s="1428" t="n"/>
      <c r="FL32" s="1429" t="n"/>
    </row>
    <row r="33" ht="6" customHeight="1" s="980">
      <c r="A33" s="1439" t="n"/>
      <c r="B33" s="1437" t="n"/>
      <c r="C33" s="1411" t="n"/>
      <c r="D33" s="1411" t="n"/>
      <c r="E33" s="1411" t="n"/>
      <c r="F33" s="1411" t="n"/>
      <c r="G33" s="1411" t="n"/>
      <c r="H33" s="1411" t="n"/>
      <c r="I33" s="1411" t="n"/>
      <c r="J33" s="1411" t="n"/>
      <c r="K33" s="1411" t="n"/>
      <c r="L33" s="1411" t="n"/>
      <c r="M33" s="1411" t="n"/>
      <c r="N33" s="1411" t="n"/>
      <c r="O33" s="1411" t="n"/>
      <c r="P33" s="1411" t="n"/>
      <c r="Q33" s="1411" t="n"/>
      <c r="R33" s="1411" t="n"/>
      <c r="S33" s="1412" t="n"/>
      <c r="T33" s="1443" t="n"/>
      <c r="U33" s="1411" t="n"/>
      <c r="V33" s="1411" t="n"/>
      <c r="W33" s="1411" t="n"/>
      <c r="X33" s="1411" t="n"/>
      <c r="Y33" s="1411" t="n"/>
      <c r="Z33" s="1411" t="n"/>
      <c r="AA33" s="1411" t="n"/>
      <c r="AB33" s="1411" t="n"/>
      <c r="AC33" s="1411" t="n"/>
      <c r="AD33" s="1412" t="n"/>
      <c r="AE33" s="1444" t="n"/>
      <c r="AF33" s="1411" t="n"/>
      <c r="AG33" s="1411" t="n"/>
      <c r="AH33" s="1411" t="n"/>
      <c r="AI33" s="1411" t="n"/>
      <c r="AJ33" s="1411" t="n"/>
      <c r="AK33" s="1411" t="n"/>
      <c r="AL33" s="1411" t="n"/>
      <c r="AM33" s="1411" t="n"/>
      <c r="AN33" s="1411" t="n"/>
      <c r="AO33" s="1412" t="n"/>
      <c r="AP33" s="1443">
        <f>+T33+AE33</f>
        <v/>
      </c>
      <c r="AQ33" s="1411" t="n"/>
      <c r="AR33" s="1411" t="n"/>
      <c r="AS33" s="1411" t="n"/>
      <c r="AT33" s="1411" t="n"/>
      <c r="AU33" s="1411" t="n"/>
      <c r="AV33" s="1411" t="n"/>
      <c r="AW33" s="1411" t="n"/>
      <c r="AX33" s="1411" t="n"/>
      <c r="AY33" s="1411" t="n"/>
      <c r="AZ33" s="1412" t="n"/>
      <c r="BA33" s="1433">
        <f>AE33</f>
        <v/>
      </c>
      <c r="BB33" s="1403" t="n"/>
      <c r="BC33" s="1403" t="n"/>
      <c r="BD33" s="1403" t="n"/>
      <c r="BE33" s="1403" t="n"/>
      <c r="BF33" s="1403" t="n"/>
      <c r="BG33" s="1403" t="n"/>
      <c r="BH33" s="1403" t="n"/>
      <c r="BI33" s="1403" t="n"/>
      <c r="BJ33" s="1403" t="n"/>
      <c r="BK33" s="1415" t="n"/>
      <c r="BL33" s="1443">
        <f>+T33+BA33</f>
        <v/>
      </c>
      <c r="BM33" s="1411" t="n"/>
      <c r="BN33" s="1411" t="n"/>
      <c r="BO33" s="1411" t="n"/>
      <c r="BP33" s="1411" t="n"/>
      <c r="BQ33" s="1411" t="n"/>
      <c r="BR33" s="1411" t="n"/>
      <c r="BS33" s="1411" t="n"/>
      <c r="BT33" s="1411" t="n"/>
      <c r="BU33" s="1411" t="n"/>
      <c r="BV33" s="1412" t="n"/>
      <c r="BW33" s="1445" t="n"/>
      <c r="BX33" s="1411" t="n"/>
      <c r="BY33" s="1411" t="n"/>
      <c r="BZ33" s="1411" t="n"/>
      <c r="CA33" s="1411" t="n"/>
      <c r="CB33" s="1411" t="n"/>
      <c r="CC33" s="1411" t="n"/>
      <c r="CD33" s="1411" t="n"/>
      <c r="CE33" s="1411" t="n"/>
      <c r="CF33" s="1411" t="n"/>
      <c r="CG33" s="1411" t="n"/>
      <c r="CH33" s="1411" t="n"/>
      <c r="CI33" s="1411" t="n"/>
      <c r="CJ33" s="1411" t="n"/>
      <c r="CK33" s="1411" t="n"/>
      <c r="CL33" s="1411" t="n"/>
      <c r="CM33" s="1411" t="n"/>
      <c r="CN33" s="1411" t="n"/>
      <c r="CO33" s="1411" t="n"/>
      <c r="CP33" s="1411" t="n"/>
      <c r="CQ33" s="1411" t="n"/>
      <c r="CR33" s="1411" t="n"/>
      <c r="CS33" s="1411" t="n"/>
      <c r="CT33" s="1411" t="n"/>
      <c r="CU33" s="1411" t="n"/>
      <c r="CV33" s="1411" t="n"/>
      <c r="CW33" s="1411" t="n"/>
      <c r="CX33" s="1411" t="n"/>
      <c r="CY33" s="1411" t="n"/>
      <c r="CZ33" s="1411" t="n"/>
      <c r="DA33" s="1411" t="n"/>
      <c r="DB33" s="1411" t="n"/>
      <c r="DC33" s="1411" t="n"/>
      <c r="DD33" s="1411" t="n"/>
      <c r="DE33" s="1411" t="n"/>
      <c r="DF33" s="1411" t="n"/>
      <c r="DG33" s="1411" t="n"/>
      <c r="DH33" s="1411" t="n"/>
      <c r="DI33" s="1411" t="n"/>
      <c r="DJ33" s="1411" t="n"/>
      <c r="DK33" s="1411" t="n"/>
      <c r="DL33" s="1411" t="n"/>
      <c r="DM33" s="1411" t="n"/>
      <c r="DN33" s="1411" t="n"/>
      <c r="DO33" s="1411" t="n"/>
      <c r="DP33" s="1411" t="n"/>
      <c r="DQ33" s="1411" t="n"/>
      <c r="DR33" s="1411" t="n"/>
      <c r="DS33" s="1411" t="n"/>
      <c r="DT33" s="1411" t="n"/>
      <c r="DU33" s="1411" t="n"/>
      <c r="DV33" s="1446" t="n"/>
      <c r="DW33" s="1435" t="n"/>
      <c r="DX33" s="1456" t="n"/>
      <c r="DY33" s="1442" t="n"/>
      <c r="DZ33" s="1437" t="inlineStr">
        <is>
          <t>▲Damages</t>
        </is>
      </c>
      <c r="EA33" s="1411" t="n"/>
      <c r="EB33" s="1411" t="n"/>
      <c r="EC33" s="1411" t="n"/>
      <c r="ED33" s="1411" t="n"/>
      <c r="EE33" s="1411" t="n"/>
      <c r="EF33" s="1411" t="n"/>
      <c r="EG33" s="1411" t="n"/>
      <c r="EH33" s="1411" t="n"/>
      <c r="EI33" s="1411" t="n"/>
      <c r="EJ33" s="1411" t="n"/>
      <c r="EK33" s="1411" t="n"/>
      <c r="EL33" s="1411" t="n"/>
      <c r="EM33" s="1411" t="n"/>
      <c r="EN33" s="1411" t="n"/>
      <c r="EO33" s="1411" t="n"/>
      <c r="EP33" s="1411" t="n"/>
      <c r="EQ33" s="1411" t="n"/>
      <c r="ER33" s="1411" t="n"/>
      <c r="ES33" s="1411" t="n"/>
      <c r="ET33" s="1411" t="n"/>
      <c r="EU33" s="1411" t="n"/>
      <c r="EV33" s="1411" t="n"/>
      <c r="EW33" s="1411" t="n"/>
      <c r="EX33" s="1411" t="n"/>
      <c r="EY33" s="1412" t="n"/>
      <c r="EZ33" s="1438">
        <f>-#REF!</f>
        <v/>
      </c>
      <c r="FA33" s="1411" t="n"/>
      <c r="FB33" s="1411" t="n"/>
      <c r="FC33" s="1411" t="n"/>
      <c r="FD33" s="1411" t="n"/>
      <c r="FE33" s="1411" t="n"/>
      <c r="FF33" s="1411" t="n"/>
      <c r="FG33" s="1411" t="n"/>
      <c r="FH33" s="1411" t="n"/>
      <c r="FI33" s="1411" t="n"/>
      <c r="FJ33" s="1411" t="n"/>
      <c r="FK33" s="1411" t="n"/>
      <c r="FL33" s="1412" t="n"/>
    </row>
    <row r="34" ht="6" customHeight="1" s="980">
      <c r="A34" s="1439" t="n"/>
      <c r="B34" s="1427" t="n"/>
      <c r="C34" s="1428" t="n"/>
      <c r="D34" s="1428" t="n"/>
      <c r="E34" s="1428" t="n"/>
      <c r="F34" s="1428" t="n"/>
      <c r="G34" s="1428" t="n"/>
      <c r="H34" s="1428" t="n"/>
      <c r="I34" s="1428" t="n"/>
      <c r="J34" s="1428" t="n"/>
      <c r="K34" s="1428" t="n"/>
      <c r="L34" s="1428" t="n"/>
      <c r="M34" s="1428" t="n"/>
      <c r="N34" s="1428" t="n"/>
      <c r="O34" s="1428" t="n"/>
      <c r="P34" s="1428" t="n"/>
      <c r="Q34" s="1428" t="n"/>
      <c r="R34" s="1428" t="n"/>
      <c r="S34" s="1429" t="n"/>
      <c r="T34" s="1427" t="n"/>
      <c r="U34" s="1428" t="n"/>
      <c r="V34" s="1428" t="n"/>
      <c r="W34" s="1428" t="n"/>
      <c r="X34" s="1428" t="n"/>
      <c r="Y34" s="1428" t="n"/>
      <c r="Z34" s="1428" t="n"/>
      <c r="AA34" s="1428" t="n"/>
      <c r="AB34" s="1428" t="n"/>
      <c r="AC34" s="1428" t="n"/>
      <c r="AD34" s="1429" t="n"/>
      <c r="AE34" s="1440" t="n"/>
      <c r="AF34" s="1428" t="n"/>
      <c r="AG34" s="1428" t="n"/>
      <c r="AH34" s="1428" t="n"/>
      <c r="AI34" s="1428" t="n"/>
      <c r="AJ34" s="1428" t="n"/>
      <c r="AK34" s="1428" t="n"/>
      <c r="AL34" s="1428" t="n"/>
      <c r="AM34" s="1428" t="n"/>
      <c r="AN34" s="1428" t="n"/>
      <c r="AO34" s="1429" t="n"/>
      <c r="AP34" s="1427" t="n"/>
      <c r="AQ34" s="1428" t="n"/>
      <c r="AR34" s="1428" t="n"/>
      <c r="AS34" s="1428" t="n"/>
      <c r="AT34" s="1428" t="n"/>
      <c r="AU34" s="1428" t="n"/>
      <c r="AV34" s="1428" t="n"/>
      <c r="AW34" s="1428" t="n"/>
      <c r="AX34" s="1428" t="n"/>
      <c r="AY34" s="1428" t="n"/>
      <c r="AZ34" s="1429" t="n"/>
      <c r="BA34" s="1440" t="n"/>
      <c r="BB34" s="1428" t="n"/>
      <c r="BC34" s="1428" t="n"/>
      <c r="BD34" s="1428" t="n"/>
      <c r="BE34" s="1428" t="n"/>
      <c r="BF34" s="1428" t="n"/>
      <c r="BG34" s="1428" t="n"/>
      <c r="BH34" s="1428" t="n"/>
      <c r="BI34" s="1428" t="n"/>
      <c r="BJ34" s="1428" t="n"/>
      <c r="BK34" s="1429" t="n"/>
      <c r="BL34" s="1427" t="n"/>
      <c r="BM34" s="1428" t="n"/>
      <c r="BN34" s="1428" t="n"/>
      <c r="BO34" s="1428" t="n"/>
      <c r="BP34" s="1428" t="n"/>
      <c r="BQ34" s="1428" t="n"/>
      <c r="BR34" s="1428" t="n"/>
      <c r="BS34" s="1428" t="n"/>
      <c r="BT34" s="1428" t="n"/>
      <c r="BU34" s="1428" t="n"/>
      <c r="BV34" s="1429" t="n"/>
      <c r="BW34" s="1428" t="n"/>
      <c r="BX34" s="1428" t="n"/>
      <c r="BY34" s="1428" t="n"/>
      <c r="BZ34" s="1428" t="n"/>
      <c r="CA34" s="1428" t="n"/>
      <c r="CB34" s="1428" t="n"/>
      <c r="CC34" s="1428" t="n"/>
      <c r="CD34" s="1428" t="n"/>
      <c r="CE34" s="1428" t="n"/>
      <c r="CF34" s="1428" t="n"/>
      <c r="CG34" s="1428" t="n"/>
      <c r="CH34" s="1428" t="n"/>
      <c r="CI34" s="1428" t="n"/>
      <c r="CJ34" s="1428" t="n"/>
      <c r="CK34" s="1428" t="n"/>
      <c r="CL34" s="1428" t="n"/>
      <c r="CM34" s="1428" t="n"/>
      <c r="CN34" s="1428" t="n"/>
      <c r="CO34" s="1428" t="n"/>
      <c r="CP34" s="1428" t="n"/>
      <c r="CQ34" s="1428" t="n"/>
      <c r="CR34" s="1428" t="n"/>
      <c r="CS34" s="1428" t="n"/>
      <c r="CT34" s="1428" t="n"/>
      <c r="CU34" s="1428" t="n"/>
      <c r="CV34" s="1428" t="n"/>
      <c r="CW34" s="1428" t="n"/>
      <c r="CX34" s="1428" t="n"/>
      <c r="CY34" s="1428" t="n"/>
      <c r="CZ34" s="1428" t="n"/>
      <c r="DA34" s="1428" t="n"/>
      <c r="DB34" s="1428" t="n"/>
      <c r="DC34" s="1428" t="n"/>
      <c r="DD34" s="1428" t="n"/>
      <c r="DE34" s="1428" t="n"/>
      <c r="DF34" s="1428" t="n"/>
      <c r="DG34" s="1428" t="n"/>
      <c r="DH34" s="1428" t="n"/>
      <c r="DI34" s="1428" t="n"/>
      <c r="DJ34" s="1428" t="n"/>
      <c r="DK34" s="1428" t="n"/>
      <c r="DL34" s="1428" t="n"/>
      <c r="DM34" s="1428" t="n"/>
      <c r="DN34" s="1428" t="n"/>
      <c r="DO34" s="1428" t="n"/>
      <c r="DP34" s="1428" t="n"/>
      <c r="DQ34" s="1428" t="n"/>
      <c r="DR34" s="1428" t="n"/>
      <c r="DS34" s="1428" t="n"/>
      <c r="DT34" s="1428" t="n"/>
      <c r="DU34" s="1428" t="n"/>
      <c r="DV34" s="1441" t="n"/>
      <c r="DW34" s="1435" t="n"/>
      <c r="DX34" s="1456" t="n"/>
      <c r="DY34" s="1447" t="n"/>
      <c r="DZ34" s="1427" t="n"/>
      <c r="EA34" s="1428" t="n"/>
      <c r="EB34" s="1428" t="n"/>
      <c r="EC34" s="1428" t="n"/>
      <c r="ED34" s="1428" t="n"/>
      <c r="EE34" s="1428" t="n"/>
      <c r="EF34" s="1428" t="n"/>
      <c r="EG34" s="1428" t="n"/>
      <c r="EH34" s="1428" t="n"/>
      <c r="EI34" s="1428" t="n"/>
      <c r="EJ34" s="1428" t="n"/>
      <c r="EK34" s="1428" t="n"/>
      <c r="EL34" s="1428" t="n"/>
      <c r="EM34" s="1428" t="n"/>
      <c r="EN34" s="1428" t="n"/>
      <c r="EO34" s="1428" t="n"/>
      <c r="EP34" s="1428" t="n"/>
      <c r="EQ34" s="1428" t="n"/>
      <c r="ER34" s="1428" t="n"/>
      <c r="ES34" s="1428" t="n"/>
      <c r="ET34" s="1428" t="n"/>
      <c r="EU34" s="1428" t="n"/>
      <c r="EV34" s="1428" t="n"/>
      <c r="EW34" s="1428" t="n"/>
      <c r="EX34" s="1428" t="n"/>
      <c r="EY34" s="1429" t="n"/>
      <c r="EZ34" s="1427" t="n"/>
      <c r="FA34" s="1428" t="n"/>
      <c r="FB34" s="1428" t="n"/>
      <c r="FC34" s="1428" t="n"/>
      <c r="FD34" s="1428" t="n"/>
      <c r="FE34" s="1428" t="n"/>
      <c r="FF34" s="1428" t="n"/>
      <c r="FG34" s="1428" t="n"/>
      <c r="FH34" s="1428" t="n"/>
      <c r="FI34" s="1428" t="n"/>
      <c r="FJ34" s="1428" t="n"/>
      <c r="FK34" s="1428" t="n"/>
      <c r="FL34" s="1429" t="n"/>
    </row>
    <row r="35" ht="6" customHeight="1" s="980">
      <c r="A35" s="1439" t="n"/>
      <c r="B35" s="1437" t="n"/>
      <c r="C35" s="1411" t="n"/>
      <c r="D35" s="1411" t="n"/>
      <c r="E35" s="1411" t="n"/>
      <c r="F35" s="1411" t="n"/>
      <c r="G35" s="1411" t="n"/>
      <c r="H35" s="1411" t="n"/>
      <c r="I35" s="1411" t="n"/>
      <c r="J35" s="1411" t="n"/>
      <c r="K35" s="1411" t="n"/>
      <c r="L35" s="1411" t="n"/>
      <c r="M35" s="1411" t="n"/>
      <c r="N35" s="1411" t="n"/>
      <c r="O35" s="1411" t="n"/>
      <c r="P35" s="1411" t="n"/>
      <c r="Q35" s="1411" t="n"/>
      <c r="R35" s="1411" t="n"/>
      <c r="S35" s="1412" t="n"/>
      <c r="T35" s="1443" t="n"/>
      <c r="U35" s="1411" t="n"/>
      <c r="V35" s="1411" t="n"/>
      <c r="W35" s="1411" t="n"/>
      <c r="X35" s="1411" t="n"/>
      <c r="Y35" s="1411" t="n"/>
      <c r="Z35" s="1411" t="n"/>
      <c r="AA35" s="1411" t="n"/>
      <c r="AB35" s="1411" t="n"/>
      <c r="AC35" s="1411" t="n"/>
      <c r="AD35" s="1412" t="n"/>
      <c r="AE35" s="1444" t="n"/>
      <c r="AF35" s="1411" t="n"/>
      <c r="AG35" s="1411" t="n"/>
      <c r="AH35" s="1411" t="n"/>
      <c r="AI35" s="1411" t="n"/>
      <c r="AJ35" s="1411" t="n"/>
      <c r="AK35" s="1411" t="n"/>
      <c r="AL35" s="1411" t="n"/>
      <c r="AM35" s="1411" t="n"/>
      <c r="AN35" s="1411" t="n"/>
      <c r="AO35" s="1412" t="n"/>
      <c r="AP35" s="1443">
        <f>+T35+AE35</f>
        <v/>
      </c>
      <c r="AQ35" s="1411" t="n"/>
      <c r="AR35" s="1411" t="n"/>
      <c r="AS35" s="1411" t="n"/>
      <c r="AT35" s="1411" t="n"/>
      <c r="AU35" s="1411" t="n"/>
      <c r="AV35" s="1411" t="n"/>
      <c r="AW35" s="1411" t="n"/>
      <c r="AX35" s="1411" t="n"/>
      <c r="AY35" s="1411" t="n"/>
      <c r="AZ35" s="1412" t="n"/>
      <c r="BA35" s="1433">
        <f>AE35</f>
        <v/>
      </c>
      <c r="BB35" s="1403" t="n"/>
      <c r="BC35" s="1403" t="n"/>
      <c r="BD35" s="1403" t="n"/>
      <c r="BE35" s="1403" t="n"/>
      <c r="BF35" s="1403" t="n"/>
      <c r="BG35" s="1403" t="n"/>
      <c r="BH35" s="1403" t="n"/>
      <c r="BI35" s="1403" t="n"/>
      <c r="BJ35" s="1403" t="n"/>
      <c r="BK35" s="1415" t="n"/>
      <c r="BL35" s="1443">
        <f>+T35+BA35</f>
        <v/>
      </c>
      <c r="BM35" s="1411" t="n"/>
      <c r="BN35" s="1411" t="n"/>
      <c r="BO35" s="1411" t="n"/>
      <c r="BP35" s="1411" t="n"/>
      <c r="BQ35" s="1411" t="n"/>
      <c r="BR35" s="1411" t="n"/>
      <c r="BS35" s="1411" t="n"/>
      <c r="BT35" s="1411" t="n"/>
      <c r="BU35" s="1411" t="n"/>
      <c r="BV35" s="1412" t="n"/>
      <c r="BW35" s="1445" t="n"/>
      <c r="BX35" s="1411" t="n"/>
      <c r="BY35" s="1411" t="n"/>
      <c r="BZ35" s="1411" t="n"/>
      <c r="CA35" s="1411" t="n"/>
      <c r="CB35" s="1411" t="n"/>
      <c r="CC35" s="1411" t="n"/>
      <c r="CD35" s="1411" t="n"/>
      <c r="CE35" s="1411" t="n"/>
      <c r="CF35" s="1411" t="n"/>
      <c r="CG35" s="1411" t="n"/>
      <c r="CH35" s="1411" t="n"/>
      <c r="CI35" s="1411" t="n"/>
      <c r="CJ35" s="1411" t="n"/>
      <c r="CK35" s="1411" t="n"/>
      <c r="CL35" s="1411" t="n"/>
      <c r="CM35" s="1411" t="n"/>
      <c r="CN35" s="1411" t="n"/>
      <c r="CO35" s="1411" t="n"/>
      <c r="CP35" s="1411" t="n"/>
      <c r="CQ35" s="1411" t="n"/>
      <c r="CR35" s="1411" t="n"/>
      <c r="CS35" s="1411" t="n"/>
      <c r="CT35" s="1411" t="n"/>
      <c r="CU35" s="1411" t="n"/>
      <c r="CV35" s="1411" t="n"/>
      <c r="CW35" s="1411" t="n"/>
      <c r="CX35" s="1411" t="n"/>
      <c r="CY35" s="1411" t="n"/>
      <c r="CZ35" s="1411" t="n"/>
      <c r="DA35" s="1411" t="n"/>
      <c r="DB35" s="1411" t="n"/>
      <c r="DC35" s="1411" t="n"/>
      <c r="DD35" s="1411" t="n"/>
      <c r="DE35" s="1411" t="n"/>
      <c r="DF35" s="1411" t="n"/>
      <c r="DG35" s="1411" t="n"/>
      <c r="DH35" s="1411" t="n"/>
      <c r="DI35" s="1411" t="n"/>
      <c r="DJ35" s="1411" t="n"/>
      <c r="DK35" s="1411" t="n"/>
      <c r="DL35" s="1411" t="n"/>
      <c r="DM35" s="1411" t="n"/>
      <c r="DN35" s="1411" t="n"/>
      <c r="DO35" s="1411" t="n"/>
      <c r="DP35" s="1411" t="n"/>
      <c r="DQ35" s="1411" t="n"/>
      <c r="DR35" s="1411" t="n"/>
      <c r="DS35" s="1411" t="n"/>
      <c r="DT35" s="1411" t="n"/>
      <c r="DU35" s="1411" t="n"/>
      <c r="DV35" s="1446" t="n"/>
      <c r="DW35" s="1435" t="n"/>
      <c r="DX35" s="1456" t="n"/>
      <c r="DY35" s="1437" t="inlineStr">
        <is>
          <t>Total contingent liabilities （A･B）</t>
        </is>
      </c>
      <c r="DZ35" s="1411" t="n"/>
      <c r="EA35" s="1411" t="n"/>
      <c r="EB35" s="1411" t="n"/>
      <c r="EC35" s="1411" t="n"/>
      <c r="ED35" s="1411" t="n"/>
      <c r="EE35" s="1411" t="n"/>
      <c r="EF35" s="1411" t="n"/>
      <c r="EG35" s="1411" t="n"/>
      <c r="EH35" s="1411" t="n"/>
      <c r="EI35" s="1411" t="n"/>
      <c r="EJ35" s="1411" t="n"/>
      <c r="EK35" s="1411" t="n"/>
      <c r="EL35" s="1411" t="n"/>
      <c r="EM35" s="1411" t="n"/>
      <c r="EN35" s="1411" t="n"/>
      <c r="EO35" s="1411" t="n"/>
      <c r="EP35" s="1411" t="n"/>
      <c r="EQ35" s="1411" t="n"/>
      <c r="ER35" s="1411" t="n"/>
      <c r="ES35" s="1411" t="n"/>
      <c r="ET35" s="1411" t="n"/>
      <c r="EU35" s="1411" t="n"/>
      <c r="EV35" s="1411" t="n"/>
      <c r="EW35" s="1411" t="n"/>
      <c r="EX35" s="1411" t="n"/>
      <c r="EY35" s="1412" t="n"/>
      <c r="EZ35" s="1452" t="inlineStr">
        <is>
          <t>⑥</t>
        </is>
      </c>
      <c r="FA35" s="1412" t="n"/>
      <c r="FB35" s="1453">
        <f>SUM(EZ31:FL34)</f>
        <v/>
      </c>
      <c r="FC35" s="1411" t="n"/>
      <c r="FD35" s="1411" t="n"/>
      <c r="FE35" s="1411" t="n"/>
      <c r="FF35" s="1411" t="n"/>
      <c r="FG35" s="1411" t="n"/>
      <c r="FH35" s="1411" t="n"/>
      <c r="FI35" s="1411" t="n"/>
      <c r="FJ35" s="1411" t="n"/>
      <c r="FK35" s="1411" t="n"/>
      <c r="FL35" s="1412" t="n"/>
    </row>
    <row r="36" ht="6" customHeight="1" s="980">
      <c r="A36" s="1439" t="n"/>
      <c r="B36" s="1427" t="n"/>
      <c r="C36" s="1428" t="n"/>
      <c r="D36" s="1428" t="n"/>
      <c r="E36" s="1428" t="n"/>
      <c r="F36" s="1428" t="n"/>
      <c r="G36" s="1428" t="n"/>
      <c r="H36" s="1428" t="n"/>
      <c r="I36" s="1428" t="n"/>
      <c r="J36" s="1428" t="n"/>
      <c r="K36" s="1428" t="n"/>
      <c r="L36" s="1428" t="n"/>
      <c r="M36" s="1428" t="n"/>
      <c r="N36" s="1428" t="n"/>
      <c r="O36" s="1428" t="n"/>
      <c r="P36" s="1428" t="n"/>
      <c r="Q36" s="1428" t="n"/>
      <c r="R36" s="1428" t="n"/>
      <c r="S36" s="1429" t="n"/>
      <c r="T36" s="1427" t="n"/>
      <c r="U36" s="1428" t="n"/>
      <c r="V36" s="1428" t="n"/>
      <c r="W36" s="1428" t="n"/>
      <c r="X36" s="1428" t="n"/>
      <c r="Y36" s="1428" t="n"/>
      <c r="Z36" s="1428" t="n"/>
      <c r="AA36" s="1428" t="n"/>
      <c r="AB36" s="1428" t="n"/>
      <c r="AC36" s="1428" t="n"/>
      <c r="AD36" s="1429" t="n"/>
      <c r="AE36" s="1440" t="n"/>
      <c r="AF36" s="1428" t="n"/>
      <c r="AG36" s="1428" t="n"/>
      <c r="AH36" s="1428" t="n"/>
      <c r="AI36" s="1428" t="n"/>
      <c r="AJ36" s="1428" t="n"/>
      <c r="AK36" s="1428" t="n"/>
      <c r="AL36" s="1428" t="n"/>
      <c r="AM36" s="1428" t="n"/>
      <c r="AN36" s="1428" t="n"/>
      <c r="AO36" s="1429" t="n"/>
      <c r="AP36" s="1427" t="n"/>
      <c r="AQ36" s="1428" t="n"/>
      <c r="AR36" s="1428" t="n"/>
      <c r="AS36" s="1428" t="n"/>
      <c r="AT36" s="1428" t="n"/>
      <c r="AU36" s="1428" t="n"/>
      <c r="AV36" s="1428" t="n"/>
      <c r="AW36" s="1428" t="n"/>
      <c r="AX36" s="1428" t="n"/>
      <c r="AY36" s="1428" t="n"/>
      <c r="AZ36" s="1429" t="n"/>
      <c r="BA36" s="1440" t="n"/>
      <c r="BB36" s="1428" t="n"/>
      <c r="BC36" s="1428" t="n"/>
      <c r="BD36" s="1428" t="n"/>
      <c r="BE36" s="1428" t="n"/>
      <c r="BF36" s="1428" t="n"/>
      <c r="BG36" s="1428" t="n"/>
      <c r="BH36" s="1428" t="n"/>
      <c r="BI36" s="1428" t="n"/>
      <c r="BJ36" s="1428" t="n"/>
      <c r="BK36" s="1429" t="n"/>
      <c r="BL36" s="1427" t="n"/>
      <c r="BM36" s="1428" t="n"/>
      <c r="BN36" s="1428" t="n"/>
      <c r="BO36" s="1428" t="n"/>
      <c r="BP36" s="1428" t="n"/>
      <c r="BQ36" s="1428" t="n"/>
      <c r="BR36" s="1428" t="n"/>
      <c r="BS36" s="1428" t="n"/>
      <c r="BT36" s="1428" t="n"/>
      <c r="BU36" s="1428" t="n"/>
      <c r="BV36" s="1429" t="n"/>
      <c r="BW36" s="1428" t="n"/>
      <c r="BX36" s="1428" t="n"/>
      <c r="BY36" s="1428" t="n"/>
      <c r="BZ36" s="1428" t="n"/>
      <c r="CA36" s="1428" t="n"/>
      <c r="CB36" s="1428" t="n"/>
      <c r="CC36" s="1428" t="n"/>
      <c r="CD36" s="1428" t="n"/>
      <c r="CE36" s="1428" t="n"/>
      <c r="CF36" s="1428" t="n"/>
      <c r="CG36" s="1428" t="n"/>
      <c r="CH36" s="1428" t="n"/>
      <c r="CI36" s="1428" t="n"/>
      <c r="CJ36" s="1428" t="n"/>
      <c r="CK36" s="1428" t="n"/>
      <c r="CL36" s="1428" t="n"/>
      <c r="CM36" s="1428" t="n"/>
      <c r="CN36" s="1428" t="n"/>
      <c r="CO36" s="1428" t="n"/>
      <c r="CP36" s="1428" t="n"/>
      <c r="CQ36" s="1428" t="n"/>
      <c r="CR36" s="1428" t="n"/>
      <c r="CS36" s="1428" t="n"/>
      <c r="CT36" s="1428" t="n"/>
      <c r="CU36" s="1428" t="n"/>
      <c r="CV36" s="1428" t="n"/>
      <c r="CW36" s="1428" t="n"/>
      <c r="CX36" s="1428" t="n"/>
      <c r="CY36" s="1428" t="n"/>
      <c r="CZ36" s="1428" t="n"/>
      <c r="DA36" s="1428" t="n"/>
      <c r="DB36" s="1428" t="n"/>
      <c r="DC36" s="1428" t="n"/>
      <c r="DD36" s="1428" t="n"/>
      <c r="DE36" s="1428" t="n"/>
      <c r="DF36" s="1428" t="n"/>
      <c r="DG36" s="1428" t="n"/>
      <c r="DH36" s="1428" t="n"/>
      <c r="DI36" s="1428" t="n"/>
      <c r="DJ36" s="1428" t="n"/>
      <c r="DK36" s="1428" t="n"/>
      <c r="DL36" s="1428" t="n"/>
      <c r="DM36" s="1428" t="n"/>
      <c r="DN36" s="1428" t="n"/>
      <c r="DO36" s="1428" t="n"/>
      <c r="DP36" s="1428" t="n"/>
      <c r="DQ36" s="1428" t="n"/>
      <c r="DR36" s="1428" t="n"/>
      <c r="DS36" s="1428" t="n"/>
      <c r="DT36" s="1428" t="n"/>
      <c r="DU36" s="1428" t="n"/>
      <c r="DV36" s="1441" t="n"/>
      <c r="DW36" s="1435" t="n"/>
      <c r="DX36" s="1456" t="n"/>
      <c r="DY36" s="1427" t="n"/>
      <c r="DZ36" s="1428" t="n"/>
      <c r="EA36" s="1428" t="n"/>
      <c r="EB36" s="1428" t="n"/>
      <c r="EC36" s="1428" t="n"/>
      <c r="ED36" s="1428" t="n"/>
      <c r="EE36" s="1428" t="n"/>
      <c r="EF36" s="1428" t="n"/>
      <c r="EG36" s="1428" t="n"/>
      <c r="EH36" s="1428" t="n"/>
      <c r="EI36" s="1428" t="n"/>
      <c r="EJ36" s="1428" t="n"/>
      <c r="EK36" s="1428" t="n"/>
      <c r="EL36" s="1428" t="n"/>
      <c r="EM36" s="1428" t="n"/>
      <c r="EN36" s="1428" t="n"/>
      <c r="EO36" s="1428" t="n"/>
      <c r="EP36" s="1428" t="n"/>
      <c r="EQ36" s="1428" t="n"/>
      <c r="ER36" s="1428" t="n"/>
      <c r="ES36" s="1428" t="n"/>
      <c r="ET36" s="1428" t="n"/>
      <c r="EU36" s="1428" t="n"/>
      <c r="EV36" s="1428" t="n"/>
      <c r="EW36" s="1428" t="n"/>
      <c r="EX36" s="1428" t="n"/>
      <c r="EY36" s="1429" t="n"/>
      <c r="EZ36" s="1427" t="n"/>
      <c r="FA36" s="1429" t="n"/>
      <c r="FB36" s="1428" t="n"/>
      <c r="FC36" s="1428" t="n"/>
      <c r="FD36" s="1428" t="n"/>
      <c r="FE36" s="1428" t="n"/>
      <c r="FF36" s="1428" t="n"/>
      <c r="FG36" s="1428" t="n"/>
      <c r="FH36" s="1428" t="n"/>
      <c r="FI36" s="1428" t="n"/>
      <c r="FJ36" s="1428" t="n"/>
      <c r="FK36" s="1428" t="n"/>
      <c r="FL36" s="1429" t="n"/>
    </row>
    <row r="37" ht="6" customHeight="1" s="980">
      <c r="A37" s="1439" t="n"/>
      <c r="B37" s="1437" t="n"/>
      <c r="C37" s="1411" t="n"/>
      <c r="D37" s="1411" t="n"/>
      <c r="E37" s="1411" t="n"/>
      <c r="F37" s="1411" t="n"/>
      <c r="G37" s="1411" t="n"/>
      <c r="H37" s="1411" t="n"/>
      <c r="I37" s="1411" t="n"/>
      <c r="J37" s="1411" t="n"/>
      <c r="K37" s="1411" t="n"/>
      <c r="L37" s="1411" t="n"/>
      <c r="M37" s="1411" t="n"/>
      <c r="N37" s="1411" t="n"/>
      <c r="O37" s="1411" t="n"/>
      <c r="P37" s="1411" t="n"/>
      <c r="Q37" s="1411" t="n"/>
      <c r="R37" s="1411" t="n"/>
      <c r="S37" s="1412" t="n"/>
      <c r="T37" s="1443" t="n"/>
      <c r="U37" s="1411" t="n"/>
      <c r="V37" s="1411" t="n"/>
      <c r="W37" s="1411" t="n"/>
      <c r="X37" s="1411" t="n"/>
      <c r="Y37" s="1411" t="n"/>
      <c r="Z37" s="1411" t="n"/>
      <c r="AA37" s="1411" t="n"/>
      <c r="AB37" s="1411" t="n"/>
      <c r="AC37" s="1411" t="n"/>
      <c r="AD37" s="1412" t="n"/>
      <c r="AE37" s="1444" t="n"/>
      <c r="AF37" s="1411" t="n"/>
      <c r="AG37" s="1411" t="n"/>
      <c r="AH37" s="1411" t="n"/>
      <c r="AI37" s="1411" t="n"/>
      <c r="AJ37" s="1411" t="n"/>
      <c r="AK37" s="1411" t="n"/>
      <c r="AL37" s="1411" t="n"/>
      <c r="AM37" s="1411" t="n"/>
      <c r="AN37" s="1411" t="n"/>
      <c r="AO37" s="1412" t="n"/>
      <c r="AP37" s="1443">
        <f>+T37+AE37</f>
        <v/>
      </c>
      <c r="AQ37" s="1411" t="n"/>
      <c r="AR37" s="1411" t="n"/>
      <c r="AS37" s="1411" t="n"/>
      <c r="AT37" s="1411" t="n"/>
      <c r="AU37" s="1411" t="n"/>
      <c r="AV37" s="1411" t="n"/>
      <c r="AW37" s="1411" t="n"/>
      <c r="AX37" s="1411" t="n"/>
      <c r="AY37" s="1411" t="n"/>
      <c r="AZ37" s="1412" t="n"/>
      <c r="BA37" s="1433">
        <f>AE37</f>
        <v/>
      </c>
      <c r="BB37" s="1403" t="n"/>
      <c r="BC37" s="1403" t="n"/>
      <c r="BD37" s="1403" t="n"/>
      <c r="BE37" s="1403" t="n"/>
      <c r="BF37" s="1403" t="n"/>
      <c r="BG37" s="1403" t="n"/>
      <c r="BH37" s="1403" t="n"/>
      <c r="BI37" s="1403" t="n"/>
      <c r="BJ37" s="1403" t="n"/>
      <c r="BK37" s="1415" t="n"/>
      <c r="BL37" s="1443">
        <f>+T37+BA37</f>
        <v/>
      </c>
      <c r="BM37" s="1411" t="n"/>
      <c r="BN37" s="1411" t="n"/>
      <c r="BO37" s="1411" t="n"/>
      <c r="BP37" s="1411" t="n"/>
      <c r="BQ37" s="1411" t="n"/>
      <c r="BR37" s="1411" t="n"/>
      <c r="BS37" s="1411" t="n"/>
      <c r="BT37" s="1411" t="n"/>
      <c r="BU37" s="1411" t="n"/>
      <c r="BV37" s="1412" t="n"/>
      <c r="BW37" s="1445" t="n"/>
      <c r="BX37" s="1411" t="n"/>
      <c r="BY37" s="1411" t="n"/>
      <c r="BZ37" s="1411" t="n"/>
      <c r="CA37" s="1411" t="n"/>
      <c r="CB37" s="1411" t="n"/>
      <c r="CC37" s="1411" t="n"/>
      <c r="CD37" s="1411" t="n"/>
      <c r="CE37" s="1411" t="n"/>
      <c r="CF37" s="1411" t="n"/>
      <c r="CG37" s="1411" t="n"/>
      <c r="CH37" s="1411" t="n"/>
      <c r="CI37" s="1411" t="n"/>
      <c r="CJ37" s="1411" t="n"/>
      <c r="CK37" s="1411" t="n"/>
      <c r="CL37" s="1411" t="n"/>
      <c r="CM37" s="1411" t="n"/>
      <c r="CN37" s="1411" t="n"/>
      <c r="CO37" s="1411" t="n"/>
      <c r="CP37" s="1411" t="n"/>
      <c r="CQ37" s="1411" t="n"/>
      <c r="CR37" s="1411" t="n"/>
      <c r="CS37" s="1411" t="n"/>
      <c r="CT37" s="1411" t="n"/>
      <c r="CU37" s="1411" t="n"/>
      <c r="CV37" s="1411" t="n"/>
      <c r="CW37" s="1411" t="n"/>
      <c r="CX37" s="1411" t="n"/>
      <c r="CY37" s="1411" t="n"/>
      <c r="CZ37" s="1411" t="n"/>
      <c r="DA37" s="1411" t="n"/>
      <c r="DB37" s="1411" t="n"/>
      <c r="DC37" s="1411" t="n"/>
      <c r="DD37" s="1411" t="n"/>
      <c r="DE37" s="1411" t="n"/>
      <c r="DF37" s="1411" t="n"/>
      <c r="DG37" s="1411" t="n"/>
      <c r="DH37" s="1411" t="n"/>
      <c r="DI37" s="1411" t="n"/>
      <c r="DJ37" s="1411" t="n"/>
      <c r="DK37" s="1411" t="n"/>
      <c r="DL37" s="1411" t="n"/>
      <c r="DM37" s="1411" t="n"/>
      <c r="DN37" s="1411" t="n"/>
      <c r="DO37" s="1411" t="n"/>
      <c r="DP37" s="1411" t="n"/>
      <c r="DQ37" s="1411" t="n"/>
      <c r="DR37" s="1411" t="n"/>
      <c r="DS37" s="1411" t="n"/>
      <c r="DT37" s="1411" t="n"/>
      <c r="DU37" s="1411" t="n"/>
      <c r="DV37" s="1446" t="n"/>
      <c r="DW37" s="1435" t="n"/>
      <c r="EB37" s="1400" t="n"/>
      <c r="EC37" s="1400" t="n"/>
      <c r="ED37" s="1400" t="n"/>
      <c r="EE37" s="1400" t="n"/>
      <c r="EF37" s="1400" t="n"/>
      <c r="EG37" s="1400" t="n"/>
      <c r="EH37" s="1400" t="n"/>
      <c r="EI37" s="1400" t="n"/>
      <c r="EJ37" s="1400" t="n"/>
      <c r="EK37" s="1400" t="n"/>
      <c r="EL37" s="1400" t="n"/>
      <c r="EM37" s="1400" t="n"/>
      <c r="EN37" s="1400" t="n"/>
      <c r="EO37" s="1400" t="n"/>
      <c r="EP37" s="1400" t="n"/>
      <c r="EQ37" s="1400" t="n"/>
      <c r="ER37" s="1400" t="n"/>
      <c r="ES37" s="1400" t="n"/>
      <c r="ET37" s="1400" t="n"/>
      <c r="EU37" s="1400" t="n"/>
      <c r="EX37" s="1455" t="n"/>
      <c r="EZ37" s="1451" t="n"/>
      <c r="FA37" s="1451" t="n"/>
      <c r="FB37" s="1451" t="n"/>
      <c r="FC37" s="1451" t="n"/>
      <c r="FD37" s="1451" t="n"/>
      <c r="FE37" s="1451" t="n"/>
      <c r="FF37" s="1451" t="n"/>
      <c r="FG37" s="1451" t="n"/>
      <c r="FH37" s="1451" t="n"/>
      <c r="FI37" s="1451" t="n"/>
      <c r="FJ37" s="1451" t="n"/>
      <c r="FK37" s="1451" t="n"/>
      <c r="FL37" s="1451" t="n"/>
    </row>
    <row r="38" ht="6" customHeight="1" s="980">
      <c r="A38" s="1457" t="n"/>
      <c r="B38" s="1427" t="n"/>
      <c r="C38" s="1428" t="n"/>
      <c r="D38" s="1428" t="n"/>
      <c r="E38" s="1428" t="n"/>
      <c r="F38" s="1428" t="n"/>
      <c r="G38" s="1428" t="n"/>
      <c r="H38" s="1428" t="n"/>
      <c r="I38" s="1428" t="n"/>
      <c r="J38" s="1428" t="n"/>
      <c r="K38" s="1428" t="n"/>
      <c r="L38" s="1428" t="n"/>
      <c r="M38" s="1428" t="n"/>
      <c r="N38" s="1428" t="n"/>
      <c r="O38" s="1428" t="n"/>
      <c r="P38" s="1428" t="n"/>
      <c r="Q38" s="1428" t="n"/>
      <c r="R38" s="1428" t="n"/>
      <c r="S38" s="1429" t="n"/>
      <c r="T38" s="1427" t="n"/>
      <c r="U38" s="1428" t="n"/>
      <c r="V38" s="1428" t="n"/>
      <c r="W38" s="1428" t="n"/>
      <c r="X38" s="1428" t="n"/>
      <c r="Y38" s="1428" t="n"/>
      <c r="Z38" s="1428" t="n"/>
      <c r="AA38" s="1428" t="n"/>
      <c r="AB38" s="1428" t="n"/>
      <c r="AC38" s="1428" t="n"/>
      <c r="AD38" s="1429" t="n"/>
      <c r="AE38" s="1440" t="n"/>
      <c r="AF38" s="1428" t="n"/>
      <c r="AG38" s="1428" t="n"/>
      <c r="AH38" s="1428" t="n"/>
      <c r="AI38" s="1428" t="n"/>
      <c r="AJ38" s="1428" t="n"/>
      <c r="AK38" s="1428" t="n"/>
      <c r="AL38" s="1428" t="n"/>
      <c r="AM38" s="1428" t="n"/>
      <c r="AN38" s="1428" t="n"/>
      <c r="AO38" s="1429" t="n"/>
      <c r="AP38" s="1427" t="n"/>
      <c r="AQ38" s="1428" t="n"/>
      <c r="AR38" s="1428" t="n"/>
      <c r="AS38" s="1428" t="n"/>
      <c r="AT38" s="1428" t="n"/>
      <c r="AU38" s="1428" t="n"/>
      <c r="AV38" s="1428" t="n"/>
      <c r="AW38" s="1428" t="n"/>
      <c r="AX38" s="1428" t="n"/>
      <c r="AY38" s="1428" t="n"/>
      <c r="AZ38" s="1429" t="n"/>
      <c r="BA38" s="1440" t="n"/>
      <c r="BB38" s="1428" t="n"/>
      <c r="BC38" s="1428" t="n"/>
      <c r="BD38" s="1428" t="n"/>
      <c r="BE38" s="1428" t="n"/>
      <c r="BF38" s="1428" t="n"/>
      <c r="BG38" s="1428" t="n"/>
      <c r="BH38" s="1428" t="n"/>
      <c r="BI38" s="1428" t="n"/>
      <c r="BJ38" s="1428" t="n"/>
      <c r="BK38" s="1429" t="n"/>
      <c r="BL38" s="1427" t="n"/>
      <c r="BM38" s="1428" t="n"/>
      <c r="BN38" s="1428" t="n"/>
      <c r="BO38" s="1428" t="n"/>
      <c r="BP38" s="1428" t="n"/>
      <c r="BQ38" s="1428" t="n"/>
      <c r="BR38" s="1428" t="n"/>
      <c r="BS38" s="1428" t="n"/>
      <c r="BT38" s="1428" t="n"/>
      <c r="BU38" s="1428" t="n"/>
      <c r="BV38" s="1429" t="n"/>
      <c r="BW38" s="1428" t="n"/>
      <c r="BX38" s="1428" t="n"/>
      <c r="BY38" s="1428" t="n"/>
      <c r="BZ38" s="1428" t="n"/>
      <c r="CA38" s="1428" t="n"/>
      <c r="CB38" s="1428" t="n"/>
      <c r="CC38" s="1428" t="n"/>
      <c r="CD38" s="1428" t="n"/>
      <c r="CE38" s="1428" t="n"/>
      <c r="CF38" s="1428" t="n"/>
      <c r="CG38" s="1428" t="n"/>
      <c r="CH38" s="1428" t="n"/>
      <c r="CI38" s="1428" t="n"/>
      <c r="CJ38" s="1428" t="n"/>
      <c r="CK38" s="1428" t="n"/>
      <c r="CL38" s="1428" t="n"/>
      <c r="CM38" s="1428" t="n"/>
      <c r="CN38" s="1428" t="n"/>
      <c r="CO38" s="1428" t="n"/>
      <c r="CP38" s="1428" t="n"/>
      <c r="CQ38" s="1428" t="n"/>
      <c r="CR38" s="1428" t="n"/>
      <c r="CS38" s="1428" t="n"/>
      <c r="CT38" s="1428" t="n"/>
      <c r="CU38" s="1428" t="n"/>
      <c r="CV38" s="1428" t="n"/>
      <c r="CW38" s="1428" t="n"/>
      <c r="CX38" s="1428" t="n"/>
      <c r="CY38" s="1428" t="n"/>
      <c r="CZ38" s="1428" t="n"/>
      <c r="DA38" s="1428" t="n"/>
      <c r="DB38" s="1428" t="n"/>
      <c r="DC38" s="1428" t="n"/>
      <c r="DD38" s="1428" t="n"/>
      <c r="DE38" s="1428" t="n"/>
      <c r="DF38" s="1428" t="n"/>
      <c r="DG38" s="1428" t="n"/>
      <c r="DH38" s="1428" t="n"/>
      <c r="DI38" s="1428" t="n"/>
      <c r="DJ38" s="1428" t="n"/>
      <c r="DK38" s="1428" t="n"/>
      <c r="DL38" s="1428" t="n"/>
      <c r="DM38" s="1428" t="n"/>
      <c r="DN38" s="1428" t="n"/>
      <c r="DO38" s="1428" t="n"/>
      <c r="DP38" s="1428" t="n"/>
      <c r="DQ38" s="1428" t="n"/>
      <c r="DR38" s="1428" t="n"/>
      <c r="DS38" s="1428" t="n"/>
      <c r="DT38" s="1428" t="n"/>
      <c r="DU38" s="1428" t="n"/>
      <c r="DV38" s="1441" t="n"/>
      <c r="DW38" s="1435" t="n"/>
      <c r="DY38" s="1436" t="n"/>
      <c r="DZ38" s="1458" t="inlineStr">
        <is>
          <t>The aggregate amount of unrealized gain/loss (A) （⑦=②+⑤+⑥）</t>
        </is>
      </c>
      <c r="EA38" s="1411" t="n"/>
      <c r="EB38" s="1411" t="n"/>
      <c r="EC38" s="1411" t="n"/>
      <c r="ED38" s="1411" t="n"/>
      <c r="EE38" s="1411" t="n"/>
      <c r="EF38" s="1411" t="n"/>
      <c r="EG38" s="1411" t="n"/>
      <c r="EH38" s="1411" t="n"/>
      <c r="EI38" s="1411" t="n"/>
      <c r="EJ38" s="1411" t="n"/>
      <c r="EK38" s="1411" t="n"/>
      <c r="EL38" s="1411" t="n"/>
      <c r="EM38" s="1411" t="n"/>
      <c r="EN38" s="1411" t="n"/>
      <c r="EO38" s="1411" t="n"/>
      <c r="EP38" s="1411" t="n"/>
      <c r="EQ38" s="1411" t="n"/>
      <c r="ER38" s="1411" t="n"/>
      <c r="ES38" s="1411" t="n"/>
      <c r="ET38" s="1411" t="n"/>
      <c r="EU38" s="1411" t="n"/>
      <c r="EV38" s="1411" t="n"/>
      <c r="EW38" s="1411" t="n"/>
      <c r="EX38" s="1411" t="n"/>
      <c r="EY38" s="1412" t="n"/>
      <c r="EZ38" s="1452" t="inlineStr">
        <is>
          <t>⑦</t>
        </is>
      </c>
      <c r="FA38" s="1412" t="n"/>
      <c r="FB38" s="1453">
        <f>+AG81+FB26+FB35</f>
        <v/>
      </c>
      <c r="FC38" s="1411" t="n"/>
      <c r="FD38" s="1411" t="n"/>
      <c r="FE38" s="1411" t="n"/>
      <c r="FF38" s="1411" t="n"/>
      <c r="FG38" s="1411" t="n"/>
      <c r="FH38" s="1411" t="n"/>
      <c r="FI38" s="1411" t="n"/>
      <c r="FJ38" s="1411" t="n"/>
      <c r="FK38" s="1411" t="n"/>
      <c r="FL38" s="1412" t="n"/>
    </row>
    <row r="39" ht="6" customHeight="1" s="980">
      <c r="A39" s="1459" t="inlineStr">
        <is>
          <t>Total Current Assets</t>
        </is>
      </c>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2" t="n"/>
      <c r="T39" s="1443">
        <f>SUM(T11:AD38)</f>
        <v/>
      </c>
      <c r="U39" s="1411" t="n"/>
      <c r="V39" s="1411" t="n"/>
      <c r="W39" s="1411" t="n"/>
      <c r="X39" s="1411" t="n"/>
      <c r="Y39" s="1411" t="n"/>
      <c r="Z39" s="1411" t="n"/>
      <c r="AA39" s="1411" t="n"/>
      <c r="AB39" s="1411" t="n"/>
      <c r="AC39" s="1411" t="n"/>
      <c r="AD39" s="1412" t="n"/>
      <c r="AE39" s="1444">
        <f>SUM(AE11:AO38)</f>
        <v/>
      </c>
      <c r="AF39" s="1411" t="n"/>
      <c r="AG39" s="1411" t="n"/>
      <c r="AH39" s="1411" t="n"/>
      <c r="AI39" s="1411" t="n"/>
      <c r="AJ39" s="1411" t="n"/>
      <c r="AK39" s="1411" t="n"/>
      <c r="AL39" s="1411" t="n"/>
      <c r="AM39" s="1411" t="n"/>
      <c r="AN39" s="1411" t="n"/>
      <c r="AO39" s="1412" t="n"/>
      <c r="AP39" s="1443">
        <f>+T39+AE39</f>
        <v/>
      </c>
      <c r="AQ39" s="1411" t="n"/>
      <c r="AR39" s="1411" t="n"/>
      <c r="AS39" s="1411" t="n"/>
      <c r="AT39" s="1411" t="n"/>
      <c r="AU39" s="1411" t="n"/>
      <c r="AV39" s="1411" t="n"/>
      <c r="AW39" s="1411" t="n"/>
      <c r="AX39" s="1411" t="n"/>
      <c r="AY39" s="1411" t="n"/>
      <c r="AZ39" s="1412" t="n"/>
      <c r="BA39" s="1444">
        <f>SUM(BA11:BK38)</f>
        <v/>
      </c>
      <c r="BB39" s="1411" t="n"/>
      <c r="BC39" s="1411" t="n"/>
      <c r="BD39" s="1411" t="n"/>
      <c r="BE39" s="1411" t="n"/>
      <c r="BF39" s="1411" t="n"/>
      <c r="BG39" s="1411" t="n"/>
      <c r="BH39" s="1411" t="n"/>
      <c r="BI39" s="1411" t="n"/>
      <c r="BJ39" s="1411" t="n"/>
      <c r="BK39" s="1412" t="n"/>
      <c r="BL39" s="1443">
        <f>+T39+BA39</f>
        <v/>
      </c>
      <c r="BM39" s="1411" t="n"/>
      <c r="BN39" s="1411" t="n"/>
      <c r="BO39" s="1411" t="n"/>
      <c r="BP39" s="1411" t="n"/>
      <c r="BQ39" s="1411" t="n"/>
      <c r="BR39" s="1411" t="n"/>
      <c r="BS39" s="1411" t="n"/>
      <c r="BT39" s="1411" t="n"/>
      <c r="BU39" s="1411" t="n"/>
      <c r="BV39" s="1412" t="n"/>
      <c r="BW39" s="1460"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1" t="n"/>
      <c r="DH39" s="1411" t="n"/>
      <c r="DI39" s="1411" t="n"/>
      <c r="DJ39" s="1411" t="n"/>
      <c r="DK39" s="1411" t="n"/>
      <c r="DL39" s="1411" t="n"/>
      <c r="DM39" s="1411" t="n"/>
      <c r="DN39" s="1411" t="n"/>
      <c r="DO39" s="1411" t="n"/>
      <c r="DP39" s="1411" t="n"/>
      <c r="DQ39" s="1411" t="n"/>
      <c r="DR39" s="1411" t="n"/>
      <c r="DS39" s="1411" t="n"/>
      <c r="DT39" s="1411" t="n"/>
      <c r="DU39" s="1411" t="n"/>
      <c r="DV39" s="1446" t="n"/>
      <c r="DW39" s="1435" t="n"/>
      <c r="DY39" s="1442" t="n"/>
      <c r="DZ39" s="1427" t="n"/>
      <c r="EA39" s="1428" t="n"/>
      <c r="EB39" s="1428" t="n"/>
      <c r="EC39" s="1428" t="n"/>
      <c r="ED39" s="1428" t="n"/>
      <c r="EE39" s="1428" t="n"/>
      <c r="EF39" s="1428" t="n"/>
      <c r="EG39" s="1428" t="n"/>
      <c r="EH39" s="1428" t="n"/>
      <c r="EI39" s="1428" t="n"/>
      <c r="EJ39" s="1428" t="n"/>
      <c r="EK39" s="1428" t="n"/>
      <c r="EL39" s="1428" t="n"/>
      <c r="EM39" s="1428" t="n"/>
      <c r="EN39" s="1428" t="n"/>
      <c r="EO39" s="1428" t="n"/>
      <c r="EP39" s="1428" t="n"/>
      <c r="EQ39" s="1428" t="n"/>
      <c r="ER39" s="1428" t="n"/>
      <c r="ES39" s="1428" t="n"/>
      <c r="ET39" s="1428" t="n"/>
      <c r="EU39" s="1428" t="n"/>
      <c r="EV39" s="1428" t="n"/>
      <c r="EW39" s="1428" t="n"/>
      <c r="EX39" s="1428" t="n"/>
      <c r="EY39" s="1429" t="n"/>
      <c r="EZ39" s="1427" t="n"/>
      <c r="FA39" s="1429" t="n"/>
      <c r="FB39" s="1428" t="n"/>
      <c r="FC39" s="1428" t="n"/>
      <c r="FD39" s="1428" t="n"/>
      <c r="FE39" s="1428" t="n"/>
      <c r="FF39" s="1428" t="n"/>
      <c r="FG39" s="1428" t="n"/>
      <c r="FH39" s="1428" t="n"/>
      <c r="FI39" s="1428" t="n"/>
      <c r="FJ39" s="1428" t="n"/>
      <c r="FK39" s="1428" t="n"/>
      <c r="FL39" s="1429" t="n"/>
    </row>
    <row r="40" ht="6" customHeight="1" s="980">
      <c r="A40" s="1422" t="n"/>
      <c r="B40" s="1423" t="n"/>
      <c r="C40" s="1423" t="n"/>
      <c r="D40" s="1423" t="n"/>
      <c r="E40" s="1423" t="n"/>
      <c r="F40" s="1423" t="n"/>
      <c r="G40" s="1423" t="n"/>
      <c r="H40" s="1423" t="n"/>
      <c r="I40" s="1423" t="n"/>
      <c r="J40" s="1423" t="n"/>
      <c r="K40" s="1423" t="n"/>
      <c r="L40" s="1423" t="n"/>
      <c r="M40" s="1423" t="n"/>
      <c r="N40" s="1423" t="n"/>
      <c r="O40" s="1423" t="n"/>
      <c r="P40" s="1423" t="n"/>
      <c r="Q40" s="1423" t="n"/>
      <c r="R40" s="1423" t="n"/>
      <c r="S40" s="1424" t="n"/>
      <c r="T40" s="1427" t="n"/>
      <c r="U40" s="1428" t="n"/>
      <c r="V40" s="1428" t="n"/>
      <c r="W40" s="1428" t="n"/>
      <c r="X40" s="1428" t="n"/>
      <c r="Y40" s="1428" t="n"/>
      <c r="Z40" s="1428" t="n"/>
      <c r="AA40" s="1428" t="n"/>
      <c r="AB40" s="1428" t="n"/>
      <c r="AC40" s="1428" t="n"/>
      <c r="AD40" s="1429" t="n"/>
      <c r="AE40" s="1440" t="n"/>
      <c r="AF40" s="1428" t="n"/>
      <c r="AG40" s="1428" t="n"/>
      <c r="AH40" s="1428" t="n"/>
      <c r="AI40" s="1428" t="n"/>
      <c r="AJ40" s="1428" t="n"/>
      <c r="AK40" s="1428" t="n"/>
      <c r="AL40" s="1428" t="n"/>
      <c r="AM40" s="1428" t="n"/>
      <c r="AN40" s="1428" t="n"/>
      <c r="AO40" s="1429" t="n"/>
      <c r="AP40" s="1427" t="n"/>
      <c r="AQ40" s="1428" t="n"/>
      <c r="AR40" s="1428" t="n"/>
      <c r="AS40" s="1428" t="n"/>
      <c r="AT40" s="1428" t="n"/>
      <c r="AU40" s="1428" t="n"/>
      <c r="AV40" s="1428" t="n"/>
      <c r="AW40" s="1428" t="n"/>
      <c r="AX40" s="1428" t="n"/>
      <c r="AY40" s="1428" t="n"/>
      <c r="AZ40" s="1429" t="n"/>
      <c r="BA40" s="1440" t="n"/>
      <c r="BB40" s="1428" t="n"/>
      <c r="BC40" s="1428" t="n"/>
      <c r="BD40" s="1428" t="n"/>
      <c r="BE40" s="1428" t="n"/>
      <c r="BF40" s="1428" t="n"/>
      <c r="BG40" s="1428" t="n"/>
      <c r="BH40" s="1428" t="n"/>
      <c r="BI40" s="1428" t="n"/>
      <c r="BJ40" s="1428" t="n"/>
      <c r="BK40" s="1429" t="n"/>
      <c r="BL40" s="1427" t="n"/>
      <c r="BM40" s="1428" t="n"/>
      <c r="BN40" s="1428" t="n"/>
      <c r="BO40" s="1428" t="n"/>
      <c r="BP40" s="1428" t="n"/>
      <c r="BQ40" s="1428" t="n"/>
      <c r="BR40" s="1428" t="n"/>
      <c r="BS40" s="1428" t="n"/>
      <c r="BT40" s="1428" t="n"/>
      <c r="BU40" s="1428" t="n"/>
      <c r="BV40" s="1429" t="n"/>
      <c r="BW40" s="1423" t="n"/>
      <c r="BX40" s="1423" t="n"/>
      <c r="BY40" s="1423" t="n"/>
      <c r="BZ40" s="1423" t="n"/>
      <c r="CA40" s="1423" t="n"/>
      <c r="CB40" s="1423" t="n"/>
      <c r="CC40" s="1423" t="n"/>
      <c r="CD40" s="1423" t="n"/>
      <c r="CE40" s="1423" t="n"/>
      <c r="CF40" s="1423" t="n"/>
      <c r="CG40" s="1423" t="n"/>
      <c r="CH40" s="1423" t="n"/>
      <c r="CI40" s="1423" t="n"/>
      <c r="CJ40" s="1423" t="n"/>
      <c r="CK40" s="1423" t="n"/>
      <c r="CL40" s="1423" t="n"/>
      <c r="CM40" s="1423" t="n"/>
      <c r="CN40" s="1423" t="n"/>
      <c r="CO40" s="1423" t="n"/>
      <c r="CP40" s="1423" t="n"/>
      <c r="CQ40" s="1423" t="n"/>
      <c r="CR40" s="1423" t="n"/>
      <c r="CS40" s="1423" t="n"/>
      <c r="CT40" s="1423" t="n"/>
      <c r="CU40" s="1423" t="n"/>
      <c r="CV40" s="1423" t="n"/>
      <c r="CW40" s="1423" t="n"/>
      <c r="CX40" s="1423" t="n"/>
      <c r="CY40" s="1423" t="n"/>
      <c r="CZ40" s="1423" t="n"/>
      <c r="DA40" s="1423" t="n"/>
      <c r="DB40" s="1423" t="n"/>
      <c r="DC40" s="1423" t="n"/>
      <c r="DD40" s="1423" t="n"/>
      <c r="DE40" s="1423" t="n"/>
      <c r="DF40" s="1423" t="n"/>
      <c r="DG40" s="1423" t="n"/>
      <c r="DH40" s="1423" t="n"/>
      <c r="DI40" s="1423" t="n"/>
      <c r="DJ40" s="1423" t="n"/>
      <c r="DK40" s="1423" t="n"/>
      <c r="DL40" s="1423" t="n"/>
      <c r="DM40" s="1423" t="n"/>
      <c r="DN40" s="1423" t="n"/>
      <c r="DO40" s="1423" t="n"/>
      <c r="DP40" s="1423" t="n"/>
      <c r="DQ40" s="1423" t="n"/>
      <c r="DR40" s="1423" t="n"/>
      <c r="DS40" s="1423" t="n"/>
      <c r="DT40" s="1423" t="n"/>
      <c r="DU40" s="1423" t="n"/>
      <c r="DV40" s="1426" t="n"/>
      <c r="DW40" s="1435" t="n"/>
      <c r="DY40" s="1442" t="n"/>
      <c r="DZ40" s="1437" t="inlineStr">
        <is>
          <t>▲Considerations of tax effect</t>
        </is>
      </c>
      <c r="EA40" s="1411" t="n"/>
      <c r="EB40" s="1411" t="n"/>
      <c r="EC40" s="1411" t="n"/>
      <c r="ED40" s="1411" t="n"/>
      <c r="EE40" s="1411" t="n"/>
      <c r="EF40" s="1411" t="n"/>
      <c r="EG40" s="1411" t="n"/>
      <c r="EH40" s="1411" t="n"/>
      <c r="EI40" s="1411" t="n"/>
      <c r="EJ40" s="1411" t="n"/>
      <c r="EK40" s="1411" t="n"/>
      <c r="EL40" s="1411" t="n"/>
      <c r="EM40" s="1411" t="n"/>
      <c r="EN40" s="1411" t="n"/>
      <c r="EO40" s="1411" t="n"/>
      <c r="EP40" s="1411" t="n"/>
      <c r="EQ40" s="1411" t="n"/>
      <c r="ER40" s="1411" t="n"/>
      <c r="ES40" s="1411" t="n"/>
      <c r="ET40" s="1411" t="n"/>
      <c r="EU40" s="1411" t="n"/>
      <c r="EV40" s="1411" t="n"/>
      <c r="EW40" s="1411" t="n"/>
      <c r="EX40" s="1411" t="n"/>
      <c r="EY40" s="1412" t="n"/>
      <c r="EZ40" s="1438" t="n"/>
      <c r="FA40" s="1411" t="n"/>
      <c r="FB40" s="1411" t="n"/>
      <c r="FC40" s="1411" t="n"/>
      <c r="FD40" s="1411" t="n"/>
      <c r="FE40" s="1411" t="n"/>
      <c r="FF40" s="1411" t="n"/>
      <c r="FG40" s="1411" t="n"/>
      <c r="FH40" s="1411" t="n"/>
      <c r="FI40" s="1411" t="n"/>
      <c r="FJ40" s="1411" t="n"/>
      <c r="FK40" s="1411" t="n"/>
      <c r="FL40" s="1412" t="n"/>
    </row>
    <row r="41" ht="6" customHeight="1" s="980">
      <c r="A41" s="1430" t="n"/>
      <c r="B41" s="1461" t="n"/>
      <c r="C41" s="1431" t="inlineStr">
        <is>
          <t>Property, Plant &amp; Equipment</t>
        </is>
      </c>
      <c r="D41" s="1403" t="n"/>
      <c r="E41" s="1403" t="n"/>
      <c r="F41" s="1403" t="n"/>
      <c r="G41" s="1403" t="n"/>
      <c r="H41" s="1403" t="n"/>
      <c r="I41" s="1403" t="n"/>
      <c r="J41" s="1403" t="n"/>
      <c r="K41" s="1403" t="n"/>
      <c r="L41" s="1403" t="n"/>
      <c r="M41" s="1403" t="n"/>
      <c r="N41" s="1403" t="n"/>
      <c r="O41" s="1403" t="n"/>
      <c r="P41" s="1403" t="n"/>
      <c r="Q41" s="1403" t="n"/>
      <c r="R41" s="1403" t="n"/>
      <c r="S41" s="1415" t="n"/>
      <c r="T41" s="1432" t="n"/>
      <c r="U41" s="1403" t="n"/>
      <c r="V41" s="1403" t="n"/>
      <c r="W41" s="1403" t="n"/>
      <c r="X41" s="1403" t="n"/>
      <c r="Y41" s="1403" t="n"/>
      <c r="Z41" s="1403" t="n"/>
      <c r="AA41" s="1403" t="n"/>
      <c r="AB41" s="1403" t="n"/>
      <c r="AC41" s="1403" t="n"/>
      <c r="AD41" s="1415" t="n"/>
      <c r="AE41" s="1433" t="n"/>
      <c r="AF41" s="1403" t="n"/>
      <c r="AG41" s="1403" t="n"/>
      <c r="AH41" s="1403" t="n"/>
      <c r="AI41" s="1403" t="n"/>
      <c r="AJ41" s="1403" t="n"/>
      <c r="AK41" s="1403" t="n"/>
      <c r="AL41" s="1403" t="n"/>
      <c r="AM41" s="1403" t="n"/>
      <c r="AN41" s="1403" t="n"/>
      <c r="AO41" s="1415" t="n"/>
      <c r="AP41" s="1432">
        <f>+T41+AE41</f>
        <v/>
      </c>
      <c r="AQ41" s="1403" t="n"/>
      <c r="AR41" s="1403" t="n"/>
      <c r="AS41" s="1403" t="n"/>
      <c r="AT41" s="1403" t="n"/>
      <c r="AU41" s="1403" t="n"/>
      <c r="AV41" s="1403" t="n"/>
      <c r="AW41" s="1403" t="n"/>
      <c r="AX41" s="1403" t="n"/>
      <c r="AY41" s="1403" t="n"/>
      <c r="AZ41" s="1415" t="n"/>
      <c r="BA41" s="1433">
        <f>AE41</f>
        <v/>
      </c>
      <c r="BB41" s="1403" t="n"/>
      <c r="BC41" s="1403" t="n"/>
      <c r="BD41" s="1403" t="n"/>
      <c r="BE41" s="1403" t="n"/>
      <c r="BF41" s="1403" t="n"/>
      <c r="BG41" s="1403" t="n"/>
      <c r="BH41" s="1403" t="n"/>
      <c r="BI41" s="1403" t="n"/>
      <c r="BJ41" s="1403" t="n"/>
      <c r="BK41" s="1415" t="n"/>
      <c r="BL41" s="1432">
        <f>+T41+BA41</f>
        <v/>
      </c>
      <c r="BM41" s="1403" t="n"/>
      <c r="BN41" s="1403" t="n"/>
      <c r="BO41" s="1403" t="n"/>
      <c r="BP41" s="1403" t="n"/>
      <c r="BQ41" s="1403" t="n"/>
      <c r="BR41" s="1403" t="n"/>
      <c r="BS41" s="1403" t="n"/>
      <c r="BT41" s="1403" t="n"/>
      <c r="BU41" s="1403" t="n"/>
      <c r="BV41" s="1415" t="n"/>
      <c r="BW41" s="1462" t="n"/>
      <c r="BX41" s="1403" t="n"/>
      <c r="BY41" s="1403" t="n"/>
      <c r="BZ41" s="1403" t="n"/>
      <c r="CA41" s="1403" t="n"/>
      <c r="CB41" s="1403" t="n"/>
      <c r="CC41" s="1403" t="n"/>
      <c r="CD41" s="1403" t="n"/>
      <c r="CE41" s="1403" t="n"/>
      <c r="CF41" s="1403" t="n"/>
      <c r="CG41" s="1403" t="n"/>
      <c r="CH41" s="1403" t="n"/>
      <c r="CI41" s="1403" t="n"/>
      <c r="CJ41" s="1403" t="n"/>
      <c r="CK41" s="1403" t="n"/>
      <c r="CL41" s="1403" t="n"/>
      <c r="CM41" s="1403" t="n"/>
      <c r="CN41" s="1403" t="n"/>
      <c r="CO41" s="1403" t="n"/>
      <c r="CP41" s="1403" t="n"/>
      <c r="CQ41" s="1403" t="n"/>
      <c r="CR41" s="1403" t="n"/>
      <c r="CS41" s="1403" t="n"/>
      <c r="CT41" s="1403" t="n"/>
      <c r="CU41" s="1403" t="n"/>
      <c r="CV41" s="1403" t="n"/>
      <c r="CW41" s="1403" t="n"/>
      <c r="CX41" s="1403" t="n"/>
      <c r="CY41" s="1403" t="n"/>
      <c r="CZ41" s="1403" t="n"/>
      <c r="DA41" s="1403" t="n"/>
      <c r="DB41" s="1403" t="n"/>
      <c r="DC41" s="1403" t="n"/>
      <c r="DD41" s="1403" t="n"/>
      <c r="DE41" s="1403" t="n"/>
      <c r="DF41" s="1403" t="n"/>
      <c r="DG41" s="1403" t="n"/>
      <c r="DH41" s="1403" t="n"/>
      <c r="DI41" s="1403" t="n"/>
      <c r="DJ41" s="1403" t="n"/>
      <c r="DK41" s="1403" t="n"/>
      <c r="DL41" s="1403" t="n"/>
      <c r="DM41" s="1403" t="n"/>
      <c r="DN41" s="1403" t="n"/>
      <c r="DO41" s="1403" t="n"/>
      <c r="DP41" s="1403" t="n"/>
      <c r="DQ41" s="1403" t="n"/>
      <c r="DR41" s="1403" t="n"/>
      <c r="DS41" s="1403" t="n"/>
      <c r="DT41" s="1403" t="n"/>
      <c r="DU41" s="1403" t="n"/>
      <c r="DV41" s="1404" t="n"/>
      <c r="DW41" s="1435" t="n"/>
      <c r="DY41" s="1447" t="n"/>
      <c r="DZ41" s="1427" t="n"/>
      <c r="EA41" s="1428" t="n"/>
      <c r="EB41" s="1428" t="n"/>
      <c r="EC41" s="1428" t="n"/>
      <c r="ED41" s="1428" t="n"/>
      <c r="EE41" s="1428" t="n"/>
      <c r="EF41" s="1428" t="n"/>
      <c r="EG41" s="1428" t="n"/>
      <c r="EH41" s="1428" t="n"/>
      <c r="EI41" s="1428" t="n"/>
      <c r="EJ41" s="1428" t="n"/>
      <c r="EK41" s="1428" t="n"/>
      <c r="EL41" s="1428" t="n"/>
      <c r="EM41" s="1428" t="n"/>
      <c r="EN41" s="1428" t="n"/>
      <c r="EO41" s="1428" t="n"/>
      <c r="EP41" s="1428" t="n"/>
      <c r="EQ41" s="1428" t="n"/>
      <c r="ER41" s="1428" t="n"/>
      <c r="ES41" s="1428" t="n"/>
      <c r="ET41" s="1428" t="n"/>
      <c r="EU41" s="1428" t="n"/>
      <c r="EV41" s="1428" t="n"/>
      <c r="EW41" s="1428" t="n"/>
      <c r="EX41" s="1428" t="n"/>
      <c r="EY41" s="1429" t="n"/>
      <c r="EZ41" s="1427" t="n"/>
      <c r="FA41" s="1428" t="n"/>
      <c r="FB41" s="1428" t="n"/>
      <c r="FC41" s="1428" t="n"/>
      <c r="FD41" s="1428" t="n"/>
      <c r="FE41" s="1428" t="n"/>
      <c r="FF41" s="1428" t="n"/>
      <c r="FG41" s="1428" t="n"/>
      <c r="FH41" s="1428" t="n"/>
      <c r="FI41" s="1428" t="n"/>
      <c r="FJ41" s="1428" t="n"/>
      <c r="FK41" s="1428" t="n"/>
      <c r="FL41" s="1429" t="n"/>
    </row>
    <row r="42" ht="6" customHeight="1" s="980">
      <c r="A42" s="1439" t="n"/>
      <c r="B42" s="1463" t="n"/>
      <c r="C42" s="1427" t="n"/>
      <c r="D42" s="1428" t="n"/>
      <c r="E42" s="1428" t="n"/>
      <c r="F42" s="1428" t="n"/>
      <c r="G42" s="1428" t="n"/>
      <c r="H42" s="1428" t="n"/>
      <c r="I42" s="1428" t="n"/>
      <c r="J42" s="1428" t="n"/>
      <c r="K42" s="1428" t="n"/>
      <c r="L42" s="1428" t="n"/>
      <c r="M42" s="1428" t="n"/>
      <c r="N42" s="1428" t="n"/>
      <c r="O42" s="1428" t="n"/>
      <c r="P42" s="1428" t="n"/>
      <c r="Q42" s="1428" t="n"/>
      <c r="R42" s="1428" t="n"/>
      <c r="S42" s="1429" t="n"/>
      <c r="T42" s="1427" t="n"/>
      <c r="U42" s="1428" t="n"/>
      <c r="V42" s="1428" t="n"/>
      <c r="W42" s="1428" t="n"/>
      <c r="X42" s="1428" t="n"/>
      <c r="Y42" s="1428" t="n"/>
      <c r="Z42" s="1428" t="n"/>
      <c r="AA42" s="1428" t="n"/>
      <c r="AB42" s="1428" t="n"/>
      <c r="AC42" s="1428" t="n"/>
      <c r="AD42" s="1429" t="n"/>
      <c r="AE42" s="1440" t="n"/>
      <c r="AF42" s="1428" t="n"/>
      <c r="AG42" s="1428" t="n"/>
      <c r="AH42" s="1428" t="n"/>
      <c r="AI42" s="1428" t="n"/>
      <c r="AJ42" s="1428" t="n"/>
      <c r="AK42" s="1428" t="n"/>
      <c r="AL42" s="1428" t="n"/>
      <c r="AM42" s="1428" t="n"/>
      <c r="AN42" s="1428" t="n"/>
      <c r="AO42" s="1429" t="n"/>
      <c r="AP42" s="1427" t="n"/>
      <c r="AQ42" s="1428" t="n"/>
      <c r="AR42" s="1428" t="n"/>
      <c r="AS42" s="1428" t="n"/>
      <c r="AT42" s="1428" t="n"/>
      <c r="AU42" s="1428" t="n"/>
      <c r="AV42" s="1428" t="n"/>
      <c r="AW42" s="1428" t="n"/>
      <c r="AX42" s="1428" t="n"/>
      <c r="AY42" s="1428" t="n"/>
      <c r="AZ42" s="1429" t="n"/>
      <c r="BA42" s="1440" t="n"/>
      <c r="BB42" s="1428" t="n"/>
      <c r="BC42" s="1428" t="n"/>
      <c r="BD42" s="1428" t="n"/>
      <c r="BE42" s="1428" t="n"/>
      <c r="BF42" s="1428" t="n"/>
      <c r="BG42" s="1428" t="n"/>
      <c r="BH42" s="1428" t="n"/>
      <c r="BI42" s="1428" t="n"/>
      <c r="BJ42" s="1428" t="n"/>
      <c r="BK42" s="1429" t="n"/>
      <c r="BL42" s="1427" t="n"/>
      <c r="BM42" s="1428" t="n"/>
      <c r="BN42" s="1428" t="n"/>
      <c r="BO42" s="1428" t="n"/>
      <c r="BP42" s="1428" t="n"/>
      <c r="BQ42" s="1428" t="n"/>
      <c r="BR42" s="1428" t="n"/>
      <c r="BS42" s="1428" t="n"/>
      <c r="BT42" s="1428" t="n"/>
      <c r="BU42" s="1428" t="n"/>
      <c r="BV42" s="1429" t="n"/>
      <c r="BW42" s="1428"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8" t="n"/>
      <c r="DH42" s="1428" t="n"/>
      <c r="DI42" s="1428" t="n"/>
      <c r="DJ42" s="1428" t="n"/>
      <c r="DK42" s="1428" t="n"/>
      <c r="DL42" s="1428" t="n"/>
      <c r="DM42" s="1428" t="n"/>
      <c r="DN42" s="1428" t="n"/>
      <c r="DO42" s="1428" t="n"/>
      <c r="DP42" s="1428" t="n"/>
      <c r="DQ42" s="1428" t="n"/>
      <c r="DR42" s="1428" t="n"/>
      <c r="DS42" s="1428" t="n"/>
      <c r="DT42" s="1428" t="n"/>
      <c r="DU42" s="1428" t="n"/>
      <c r="DV42" s="1441" t="n"/>
      <c r="DW42" s="1435" t="n"/>
      <c r="DY42" s="1458" t="inlineStr">
        <is>
          <t>Unrealized gain/loss with tax effect considered （A）</t>
        </is>
      </c>
      <c r="DZ42" s="1411" t="n"/>
      <c r="EA42" s="1411" t="n"/>
      <c r="EB42" s="1411" t="n"/>
      <c r="EC42" s="1411" t="n"/>
      <c r="ED42" s="1411" t="n"/>
      <c r="EE42" s="1411" t="n"/>
      <c r="EF42" s="1411" t="n"/>
      <c r="EG42" s="1411" t="n"/>
      <c r="EH42" s="1411" t="n"/>
      <c r="EI42" s="1411" t="n"/>
      <c r="EJ42" s="1411" t="n"/>
      <c r="EK42" s="1411" t="n"/>
      <c r="EL42" s="1411" t="n"/>
      <c r="EM42" s="1411" t="n"/>
      <c r="EN42" s="1411" t="n"/>
      <c r="EO42" s="1411" t="n"/>
      <c r="EP42" s="1411" t="n"/>
      <c r="EQ42" s="1411" t="n"/>
      <c r="ER42" s="1411" t="n"/>
      <c r="ES42" s="1411" t="n"/>
      <c r="ET42" s="1411" t="n"/>
      <c r="EU42" s="1411" t="n"/>
      <c r="EV42" s="1411" t="n"/>
      <c r="EW42" s="1411" t="n"/>
      <c r="EX42" s="1411" t="n"/>
      <c r="EY42" s="1412" t="n"/>
      <c r="EZ42" s="1452" t="inlineStr">
        <is>
          <t>a</t>
        </is>
      </c>
      <c r="FA42" s="1412" t="n"/>
      <c r="FB42" s="1453">
        <f>FB38+EZ40</f>
        <v/>
      </c>
      <c r="FC42" s="1411" t="n"/>
      <c r="FD42" s="1411" t="n"/>
      <c r="FE42" s="1411" t="n"/>
      <c r="FF42" s="1411" t="n"/>
      <c r="FG42" s="1411" t="n"/>
      <c r="FH42" s="1411" t="n"/>
      <c r="FI42" s="1411" t="n"/>
      <c r="FJ42" s="1411" t="n"/>
      <c r="FK42" s="1411" t="n"/>
      <c r="FL42" s="1412" t="n"/>
    </row>
    <row r="43" ht="6" customHeight="1" s="980">
      <c r="A43" s="1439" t="n"/>
      <c r="B43" s="1463" t="n"/>
      <c r="C43" s="1437" t="inlineStr">
        <is>
          <t>Land</t>
        </is>
      </c>
      <c r="D43" s="1411" t="n"/>
      <c r="E43" s="1411" t="n"/>
      <c r="F43" s="1411" t="n"/>
      <c r="G43" s="1411" t="n"/>
      <c r="H43" s="1411" t="n"/>
      <c r="I43" s="1411" t="n"/>
      <c r="J43" s="1411" t="n"/>
      <c r="K43" s="1411" t="n"/>
      <c r="L43" s="1411" t="n"/>
      <c r="M43" s="1411" t="n"/>
      <c r="N43" s="1411" t="n"/>
      <c r="O43" s="1411" t="n"/>
      <c r="P43" s="1411" t="n"/>
      <c r="Q43" s="1411" t="n"/>
      <c r="R43" s="1411" t="n"/>
      <c r="S43" s="1412" t="n"/>
      <c r="T43" s="1443" t="n"/>
      <c r="U43" s="1411" t="n"/>
      <c r="V43" s="1411" t="n"/>
      <c r="W43" s="1411" t="n"/>
      <c r="X43" s="1411" t="n"/>
      <c r="Y43" s="1411" t="n"/>
      <c r="Z43" s="1411" t="n"/>
      <c r="AA43" s="1411" t="n"/>
      <c r="AB43" s="1411" t="n"/>
      <c r="AC43" s="1411" t="n"/>
      <c r="AD43" s="1412" t="n"/>
      <c r="AE43" s="1444" t="n"/>
      <c r="AF43" s="1411" t="n"/>
      <c r="AG43" s="1411" t="n"/>
      <c r="AH43" s="1411" t="n"/>
      <c r="AI43" s="1411" t="n"/>
      <c r="AJ43" s="1411" t="n"/>
      <c r="AK43" s="1411" t="n"/>
      <c r="AL43" s="1411" t="n"/>
      <c r="AM43" s="1411" t="n"/>
      <c r="AN43" s="1411" t="n"/>
      <c r="AO43" s="1412" t="n"/>
      <c r="AP43" s="1443">
        <f>+T43+AE43</f>
        <v/>
      </c>
      <c r="AQ43" s="1411" t="n"/>
      <c r="AR43" s="1411" t="n"/>
      <c r="AS43" s="1411" t="n"/>
      <c r="AT43" s="1411" t="n"/>
      <c r="AU43" s="1411" t="n"/>
      <c r="AV43" s="1411" t="n"/>
      <c r="AW43" s="1411" t="n"/>
      <c r="AX43" s="1411" t="n"/>
      <c r="AY43" s="1411" t="n"/>
      <c r="AZ43" s="1412" t="n"/>
      <c r="BA43" s="1433">
        <f>AE43</f>
        <v/>
      </c>
      <c r="BB43" s="1403" t="n"/>
      <c r="BC43" s="1403" t="n"/>
      <c r="BD43" s="1403" t="n"/>
      <c r="BE43" s="1403" t="n"/>
      <c r="BF43" s="1403" t="n"/>
      <c r="BG43" s="1403" t="n"/>
      <c r="BH43" s="1403" t="n"/>
      <c r="BI43" s="1403" t="n"/>
      <c r="BJ43" s="1403" t="n"/>
      <c r="BK43" s="1415" t="n"/>
      <c r="BL43" s="1443">
        <f>+T43+BA43</f>
        <v/>
      </c>
      <c r="BM43" s="1411" t="n"/>
      <c r="BN43" s="1411" t="n"/>
      <c r="BO43" s="1411" t="n"/>
      <c r="BP43" s="1411" t="n"/>
      <c r="BQ43" s="1411" t="n"/>
      <c r="BR43" s="1411" t="n"/>
      <c r="BS43" s="1411" t="n"/>
      <c r="BT43" s="1411" t="n"/>
      <c r="BU43" s="1411" t="n"/>
      <c r="BV43" s="1412" t="n"/>
      <c r="BW43" s="1445" t="n"/>
      <c r="BX43" s="1411" t="n"/>
      <c r="BY43" s="1411" t="n"/>
      <c r="BZ43" s="1411" t="n"/>
      <c r="CA43" s="1411" t="n"/>
      <c r="CB43" s="1411" t="n"/>
      <c r="CC43" s="1411" t="n"/>
      <c r="CD43" s="1411" t="n"/>
      <c r="CE43" s="1411" t="n"/>
      <c r="CF43" s="1411" t="n"/>
      <c r="CG43" s="1411" t="n"/>
      <c r="CH43" s="1411" t="n"/>
      <c r="CI43" s="1411" t="n"/>
      <c r="CJ43" s="1411" t="n"/>
      <c r="CK43" s="1411" t="n"/>
      <c r="CL43" s="1411" t="n"/>
      <c r="CM43" s="1411" t="n"/>
      <c r="CN43" s="1411" t="n"/>
      <c r="CO43" s="1411" t="n"/>
      <c r="CP43" s="1411" t="n"/>
      <c r="CQ43" s="1411" t="n"/>
      <c r="CR43" s="1411" t="n"/>
      <c r="CS43" s="1411" t="n"/>
      <c r="CT43" s="1411" t="n"/>
      <c r="CU43" s="1411" t="n"/>
      <c r="CV43" s="1411" t="n"/>
      <c r="CW43" s="1411" t="n"/>
      <c r="CX43" s="1411" t="n"/>
      <c r="CY43" s="1411" t="n"/>
      <c r="CZ43" s="1411" t="n"/>
      <c r="DA43" s="1411" t="n"/>
      <c r="DB43" s="1411" t="n"/>
      <c r="DC43" s="1411" t="n"/>
      <c r="DD43" s="1411" t="n"/>
      <c r="DE43" s="1411" t="n"/>
      <c r="DF43" s="1411" t="n"/>
      <c r="DG43" s="1411" t="n"/>
      <c r="DH43" s="1411" t="n"/>
      <c r="DI43" s="1411" t="n"/>
      <c r="DJ43" s="1411" t="n"/>
      <c r="DK43" s="1411" t="n"/>
      <c r="DL43" s="1411" t="n"/>
      <c r="DM43" s="1411" t="n"/>
      <c r="DN43" s="1411" t="n"/>
      <c r="DO43" s="1411" t="n"/>
      <c r="DP43" s="1411" t="n"/>
      <c r="DQ43" s="1411" t="n"/>
      <c r="DR43" s="1411" t="n"/>
      <c r="DS43" s="1411" t="n"/>
      <c r="DT43" s="1411" t="n"/>
      <c r="DU43" s="1411" t="n"/>
      <c r="DV43" s="1446" t="n"/>
      <c r="DW43" s="1435" t="n"/>
      <c r="DY43" s="1427" t="n"/>
      <c r="DZ43" s="1428" t="n"/>
      <c r="EA43" s="1428" t="n"/>
      <c r="EB43" s="1428" t="n"/>
      <c r="EC43" s="1428" t="n"/>
      <c r="ED43" s="1428" t="n"/>
      <c r="EE43" s="1428" t="n"/>
      <c r="EF43" s="1428" t="n"/>
      <c r="EG43" s="1428" t="n"/>
      <c r="EH43" s="1428" t="n"/>
      <c r="EI43" s="1428" t="n"/>
      <c r="EJ43" s="1428" t="n"/>
      <c r="EK43" s="1428" t="n"/>
      <c r="EL43" s="1428" t="n"/>
      <c r="EM43" s="1428" t="n"/>
      <c r="EN43" s="1428" t="n"/>
      <c r="EO43" s="1428" t="n"/>
      <c r="EP43" s="1428" t="n"/>
      <c r="EQ43" s="1428" t="n"/>
      <c r="ER43" s="1428" t="n"/>
      <c r="ES43" s="1428" t="n"/>
      <c r="ET43" s="1428" t="n"/>
      <c r="EU43" s="1428" t="n"/>
      <c r="EV43" s="1428" t="n"/>
      <c r="EW43" s="1428" t="n"/>
      <c r="EX43" s="1428" t="n"/>
      <c r="EY43" s="1429" t="n"/>
      <c r="EZ43" s="1427" t="n"/>
      <c r="FA43" s="1429" t="n"/>
      <c r="FB43" s="1428" t="n"/>
      <c r="FC43" s="1428" t="n"/>
      <c r="FD43" s="1428" t="n"/>
      <c r="FE43" s="1428" t="n"/>
      <c r="FF43" s="1428" t="n"/>
      <c r="FG43" s="1428" t="n"/>
      <c r="FH43" s="1428" t="n"/>
      <c r="FI43" s="1428" t="n"/>
      <c r="FJ43" s="1428" t="n"/>
      <c r="FK43" s="1428" t="n"/>
      <c r="FL43" s="1429" t="n"/>
    </row>
    <row r="44" ht="6" customHeight="1" s="980">
      <c r="A44" s="1439" t="n"/>
      <c r="B44" s="1463" t="n"/>
      <c r="C44" s="1427" t="n"/>
      <c r="D44" s="1428" t="n"/>
      <c r="E44" s="1428" t="n"/>
      <c r="F44" s="1428" t="n"/>
      <c r="G44" s="1428" t="n"/>
      <c r="H44" s="1428" t="n"/>
      <c r="I44" s="1428" t="n"/>
      <c r="J44" s="1428" t="n"/>
      <c r="K44" s="1428" t="n"/>
      <c r="L44" s="1428" t="n"/>
      <c r="M44" s="1428" t="n"/>
      <c r="N44" s="1428" t="n"/>
      <c r="O44" s="1428" t="n"/>
      <c r="P44" s="1428" t="n"/>
      <c r="Q44" s="1428" t="n"/>
      <c r="R44" s="1428" t="n"/>
      <c r="S44" s="1429" t="n"/>
      <c r="T44" s="1427" t="n"/>
      <c r="U44" s="1428" t="n"/>
      <c r="V44" s="1428" t="n"/>
      <c r="W44" s="1428" t="n"/>
      <c r="X44" s="1428" t="n"/>
      <c r="Y44" s="1428" t="n"/>
      <c r="Z44" s="1428" t="n"/>
      <c r="AA44" s="1428" t="n"/>
      <c r="AB44" s="1428" t="n"/>
      <c r="AC44" s="1428" t="n"/>
      <c r="AD44" s="1429" t="n"/>
      <c r="AE44" s="1440" t="n"/>
      <c r="AF44" s="1428" t="n"/>
      <c r="AG44" s="1428" t="n"/>
      <c r="AH44" s="1428" t="n"/>
      <c r="AI44" s="1428" t="n"/>
      <c r="AJ44" s="1428" t="n"/>
      <c r="AK44" s="1428" t="n"/>
      <c r="AL44" s="1428" t="n"/>
      <c r="AM44" s="1428" t="n"/>
      <c r="AN44" s="1428" t="n"/>
      <c r="AO44" s="1429" t="n"/>
      <c r="AP44" s="1427" t="n"/>
      <c r="AQ44" s="1428" t="n"/>
      <c r="AR44" s="1428" t="n"/>
      <c r="AS44" s="1428" t="n"/>
      <c r="AT44" s="1428" t="n"/>
      <c r="AU44" s="1428" t="n"/>
      <c r="AV44" s="1428" t="n"/>
      <c r="AW44" s="1428" t="n"/>
      <c r="AX44" s="1428" t="n"/>
      <c r="AY44" s="1428" t="n"/>
      <c r="AZ44" s="1429" t="n"/>
      <c r="BA44" s="1440" t="n"/>
      <c r="BB44" s="1428" t="n"/>
      <c r="BC44" s="1428" t="n"/>
      <c r="BD44" s="1428" t="n"/>
      <c r="BE44" s="1428" t="n"/>
      <c r="BF44" s="1428" t="n"/>
      <c r="BG44" s="1428" t="n"/>
      <c r="BH44" s="1428" t="n"/>
      <c r="BI44" s="1428" t="n"/>
      <c r="BJ44" s="1428" t="n"/>
      <c r="BK44" s="1429" t="n"/>
      <c r="BL44" s="1427" t="n"/>
      <c r="BM44" s="1428" t="n"/>
      <c r="BN44" s="1428" t="n"/>
      <c r="BO44" s="1428" t="n"/>
      <c r="BP44" s="1428" t="n"/>
      <c r="BQ44" s="1428" t="n"/>
      <c r="BR44" s="1428" t="n"/>
      <c r="BS44" s="1428" t="n"/>
      <c r="BT44" s="1428" t="n"/>
      <c r="BU44" s="1428" t="n"/>
      <c r="BV44" s="1429" t="n"/>
      <c r="BW44" s="1428" t="n"/>
      <c r="BX44" s="1428" t="n"/>
      <c r="BY44" s="1428" t="n"/>
      <c r="BZ44" s="1428" t="n"/>
      <c r="CA44" s="1428" t="n"/>
      <c r="CB44" s="1428" t="n"/>
      <c r="CC44" s="1428" t="n"/>
      <c r="CD44" s="1428" t="n"/>
      <c r="CE44" s="1428" t="n"/>
      <c r="CF44" s="1428" t="n"/>
      <c r="CG44" s="1428" t="n"/>
      <c r="CH44" s="1428" t="n"/>
      <c r="CI44" s="1428" t="n"/>
      <c r="CJ44" s="1428" t="n"/>
      <c r="CK44" s="1428" t="n"/>
      <c r="CL44" s="1428" t="n"/>
      <c r="CM44" s="1428" t="n"/>
      <c r="CN44" s="1428" t="n"/>
      <c r="CO44" s="1428" t="n"/>
      <c r="CP44" s="1428" t="n"/>
      <c r="CQ44" s="1428" t="n"/>
      <c r="CR44" s="1428" t="n"/>
      <c r="CS44" s="1428" t="n"/>
      <c r="CT44" s="1428" t="n"/>
      <c r="CU44" s="1428" t="n"/>
      <c r="CV44" s="1428" t="n"/>
      <c r="CW44" s="1428" t="n"/>
      <c r="CX44" s="1428" t="n"/>
      <c r="CY44" s="1428" t="n"/>
      <c r="CZ44" s="1428" t="n"/>
      <c r="DA44" s="1428" t="n"/>
      <c r="DB44" s="1428" t="n"/>
      <c r="DC44" s="1428" t="n"/>
      <c r="DD44" s="1428" t="n"/>
      <c r="DE44" s="1428" t="n"/>
      <c r="DF44" s="1428" t="n"/>
      <c r="DG44" s="1428" t="n"/>
      <c r="DH44" s="1428" t="n"/>
      <c r="DI44" s="1428" t="n"/>
      <c r="DJ44" s="1428" t="n"/>
      <c r="DK44" s="1428" t="n"/>
      <c r="DL44" s="1428" t="n"/>
      <c r="DM44" s="1428" t="n"/>
      <c r="DN44" s="1428" t="n"/>
      <c r="DO44" s="1428" t="n"/>
      <c r="DP44" s="1428" t="n"/>
      <c r="DQ44" s="1428" t="n"/>
      <c r="DR44" s="1428" t="n"/>
      <c r="DS44" s="1428" t="n"/>
      <c r="DT44" s="1428" t="n"/>
      <c r="DU44" s="1428" t="n"/>
      <c r="DV44" s="1441" t="n"/>
      <c r="DW44" s="1435" t="n"/>
      <c r="EB44" s="1400" t="n"/>
      <c r="EC44" s="1400" t="n"/>
      <c r="ED44" s="1400" t="n"/>
      <c r="EE44" s="1400" t="n"/>
      <c r="EF44" s="1400" t="n"/>
      <c r="EG44" s="1400" t="n"/>
      <c r="EH44" s="1400" t="n"/>
      <c r="EI44" s="1400" t="n"/>
      <c r="EJ44" s="1400" t="n"/>
      <c r="EK44" s="1400" t="n"/>
      <c r="EL44" s="1400" t="n"/>
      <c r="EM44" s="1400" t="n"/>
      <c r="EN44" s="1400" t="n"/>
      <c r="EO44" s="1400" t="n"/>
      <c r="EP44" s="1400" t="n"/>
      <c r="EQ44" s="1400" t="n"/>
      <c r="ER44" s="1400" t="n"/>
      <c r="ES44" s="1400" t="n"/>
      <c r="ET44" s="1400" t="n"/>
      <c r="EU44" s="1400" t="n"/>
      <c r="EX44" s="1455" t="n"/>
      <c r="EZ44" s="1451" t="n"/>
      <c r="FA44" s="1451" t="n"/>
      <c r="FB44" s="1451" t="n"/>
      <c r="FC44" s="1451" t="n"/>
      <c r="FD44" s="1451" t="n"/>
      <c r="FE44" s="1451" t="n"/>
      <c r="FF44" s="1451" t="n"/>
      <c r="FG44" s="1451" t="n"/>
      <c r="FH44" s="1451" t="n"/>
      <c r="FI44" s="1451" t="n"/>
      <c r="FJ44" s="1451" t="n"/>
      <c r="FK44" s="1451" t="n"/>
      <c r="FL44" s="1451" t="n"/>
    </row>
    <row r="45" ht="6" customHeight="1" s="980">
      <c r="A45" s="1439" t="n"/>
      <c r="B45" s="1463" t="n"/>
      <c r="C45" s="1437" t="inlineStr">
        <is>
          <t>Lease Assets</t>
        </is>
      </c>
      <c r="D45" s="1411" t="n"/>
      <c r="E45" s="1411" t="n"/>
      <c r="F45" s="1411" t="n"/>
      <c r="G45" s="1411" t="n"/>
      <c r="H45" s="1411" t="n"/>
      <c r="I45" s="1411" t="n"/>
      <c r="J45" s="1411" t="n"/>
      <c r="K45" s="1411" t="n"/>
      <c r="L45" s="1411" t="n"/>
      <c r="M45" s="1411" t="n"/>
      <c r="N45" s="1411" t="n"/>
      <c r="O45" s="1411" t="n"/>
      <c r="P45" s="1411" t="n"/>
      <c r="Q45" s="1411" t="n"/>
      <c r="R45" s="1411" t="n"/>
      <c r="S45" s="1412" t="n"/>
      <c r="T45" s="1443" t="n"/>
      <c r="U45" s="1411" t="n"/>
      <c r="V45" s="1411" t="n"/>
      <c r="W45" s="1411" t="n"/>
      <c r="X45" s="1411" t="n"/>
      <c r="Y45" s="1411" t="n"/>
      <c r="Z45" s="1411" t="n"/>
      <c r="AA45" s="1411" t="n"/>
      <c r="AB45" s="1411" t="n"/>
      <c r="AC45" s="1411" t="n"/>
      <c r="AD45" s="1412" t="n"/>
      <c r="AE45" s="1444" t="n"/>
      <c r="AF45" s="1411" t="n"/>
      <c r="AG45" s="1411" t="n"/>
      <c r="AH45" s="1411" t="n"/>
      <c r="AI45" s="1411" t="n"/>
      <c r="AJ45" s="1411" t="n"/>
      <c r="AK45" s="1411" t="n"/>
      <c r="AL45" s="1411" t="n"/>
      <c r="AM45" s="1411" t="n"/>
      <c r="AN45" s="1411" t="n"/>
      <c r="AO45" s="1412" t="n"/>
      <c r="AP45" s="1443">
        <f>+T45+AE45</f>
        <v/>
      </c>
      <c r="AQ45" s="1411" t="n"/>
      <c r="AR45" s="1411" t="n"/>
      <c r="AS45" s="1411" t="n"/>
      <c r="AT45" s="1411" t="n"/>
      <c r="AU45" s="1411" t="n"/>
      <c r="AV45" s="1411" t="n"/>
      <c r="AW45" s="1411" t="n"/>
      <c r="AX45" s="1411" t="n"/>
      <c r="AY45" s="1411" t="n"/>
      <c r="AZ45" s="1412" t="n"/>
      <c r="BA45" s="1433">
        <f>AE45</f>
        <v/>
      </c>
      <c r="BB45" s="1403" t="n"/>
      <c r="BC45" s="1403" t="n"/>
      <c r="BD45" s="1403" t="n"/>
      <c r="BE45" s="1403" t="n"/>
      <c r="BF45" s="1403" t="n"/>
      <c r="BG45" s="1403" t="n"/>
      <c r="BH45" s="1403" t="n"/>
      <c r="BI45" s="1403" t="n"/>
      <c r="BJ45" s="1403" t="n"/>
      <c r="BK45" s="1415" t="n"/>
      <c r="BL45" s="1443">
        <f>+T45+BA45</f>
        <v/>
      </c>
      <c r="BM45" s="1411" t="n"/>
      <c r="BN45" s="1411" t="n"/>
      <c r="BO45" s="1411" t="n"/>
      <c r="BP45" s="1411" t="n"/>
      <c r="BQ45" s="1411" t="n"/>
      <c r="BR45" s="1411" t="n"/>
      <c r="BS45" s="1411" t="n"/>
      <c r="BT45" s="1411" t="n"/>
      <c r="BU45" s="1411" t="n"/>
      <c r="BV45" s="1412" t="n"/>
      <c r="BW45" s="1445" t="n"/>
      <c r="BX45" s="1411" t="n"/>
      <c r="BY45" s="1411" t="n"/>
      <c r="BZ45" s="1411" t="n"/>
      <c r="CA45" s="1411" t="n"/>
      <c r="CB45" s="1411" t="n"/>
      <c r="CC45" s="1411" t="n"/>
      <c r="CD45" s="1411" t="n"/>
      <c r="CE45" s="1411" t="n"/>
      <c r="CF45" s="1411" t="n"/>
      <c r="CG45" s="1411" t="n"/>
      <c r="CH45" s="1411" t="n"/>
      <c r="CI45" s="1411" t="n"/>
      <c r="CJ45" s="1411" t="n"/>
      <c r="CK45" s="1411" t="n"/>
      <c r="CL45" s="1411" t="n"/>
      <c r="CM45" s="1411" t="n"/>
      <c r="CN45" s="1411" t="n"/>
      <c r="CO45" s="1411" t="n"/>
      <c r="CP45" s="1411" t="n"/>
      <c r="CQ45" s="1411" t="n"/>
      <c r="CR45" s="1411" t="n"/>
      <c r="CS45" s="1411" t="n"/>
      <c r="CT45" s="1411" t="n"/>
      <c r="CU45" s="1411" t="n"/>
      <c r="CV45" s="1411" t="n"/>
      <c r="CW45" s="1411" t="n"/>
      <c r="CX45" s="1411" t="n"/>
      <c r="CY45" s="1411" t="n"/>
      <c r="CZ45" s="1411" t="n"/>
      <c r="DA45" s="1411" t="n"/>
      <c r="DB45" s="1411" t="n"/>
      <c r="DC45" s="1411" t="n"/>
      <c r="DD45" s="1411" t="n"/>
      <c r="DE45" s="1411" t="n"/>
      <c r="DF45" s="1411" t="n"/>
      <c r="DG45" s="1411" t="n"/>
      <c r="DH45" s="1411" t="n"/>
      <c r="DI45" s="1411" t="n"/>
      <c r="DJ45" s="1411" t="n"/>
      <c r="DK45" s="1411" t="n"/>
      <c r="DL45" s="1411" t="n"/>
      <c r="DM45" s="1411" t="n"/>
      <c r="DN45" s="1411" t="n"/>
      <c r="DO45" s="1411" t="n"/>
      <c r="DP45" s="1411" t="n"/>
      <c r="DQ45" s="1411" t="n"/>
      <c r="DR45" s="1411" t="n"/>
      <c r="DS45" s="1411" t="n"/>
      <c r="DT45" s="1411" t="n"/>
      <c r="DU45" s="1411" t="n"/>
      <c r="DV45" s="1446" t="n"/>
      <c r="DW45" s="1435" t="n"/>
      <c r="DY45" s="1436" t="n"/>
      <c r="DZ45" s="1458" t="inlineStr">
        <is>
          <t>The aggregate amount of unrealized gain/loss (B) （⑧=③+⑤+⑥）</t>
        </is>
      </c>
      <c r="EA45" s="1411" t="n"/>
      <c r="EB45" s="1411" t="n"/>
      <c r="EC45" s="1411" t="n"/>
      <c r="ED45" s="1411" t="n"/>
      <c r="EE45" s="1411" t="n"/>
      <c r="EF45" s="1411" t="n"/>
      <c r="EG45" s="1411" t="n"/>
      <c r="EH45" s="1411" t="n"/>
      <c r="EI45" s="1411" t="n"/>
      <c r="EJ45" s="1411" t="n"/>
      <c r="EK45" s="1411" t="n"/>
      <c r="EL45" s="1411" t="n"/>
      <c r="EM45" s="1411" t="n"/>
      <c r="EN45" s="1411" t="n"/>
      <c r="EO45" s="1411" t="n"/>
      <c r="EP45" s="1411" t="n"/>
      <c r="EQ45" s="1411" t="n"/>
      <c r="ER45" s="1411" t="n"/>
      <c r="ES45" s="1411" t="n"/>
      <c r="ET45" s="1411" t="n"/>
      <c r="EU45" s="1411" t="n"/>
      <c r="EV45" s="1411" t="n"/>
      <c r="EW45" s="1411" t="n"/>
      <c r="EX45" s="1411" t="n"/>
      <c r="EY45" s="1412" t="n"/>
      <c r="EZ45" s="1452" t="inlineStr">
        <is>
          <t>⑧</t>
        </is>
      </c>
      <c r="FA45" s="1412" t="n"/>
      <c r="FB45" s="1453">
        <f>+BC81+FB26+FB35</f>
        <v/>
      </c>
      <c r="FC45" s="1411" t="n"/>
      <c r="FD45" s="1411" t="n"/>
      <c r="FE45" s="1411" t="n"/>
      <c r="FF45" s="1411" t="n"/>
      <c r="FG45" s="1411" t="n"/>
      <c r="FH45" s="1411" t="n"/>
      <c r="FI45" s="1411" t="n"/>
      <c r="FJ45" s="1411" t="n"/>
      <c r="FK45" s="1411" t="n"/>
      <c r="FL45" s="1412" t="n"/>
    </row>
    <row r="46" ht="6" customHeight="1" s="980">
      <c r="A46" s="1439" t="n"/>
      <c r="B46" s="1463" t="n"/>
      <c r="C46" s="1427" t="n"/>
      <c r="D46" s="1428" t="n"/>
      <c r="E46" s="1428" t="n"/>
      <c r="F46" s="1428" t="n"/>
      <c r="G46" s="1428" t="n"/>
      <c r="H46" s="1428" t="n"/>
      <c r="I46" s="1428" t="n"/>
      <c r="J46" s="1428" t="n"/>
      <c r="K46" s="1428" t="n"/>
      <c r="L46" s="1428" t="n"/>
      <c r="M46" s="1428" t="n"/>
      <c r="N46" s="1428" t="n"/>
      <c r="O46" s="1428" t="n"/>
      <c r="P46" s="1428" t="n"/>
      <c r="Q46" s="1428" t="n"/>
      <c r="R46" s="1428" t="n"/>
      <c r="S46" s="1429" t="n"/>
      <c r="T46" s="1427" t="n"/>
      <c r="U46" s="1428" t="n"/>
      <c r="V46" s="1428" t="n"/>
      <c r="W46" s="1428" t="n"/>
      <c r="X46" s="1428" t="n"/>
      <c r="Y46" s="1428" t="n"/>
      <c r="Z46" s="1428" t="n"/>
      <c r="AA46" s="1428" t="n"/>
      <c r="AB46" s="1428" t="n"/>
      <c r="AC46" s="1428" t="n"/>
      <c r="AD46" s="1429" t="n"/>
      <c r="AE46" s="1440" t="n"/>
      <c r="AF46" s="1428" t="n"/>
      <c r="AG46" s="1428" t="n"/>
      <c r="AH46" s="1428" t="n"/>
      <c r="AI46" s="1428" t="n"/>
      <c r="AJ46" s="1428" t="n"/>
      <c r="AK46" s="1428" t="n"/>
      <c r="AL46" s="1428" t="n"/>
      <c r="AM46" s="1428" t="n"/>
      <c r="AN46" s="1428" t="n"/>
      <c r="AO46" s="1429" t="n"/>
      <c r="AP46" s="1427" t="n"/>
      <c r="AQ46" s="1428" t="n"/>
      <c r="AR46" s="1428" t="n"/>
      <c r="AS46" s="1428" t="n"/>
      <c r="AT46" s="1428" t="n"/>
      <c r="AU46" s="1428" t="n"/>
      <c r="AV46" s="1428" t="n"/>
      <c r="AW46" s="1428" t="n"/>
      <c r="AX46" s="1428" t="n"/>
      <c r="AY46" s="1428" t="n"/>
      <c r="AZ46" s="1429" t="n"/>
      <c r="BA46" s="1440" t="n"/>
      <c r="BB46" s="1428" t="n"/>
      <c r="BC46" s="1428" t="n"/>
      <c r="BD46" s="1428" t="n"/>
      <c r="BE46" s="1428" t="n"/>
      <c r="BF46" s="1428" t="n"/>
      <c r="BG46" s="1428" t="n"/>
      <c r="BH46" s="1428" t="n"/>
      <c r="BI46" s="1428" t="n"/>
      <c r="BJ46" s="1428" t="n"/>
      <c r="BK46" s="1429" t="n"/>
      <c r="BL46" s="1427" t="n"/>
      <c r="BM46" s="1428" t="n"/>
      <c r="BN46" s="1428" t="n"/>
      <c r="BO46" s="1428" t="n"/>
      <c r="BP46" s="1428" t="n"/>
      <c r="BQ46" s="1428" t="n"/>
      <c r="BR46" s="1428" t="n"/>
      <c r="BS46" s="1428" t="n"/>
      <c r="BT46" s="1428" t="n"/>
      <c r="BU46" s="1428" t="n"/>
      <c r="BV46" s="1429" t="n"/>
      <c r="BW46" s="1428" t="n"/>
      <c r="BX46" s="1428" t="n"/>
      <c r="BY46" s="1428" t="n"/>
      <c r="BZ46" s="1428" t="n"/>
      <c r="CA46" s="1428" t="n"/>
      <c r="CB46" s="1428" t="n"/>
      <c r="CC46" s="1428" t="n"/>
      <c r="CD46" s="1428" t="n"/>
      <c r="CE46" s="1428" t="n"/>
      <c r="CF46" s="1428" t="n"/>
      <c r="CG46" s="1428" t="n"/>
      <c r="CH46" s="1428" t="n"/>
      <c r="CI46" s="1428" t="n"/>
      <c r="CJ46" s="1428" t="n"/>
      <c r="CK46" s="1428" t="n"/>
      <c r="CL46" s="1428" t="n"/>
      <c r="CM46" s="1428" t="n"/>
      <c r="CN46" s="1428" t="n"/>
      <c r="CO46" s="1428" t="n"/>
      <c r="CP46" s="1428" t="n"/>
      <c r="CQ46" s="1428" t="n"/>
      <c r="CR46" s="1428" t="n"/>
      <c r="CS46" s="1428" t="n"/>
      <c r="CT46" s="1428" t="n"/>
      <c r="CU46" s="1428" t="n"/>
      <c r="CV46" s="1428" t="n"/>
      <c r="CW46" s="1428" t="n"/>
      <c r="CX46" s="1428" t="n"/>
      <c r="CY46" s="1428" t="n"/>
      <c r="CZ46" s="1428" t="n"/>
      <c r="DA46" s="1428" t="n"/>
      <c r="DB46" s="1428" t="n"/>
      <c r="DC46" s="1428" t="n"/>
      <c r="DD46" s="1428" t="n"/>
      <c r="DE46" s="1428" t="n"/>
      <c r="DF46" s="1428" t="n"/>
      <c r="DG46" s="1428" t="n"/>
      <c r="DH46" s="1428" t="n"/>
      <c r="DI46" s="1428" t="n"/>
      <c r="DJ46" s="1428" t="n"/>
      <c r="DK46" s="1428" t="n"/>
      <c r="DL46" s="1428" t="n"/>
      <c r="DM46" s="1428" t="n"/>
      <c r="DN46" s="1428" t="n"/>
      <c r="DO46" s="1428" t="n"/>
      <c r="DP46" s="1428" t="n"/>
      <c r="DQ46" s="1428" t="n"/>
      <c r="DR46" s="1428" t="n"/>
      <c r="DS46" s="1428" t="n"/>
      <c r="DT46" s="1428" t="n"/>
      <c r="DU46" s="1428" t="n"/>
      <c r="DV46" s="1441" t="n"/>
      <c r="DW46" s="1435" t="n"/>
      <c r="DY46" s="1442" t="n"/>
      <c r="DZ46" s="1427" t="n"/>
      <c r="EA46" s="1428" t="n"/>
      <c r="EB46" s="1428" t="n"/>
      <c r="EC46" s="1428" t="n"/>
      <c r="ED46" s="1428" t="n"/>
      <c r="EE46" s="1428" t="n"/>
      <c r="EF46" s="1428" t="n"/>
      <c r="EG46" s="1428" t="n"/>
      <c r="EH46" s="1428" t="n"/>
      <c r="EI46" s="1428" t="n"/>
      <c r="EJ46" s="1428" t="n"/>
      <c r="EK46" s="1428" t="n"/>
      <c r="EL46" s="1428" t="n"/>
      <c r="EM46" s="1428" t="n"/>
      <c r="EN46" s="1428" t="n"/>
      <c r="EO46" s="1428" t="n"/>
      <c r="EP46" s="1428" t="n"/>
      <c r="EQ46" s="1428" t="n"/>
      <c r="ER46" s="1428" t="n"/>
      <c r="ES46" s="1428" t="n"/>
      <c r="ET46" s="1428" t="n"/>
      <c r="EU46" s="1428" t="n"/>
      <c r="EV46" s="1428" t="n"/>
      <c r="EW46" s="1428" t="n"/>
      <c r="EX46" s="1428" t="n"/>
      <c r="EY46" s="1429" t="n"/>
      <c r="EZ46" s="1427" t="n"/>
      <c r="FA46" s="1429" t="n"/>
      <c r="FB46" s="1428" t="n"/>
      <c r="FC46" s="1428" t="n"/>
      <c r="FD46" s="1428" t="n"/>
      <c r="FE46" s="1428" t="n"/>
      <c r="FF46" s="1428" t="n"/>
      <c r="FG46" s="1428" t="n"/>
      <c r="FH46" s="1428" t="n"/>
      <c r="FI46" s="1428" t="n"/>
      <c r="FJ46" s="1428" t="n"/>
      <c r="FK46" s="1428" t="n"/>
      <c r="FL46" s="1429" t="n"/>
    </row>
    <row r="47" ht="6" customHeight="1" s="980">
      <c r="A47" s="1439" t="n"/>
      <c r="B47" s="1463" t="n"/>
      <c r="C47" s="1437" t="inlineStr">
        <is>
          <t>Others</t>
        </is>
      </c>
      <c r="D47" s="1411" t="n"/>
      <c r="E47" s="1411" t="n"/>
      <c r="F47" s="1411" t="n"/>
      <c r="G47" s="1411" t="n"/>
      <c r="H47" s="1411" t="n"/>
      <c r="I47" s="1411" t="n"/>
      <c r="J47" s="1411" t="n"/>
      <c r="K47" s="1411" t="n"/>
      <c r="L47" s="1411" t="n"/>
      <c r="M47" s="1411" t="n"/>
      <c r="N47" s="1411" t="n"/>
      <c r="O47" s="1411" t="n"/>
      <c r="P47" s="1411" t="n"/>
      <c r="Q47" s="1411" t="n"/>
      <c r="R47" s="1411" t="n"/>
      <c r="S47" s="1412" t="n"/>
      <c r="T47" s="1443">
        <f>BS!S30-SUM(T41:AD46)</f>
        <v/>
      </c>
      <c r="U47" s="1411" t="n"/>
      <c r="V47" s="1411" t="n"/>
      <c r="W47" s="1411" t="n"/>
      <c r="X47" s="1411" t="n"/>
      <c r="Y47" s="1411" t="n"/>
      <c r="Z47" s="1411" t="n"/>
      <c r="AA47" s="1411" t="n"/>
      <c r="AB47" s="1411" t="n"/>
      <c r="AC47" s="1411" t="n"/>
      <c r="AD47" s="1412" t="n"/>
      <c r="AE47" s="1444" t="n"/>
      <c r="AF47" s="1411" t="n"/>
      <c r="AG47" s="1411" t="n"/>
      <c r="AH47" s="1411" t="n"/>
      <c r="AI47" s="1411" t="n"/>
      <c r="AJ47" s="1411" t="n"/>
      <c r="AK47" s="1411" t="n"/>
      <c r="AL47" s="1411" t="n"/>
      <c r="AM47" s="1411" t="n"/>
      <c r="AN47" s="1411" t="n"/>
      <c r="AO47" s="1412" t="n"/>
      <c r="AP47" s="1443">
        <f>+T47+AE47</f>
        <v/>
      </c>
      <c r="AQ47" s="1411" t="n"/>
      <c r="AR47" s="1411" t="n"/>
      <c r="AS47" s="1411" t="n"/>
      <c r="AT47" s="1411" t="n"/>
      <c r="AU47" s="1411" t="n"/>
      <c r="AV47" s="1411" t="n"/>
      <c r="AW47" s="1411" t="n"/>
      <c r="AX47" s="1411" t="n"/>
      <c r="AY47" s="1411" t="n"/>
      <c r="AZ47" s="1412" t="n"/>
      <c r="BA47" s="1433">
        <f>AE47</f>
        <v/>
      </c>
      <c r="BB47" s="1403" t="n"/>
      <c r="BC47" s="1403" t="n"/>
      <c r="BD47" s="1403" t="n"/>
      <c r="BE47" s="1403" t="n"/>
      <c r="BF47" s="1403" t="n"/>
      <c r="BG47" s="1403" t="n"/>
      <c r="BH47" s="1403" t="n"/>
      <c r="BI47" s="1403" t="n"/>
      <c r="BJ47" s="1403" t="n"/>
      <c r="BK47" s="1415" t="n"/>
      <c r="BL47" s="1443">
        <f>+T47+BA47</f>
        <v/>
      </c>
      <c r="BM47" s="1411" t="n"/>
      <c r="BN47" s="1411" t="n"/>
      <c r="BO47" s="1411" t="n"/>
      <c r="BP47" s="1411" t="n"/>
      <c r="BQ47" s="1411" t="n"/>
      <c r="BR47" s="1411" t="n"/>
      <c r="BS47" s="1411" t="n"/>
      <c r="BT47" s="1411" t="n"/>
      <c r="BU47" s="1411" t="n"/>
      <c r="BV47" s="1412" t="n"/>
      <c r="BW47" s="1445" t="n"/>
      <c r="BX47" s="1411" t="n"/>
      <c r="BY47" s="1411" t="n"/>
      <c r="BZ47" s="1411" t="n"/>
      <c r="CA47" s="1411" t="n"/>
      <c r="CB47" s="1411" t="n"/>
      <c r="CC47" s="1411" t="n"/>
      <c r="CD47" s="1411" t="n"/>
      <c r="CE47" s="1411" t="n"/>
      <c r="CF47" s="1411" t="n"/>
      <c r="CG47" s="1411" t="n"/>
      <c r="CH47" s="1411" t="n"/>
      <c r="CI47" s="1411" t="n"/>
      <c r="CJ47" s="1411" t="n"/>
      <c r="CK47" s="1411" t="n"/>
      <c r="CL47" s="1411" t="n"/>
      <c r="CM47" s="1411" t="n"/>
      <c r="CN47" s="1411" t="n"/>
      <c r="CO47" s="1411" t="n"/>
      <c r="CP47" s="1411" t="n"/>
      <c r="CQ47" s="1411" t="n"/>
      <c r="CR47" s="1411" t="n"/>
      <c r="CS47" s="1411" t="n"/>
      <c r="CT47" s="1411" t="n"/>
      <c r="CU47" s="1411" t="n"/>
      <c r="CV47" s="1411" t="n"/>
      <c r="CW47" s="1411" t="n"/>
      <c r="CX47" s="1411" t="n"/>
      <c r="CY47" s="1411" t="n"/>
      <c r="CZ47" s="1411" t="n"/>
      <c r="DA47" s="1411" t="n"/>
      <c r="DB47" s="1411" t="n"/>
      <c r="DC47" s="1411" t="n"/>
      <c r="DD47" s="1411" t="n"/>
      <c r="DE47" s="1411" t="n"/>
      <c r="DF47" s="1411" t="n"/>
      <c r="DG47" s="1411" t="n"/>
      <c r="DH47" s="1411" t="n"/>
      <c r="DI47" s="1411" t="n"/>
      <c r="DJ47" s="1411" t="n"/>
      <c r="DK47" s="1411" t="n"/>
      <c r="DL47" s="1411" t="n"/>
      <c r="DM47" s="1411" t="n"/>
      <c r="DN47" s="1411" t="n"/>
      <c r="DO47" s="1411" t="n"/>
      <c r="DP47" s="1411" t="n"/>
      <c r="DQ47" s="1411" t="n"/>
      <c r="DR47" s="1411" t="n"/>
      <c r="DS47" s="1411" t="n"/>
      <c r="DT47" s="1411" t="n"/>
      <c r="DU47" s="1411" t="n"/>
      <c r="DV47" s="1446" t="n"/>
      <c r="DW47" s="1435" t="n"/>
      <c r="DY47" s="1442" t="n"/>
      <c r="DZ47" s="1437" t="inlineStr">
        <is>
          <t>▲Considerations of tax effect</t>
        </is>
      </c>
      <c r="EA47" s="1411" t="n"/>
      <c r="EB47" s="1411" t="n"/>
      <c r="EC47" s="1411" t="n"/>
      <c r="ED47" s="1411" t="n"/>
      <c r="EE47" s="1411" t="n"/>
      <c r="EF47" s="1411" t="n"/>
      <c r="EG47" s="1411" t="n"/>
      <c r="EH47" s="1411" t="n"/>
      <c r="EI47" s="1411" t="n"/>
      <c r="EJ47" s="1411" t="n"/>
      <c r="EK47" s="1411" t="n"/>
      <c r="EL47" s="1411" t="n"/>
      <c r="EM47" s="1411" t="n"/>
      <c r="EN47" s="1411" t="n"/>
      <c r="EO47" s="1411" t="n"/>
      <c r="EP47" s="1411" t="n"/>
      <c r="EQ47" s="1411" t="n"/>
      <c r="ER47" s="1411" t="n"/>
      <c r="ES47" s="1411" t="n"/>
      <c r="ET47" s="1411" t="n"/>
      <c r="EU47" s="1411" t="n"/>
      <c r="EV47" s="1411" t="n"/>
      <c r="EW47" s="1411" t="n"/>
      <c r="EX47" s="1411" t="n"/>
      <c r="EY47" s="1412" t="n"/>
      <c r="EZ47" s="1438" t="n"/>
      <c r="FA47" s="1411" t="n"/>
      <c r="FB47" s="1411" t="n"/>
      <c r="FC47" s="1411" t="n"/>
      <c r="FD47" s="1411" t="n"/>
      <c r="FE47" s="1411" t="n"/>
      <c r="FF47" s="1411" t="n"/>
      <c r="FG47" s="1411" t="n"/>
      <c r="FH47" s="1411" t="n"/>
      <c r="FI47" s="1411" t="n"/>
      <c r="FJ47" s="1411" t="n"/>
      <c r="FK47" s="1411" t="n"/>
      <c r="FL47" s="1412" t="n"/>
    </row>
    <row r="48" ht="6" customHeight="1" s="980">
      <c r="A48" s="1439" t="n"/>
      <c r="B48" s="1463" t="n"/>
      <c r="C48" s="1427" t="n"/>
      <c r="D48" s="1428" t="n"/>
      <c r="E48" s="1428" t="n"/>
      <c r="F48" s="1428" t="n"/>
      <c r="G48" s="1428" t="n"/>
      <c r="H48" s="1428" t="n"/>
      <c r="I48" s="1428" t="n"/>
      <c r="J48" s="1428" t="n"/>
      <c r="K48" s="1428" t="n"/>
      <c r="L48" s="1428" t="n"/>
      <c r="M48" s="1428" t="n"/>
      <c r="N48" s="1428" t="n"/>
      <c r="O48" s="1428" t="n"/>
      <c r="P48" s="1428" t="n"/>
      <c r="Q48" s="1428" t="n"/>
      <c r="R48" s="1428" t="n"/>
      <c r="S48" s="1429" t="n"/>
      <c r="T48" s="1427" t="n"/>
      <c r="U48" s="1428" t="n"/>
      <c r="V48" s="1428" t="n"/>
      <c r="W48" s="1428" t="n"/>
      <c r="X48" s="1428" t="n"/>
      <c r="Y48" s="1428" t="n"/>
      <c r="Z48" s="1428" t="n"/>
      <c r="AA48" s="1428" t="n"/>
      <c r="AB48" s="1428" t="n"/>
      <c r="AC48" s="1428" t="n"/>
      <c r="AD48" s="1429" t="n"/>
      <c r="AE48" s="1440" t="n"/>
      <c r="AF48" s="1428" t="n"/>
      <c r="AG48" s="1428" t="n"/>
      <c r="AH48" s="1428" t="n"/>
      <c r="AI48" s="1428" t="n"/>
      <c r="AJ48" s="1428" t="n"/>
      <c r="AK48" s="1428" t="n"/>
      <c r="AL48" s="1428" t="n"/>
      <c r="AM48" s="1428" t="n"/>
      <c r="AN48" s="1428" t="n"/>
      <c r="AO48" s="1429" t="n"/>
      <c r="AP48" s="1427" t="n"/>
      <c r="AQ48" s="1428" t="n"/>
      <c r="AR48" s="1428" t="n"/>
      <c r="AS48" s="1428" t="n"/>
      <c r="AT48" s="1428" t="n"/>
      <c r="AU48" s="1428" t="n"/>
      <c r="AV48" s="1428" t="n"/>
      <c r="AW48" s="1428" t="n"/>
      <c r="AX48" s="1428" t="n"/>
      <c r="AY48" s="1428" t="n"/>
      <c r="AZ48" s="1429" t="n"/>
      <c r="BA48" s="1440" t="n"/>
      <c r="BB48" s="1428" t="n"/>
      <c r="BC48" s="1428" t="n"/>
      <c r="BD48" s="1428" t="n"/>
      <c r="BE48" s="1428" t="n"/>
      <c r="BF48" s="1428" t="n"/>
      <c r="BG48" s="1428" t="n"/>
      <c r="BH48" s="1428" t="n"/>
      <c r="BI48" s="1428" t="n"/>
      <c r="BJ48" s="1428" t="n"/>
      <c r="BK48" s="1429" t="n"/>
      <c r="BL48" s="1427" t="n"/>
      <c r="BM48" s="1428" t="n"/>
      <c r="BN48" s="1428" t="n"/>
      <c r="BO48" s="1428" t="n"/>
      <c r="BP48" s="1428" t="n"/>
      <c r="BQ48" s="1428" t="n"/>
      <c r="BR48" s="1428" t="n"/>
      <c r="BS48" s="1428" t="n"/>
      <c r="BT48" s="1428" t="n"/>
      <c r="BU48" s="1428" t="n"/>
      <c r="BV48" s="1429" t="n"/>
      <c r="BW48" s="1428" t="n"/>
      <c r="BX48" s="1428" t="n"/>
      <c r="BY48" s="1428" t="n"/>
      <c r="BZ48" s="1428" t="n"/>
      <c r="CA48" s="1428" t="n"/>
      <c r="CB48" s="1428" t="n"/>
      <c r="CC48" s="1428" t="n"/>
      <c r="CD48" s="1428" t="n"/>
      <c r="CE48" s="1428" t="n"/>
      <c r="CF48" s="1428" t="n"/>
      <c r="CG48" s="1428" t="n"/>
      <c r="CH48" s="1428" t="n"/>
      <c r="CI48" s="1428" t="n"/>
      <c r="CJ48" s="1428" t="n"/>
      <c r="CK48" s="1428" t="n"/>
      <c r="CL48" s="1428" t="n"/>
      <c r="CM48" s="1428" t="n"/>
      <c r="CN48" s="1428" t="n"/>
      <c r="CO48" s="1428" t="n"/>
      <c r="CP48" s="1428" t="n"/>
      <c r="CQ48" s="1428" t="n"/>
      <c r="CR48" s="1428" t="n"/>
      <c r="CS48" s="1428" t="n"/>
      <c r="CT48" s="1428" t="n"/>
      <c r="CU48" s="1428" t="n"/>
      <c r="CV48" s="1428" t="n"/>
      <c r="CW48" s="1428" t="n"/>
      <c r="CX48" s="1428" t="n"/>
      <c r="CY48" s="1428" t="n"/>
      <c r="CZ48" s="1428" t="n"/>
      <c r="DA48" s="1428" t="n"/>
      <c r="DB48" s="1428" t="n"/>
      <c r="DC48" s="1428" t="n"/>
      <c r="DD48" s="1428" t="n"/>
      <c r="DE48" s="1428" t="n"/>
      <c r="DF48" s="1428" t="n"/>
      <c r="DG48" s="1428" t="n"/>
      <c r="DH48" s="1428" t="n"/>
      <c r="DI48" s="1428" t="n"/>
      <c r="DJ48" s="1428" t="n"/>
      <c r="DK48" s="1428" t="n"/>
      <c r="DL48" s="1428" t="n"/>
      <c r="DM48" s="1428" t="n"/>
      <c r="DN48" s="1428" t="n"/>
      <c r="DO48" s="1428" t="n"/>
      <c r="DP48" s="1428" t="n"/>
      <c r="DQ48" s="1428" t="n"/>
      <c r="DR48" s="1428" t="n"/>
      <c r="DS48" s="1428" t="n"/>
      <c r="DT48" s="1428" t="n"/>
      <c r="DU48" s="1428" t="n"/>
      <c r="DV48" s="1441" t="n"/>
      <c r="DW48" s="1435" t="n"/>
      <c r="DY48" s="1447" t="n"/>
      <c r="DZ48" s="1427" t="n"/>
      <c r="EA48" s="1428" t="n"/>
      <c r="EB48" s="1428" t="n"/>
      <c r="EC48" s="1428" t="n"/>
      <c r="ED48" s="1428" t="n"/>
      <c r="EE48" s="1428" t="n"/>
      <c r="EF48" s="1428" t="n"/>
      <c r="EG48" s="1428" t="n"/>
      <c r="EH48" s="1428" t="n"/>
      <c r="EI48" s="1428" t="n"/>
      <c r="EJ48" s="1428" t="n"/>
      <c r="EK48" s="1428" t="n"/>
      <c r="EL48" s="1428" t="n"/>
      <c r="EM48" s="1428" t="n"/>
      <c r="EN48" s="1428" t="n"/>
      <c r="EO48" s="1428" t="n"/>
      <c r="EP48" s="1428" t="n"/>
      <c r="EQ48" s="1428" t="n"/>
      <c r="ER48" s="1428" t="n"/>
      <c r="ES48" s="1428" t="n"/>
      <c r="ET48" s="1428" t="n"/>
      <c r="EU48" s="1428" t="n"/>
      <c r="EV48" s="1428" t="n"/>
      <c r="EW48" s="1428" t="n"/>
      <c r="EX48" s="1428" t="n"/>
      <c r="EY48" s="1429" t="n"/>
      <c r="EZ48" s="1427" t="n"/>
      <c r="FA48" s="1428" t="n"/>
      <c r="FB48" s="1428" t="n"/>
      <c r="FC48" s="1428" t="n"/>
      <c r="FD48" s="1428" t="n"/>
      <c r="FE48" s="1428" t="n"/>
      <c r="FF48" s="1428" t="n"/>
      <c r="FG48" s="1428" t="n"/>
      <c r="FH48" s="1428" t="n"/>
      <c r="FI48" s="1428" t="n"/>
      <c r="FJ48" s="1428" t="n"/>
      <c r="FK48" s="1428" t="n"/>
      <c r="FL48" s="1429" t="n"/>
    </row>
    <row r="49" ht="6" customHeight="1" s="980">
      <c r="A49" s="1439" t="n"/>
      <c r="B49" s="1463" t="n"/>
      <c r="C49" s="1437" t="inlineStr">
        <is>
          <t>Other Tangible</t>
        </is>
      </c>
      <c r="D49" s="1411" t="n"/>
      <c r="E49" s="1411" t="n"/>
      <c r="F49" s="1411" t="n"/>
      <c r="G49" s="1411" t="n"/>
      <c r="H49" s="1411" t="n"/>
      <c r="I49" s="1411" t="n"/>
      <c r="J49" s="1411" t="n"/>
      <c r="K49" s="1411" t="n"/>
      <c r="L49" s="1411" t="n"/>
      <c r="M49" s="1411" t="n"/>
      <c r="N49" s="1411" t="n"/>
      <c r="O49" s="1411" t="n"/>
      <c r="P49" s="1411" t="n"/>
      <c r="Q49" s="1411" t="n"/>
      <c r="R49" s="1411" t="n"/>
      <c r="S49" s="1412" t="n"/>
      <c r="T49" s="1443">
        <f>BS!S33</f>
        <v/>
      </c>
      <c r="U49" s="1411" t="n"/>
      <c r="V49" s="1411" t="n"/>
      <c r="W49" s="1411" t="n"/>
      <c r="X49" s="1411" t="n"/>
      <c r="Y49" s="1411" t="n"/>
      <c r="Z49" s="1411" t="n"/>
      <c r="AA49" s="1411" t="n"/>
      <c r="AB49" s="1411" t="n"/>
      <c r="AC49" s="1411" t="n"/>
      <c r="AD49" s="1412" t="n"/>
      <c r="AE49" s="1444" t="n"/>
      <c r="AF49" s="1411" t="n"/>
      <c r="AG49" s="1411" t="n"/>
      <c r="AH49" s="1411" t="n"/>
      <c r="AI49" s="1411" t="n"/>
      <c r="AJ49" s="1411" t="n"/>
      <c r="AK49" s="1411" t="n"/>
      <c r="AL49" s="1411" t="n"/>
      <c r="AM49" s="1411" t="n"/>
      <c r="AN49" s="1411" t="n"/>
      <c r="AO49" s="1412" t="n"/>
      <c r="AP49" s="1443">
        <f>+T49+AE49</f>
        <v/>
      </c>
      <c r="AQ49" s="1411" t="n"/>
      <c r="AR49" s="1411" t="n"/>
      <c r="AS49" s="1411" t="n"/>
      <c r="AT49" s="1411" t="n"/>
      <c r="AU49" s="1411" t="n"/>
      <c r="AV49" s="1411" t="n"/>
      <c r="AW49" s="1411" t="n"/>
      <c r="AX49" s="1411" t="n"/>
      <c r="AY49" s="1411" t="n"/>
      <c r="AZ49" s="1412" t="n"/>
      <c r="BA49" s="1433">
        <f>AE49</f>
        <v/>
      </c>
      <c r="BB49" s="1403" t="n"/>
      <c r="BC49" s="1403" t="n"/>
      <c r="BD49" s="1403" t="n"/>
      <c r="BE49" s="1403" t="n"/>
      <c r="BF49" s="1403" t="n"/>
      <c r="BG49" s="1403" t="n"/>
      <c r="BH49" s="1403" t="n"/>
      <c r="BI49" s="1403" t="n"/>
      <c r="BJ49" s="1403" t="n"/>
      <c r="BK49" s="1415" t="n"/>
      <c r="BL49" s="1443">
        <f>+T49+BA49</f>
        <v/>
      </c>
      <c r="BM49" s="1411" t="n"/>
      <c r="BN49" s="1411" t="n"/>
      <c r="BO49" s="1411" t="n"/>
      <c r="BP49" s="1411" t="n"/>
      <c r="BQ49" s="1411" t="n"/>
      <c r="BR49" s="1411" t="n"/>
      <c r="BS49" s="1411" t="n"/>
      <c r="BT49" s="1411" t="n"/>
      <c r="BU49" s="1411" t="n"/>
      <c r="BV49" s="1412" t="n"/>
      <c r="BW49" s="1445" t="n"/>
      <c r="BX49" s="1411" t="n"/>
      <c r="BY49" s="1411" t="n"/>
      <c r="BZ49" s="1411" t="n"/>
      <c r="CA49" s="1411" t="n"/>
      <c r="CB49" s="1411" t="n"/>
      <c r="CC49" s="1411" t="n"/>
      <c r="CD49" s="1411" t="n"/>
      <c r="CE49" s="1411" t="n"/>
      <c r="CF49" s="1411" t="n"/>
      <c r="CG49" s="1411" t="n"/>
      <c r="CH49" s="1411" t="n"/>
      <c r="CI49" s="1411" t="n"/>
      <c r="CJ49" s="1411" t="n"/>
      <c r="CK49" s="1411" t="n"/>
      <c r="CL49" s="1411" t="n"/>
      <c r="CM49" s="1411" t="n"/>
      <c r="CN49" s="1411" t="n"/>
      <c r="CO49" s="1411" t="n"/>
      <c r="CP49" s="1411" t="n"/>
      <c r="CQ49" s="1411" t="n"/>
      <c r="CR49" s="1411" t="n"/>
      <c r="CS49" s="1411" t="n"/>
      <c r="CT49" s="1411" t="n"/>
      <c r="CU49" s="1411" t="n"/>
      <c r="CV49" s="1411" t="n"/>
      <c r="CW49" s="1411" t="n"/>
      <c r="CX49" s="1411" t="n"/>
      <c r="CY49" s="1411" t="n"/>
      <c r="CZ49" s="1411" t="n"/>
      <c r="DA49" s="1411" t="n"/>
      <c r="DB49" s="1411" t="n"/>
      <c r="DC49" s="1411" t="n"/>
      <c r="DD49" s="1411" t="n"/>
      <c r="DE49" s="1411" t="n"/>
      <c r="DF49" s="1411" t="n"/>
      <c r="DG49" s="1411" t="n"/>
      <c r="DH49" s="1411" t="n"/>
      <c r="DI49" s="1411" t="n"/>
      <c r="DJ49" s="1411" t="n"/>
      <c r="DK49" s="1411" t="n"/>
      <c r="DL49" s="1411" t="n"/>
      <c r="DM49" s="1411" t="n"/>
      <c r="DN49" s="1411" t="n"/>
      <c r="DO49" s="1411" t="n"/>
      <c r="DP49" s="1411" t="n"/>
      <c r="DQ49" s="1411" t="n"/>
      <c r="DR49" s="1411" t="n"/>
      <c r="DS49" s="1411" t="n"/>
      <c r="DT49" s="1411" t="n"/>
      <c r="DU49" s="1411" t="n"/>
      <c r="DV49" s="1446" t="n"/>
      <c r="DW49" s="1435" t="n"/>
      <c r="DY49" s="1458" t="inlineStr">
        <is>
          <t>Unrealized gain/loss with tax effect considered (B)</t>
        </is>
      </c>
      <c r="DZ49" s="1411" t="n"/>
      <c r="EA49" s="1411" t="n"/>
      <c r="EB49" s="1411" t="n"/>
      <c r="EC49" s="1411" t="n"/>
      <c r="ED49" s="1411" t="n"/>
      <c r="EE49" s="1411" t="n"/>
      <c r="EF49" s="1411" t="n"/>
      <c r="EG49" s="1411" t="n"/>
      <c r="EH49" s="1411" t="n"/>
      <c r="EI49" s="1411" t="n"/>
      <c r="EJ49" s="1411" t="n"/>
      <c r="EK49" s="1411" t="n"/>
      <c r="EL49" s="1411" t="n"/>
      <c r="EM49" s="1411" t="n"/>
      <c r="EN49" s="1411" t="n"/>
      <c r="EO49" s="1411" t="n"/>
      <c r="EP49" s="1411" t="n"/>
      <c r="EQ49" s="1411" t="n"/>
      <c r="ER49" s="1411" t="n"/>
      <c r="ES49" s="1411" t="n"/>
      <c r="ET49" s="1411" t="n"/>
      <c r="EU49" s="1411" t="n"/>
      <c r="EV49" s="1411" t="n"/>
      <c r="EW49" s="1411" t="n"/>
      <c r="EX49" s="1411" t="n"/>
      <c r="EY49" s="1412" t="n"/>
      <c r="EZ49" s="1452" t="inlineStr">
        <is>
          <t>b</t>
        </is>
      </c>
      <c r="FA49" s="1412" t="n"/>
      <c r="FB49" s="1453">
        <f>FB45+EZ47</f>
        <v/>
      </c>
      <c r="FC49" s="1411" t="n"/>
      <c r="FD49" s="1411" t="n"/>
      <c r="FE49" s="1411" t="n"/>
      <c r="FF49" s="1411" t="n"/>
      <c r="FG49" s="1411" t="n"/>
      <c r="FH49" s="1411" t="n"/>
      <c r="FI49" s="1411" t="n"/>
      <c r="FJ49" s="1411" t="n"/>
      <c r="FK49" s="1411" t="n"/>
      <c r="FL49" s="1412" t="n"/>
    </row>
    <row r="50" ht="6" customHeight="1" s="980">
      <c r="A50" s="1439" t="n"/>
      <c r="B50" s="1463" t="n"/>
      <c r="C50" s="1427" t="n"/>
      <c r="D50" s="1428" t="n"/>
      <c r="E50" s="1428" t="n"/>
      <c r="F50" s="1428" t="n"/>
      <c r="G50" s="1428" t="n"/>
      <c r="H50" s="1428" t="n"/>
      <c r="I50" s="1428" t="n"/>
      <c r="J50" s="1428" t="n"/>
      <c r="K50" s="1428" t="n"/>
      <c r="L50" s="1428" t="n"/>
      <c r="M50" s="1428" t="n"/>
      <c r="N50" s="1428" t="n"/>
      <c r="O50" s="1428" t="n"/>
      <c r="P50" s="1428" t="n"/>
      <c r="Q50" s="1428" t="n"/>
      <c r="R50" s="1428" t="n"/>
      <c r="S50" s="1429" t="n"/>
      <c r="T50" s="1427" t="n"/>
      <c r="U50" s="1428" t="n"/>
      <c r="V50" s="1428" t="n"/>
      <c r="W50" s="1428" t="n"/>
      <c r="X50" s="1428" t="n"/>
      <c r="Y50" s="1428" t="n"/>
      <c r="Z50" s="1428" t="n"/>
      <c r="AA50" s="1428" t="n"/>
      <c r="AB50" s="1428" t="n"/>
      <c r="AC50" s="1428" t="n"/>
      <c r="AD50" s="1429" t="n"/>
      <c r="AE50" s="1440" t="n"/>
      <c r="AF50" s="1428" t="n"/>
      <c r="AG50" s="1428" t="n"/>
      <c r="AH50" s="1428" t="n"/>
      <c r="AI50" s="1428" t="n"/>
      <c r="AJ50" s="1428" t="n"/>
      <c r="AK50" s="1428" t="n"/>
      <c r="AL50" s="1428" t="n"/>
      <c r="AM50" s="1428" t="n"/>
      <c r="AN50" s="1428" t="n"/>
      <c r="AO50" s="1429" t="n"/>
      <c r="AP50" s="1427" t="n"/>
      <c r="AQ50" s="1428" t="n"/>
      <c r="AR50" s="1428" t="n"/>
      <c r="AS50" s="1428" t="n"/>
      <c r="AT50" s="1428" t="n"/>
      <c r="AU50" s="1428" t="n"/>
      <c r="AV50" s="1428" t="n"/>
      <c r="AW50" s="1428" t="n"/>
      <c r="AX50" s="1428" t="n"/>
      <c r="AY50" s="1428" t="n"/>
      <c r="AZ50" s="1429" t="n"/>
      <c r="BA50" s="1440" t="n"/>
      <c r="BB50" s="1428" t="n"/>
      <c r="BC50" s="1428" t="n"/>
      <c r="BD50" s="1428" t="n"/>
      <c r="BE50" s="1428" t="n"/>
      <c r="BF50" s="1428" t="n"/>
      <c r="BG50" s="1428" t="n"/>
      <c r="BH50" s="1428" t="n"/>
      <c r="BI50" s="1428" t="n"/>
      <c r="BJ50" s="1428" t="n"/>
      <c r="BK50" s="1429" t="n"/>
      <c r="BL50" s="1427" t="n"/>
      <c r="BM50" s="1428" t="n"/>
      <c r="BN50" s="1428" t="n"/>
      <c r="BO50" s="1428" t="n"/>
      <c r="BP50" s="1428" t="n"/>
      <c r="BQ50" s="1428" t="n"/>
      <c r="BR50" s="1428" t="n"/>
      <c r="BS50" s="1428" t="n"/>
      <c r="BT50" s="1428" t="n"/>
      <c r="BU50" s="1428" t="n"/>
      <c r="BV50" s="1429" t="n"/>
      <c r="BW50" s="1428" t="n"/>
      <c r="BX50" s="1428" t="n"/>
      <c r="BY50" s="1428" t="n"/>
      <c r="BZ50" s="1428" t="n"/>
      <c r="CA50" s="1428" t="n"/>
      <c r="CB50" s="1428" t="n"/>
      <c r="CC50" s="1428" t="n"/>
      <c r="CD50" s="1428" t="n"/>
      <c r="CE50" s="1428" t="n"/>
      <c r="CF50" s="1428" t="n"/>
      <c r="CG50" s="1428" t="n"/>
      <c r="CH50" s="1428" t="n"/>
      <c r="CI50" s="1428" t="n"/>
      <c r="CJ50" s="1428" t="n"/>
      <c r="CK50" s="1428" t="n"/>
      <c r="CL50" s="1428" t="n"/>
      <c r="CM50" s="1428" t="n"/>
      <c r="CN50" s="1428" t="n"/>
      <c r="CO50" s="1428" t="n"/>
      <c r="CP50" s="1428" t="n"/>
      <c r="CQ50" s="1428" t="n"/>
      <c r="CR50" s="1428" t="n"/>
      <c r="CS50" s="1428" t="n"/>
      <c r="CT50" s="1428" t="n"/>
      <c r="CU50" s="1428" t="n"/>
      <c r="CV50" s="1428" t="n"/>
      <c r="CW50" s="1428" t="n"/>
      <c r="CX50" s="1428" t="n"/>
      <c r="CY50" s="1428" t="n"/>
      <c r="CZ50" s="1428" t="n"/>
      <c r="DA50" s="1428" t="n"/>
      <c r="DB50" s="1428" t="n"/>
      <c r="DC50" s="1428" t="n"/>
      <c r="DD50" s="1428" t="n"/>
      <c r="DE50" s="1428" t="n"/>
      <c r="DF50" s="1428" t="n"/>
      <c r="DG50" s="1428" t="n"/>
      <c r="DH50" s="1428" t="n"/>
      <c r="DI50" s="1428" t="n"/>
      <c r="DJ50" s="1428" t="n"/>
      <c r="DK50" s="1428" t="n"/>
      <c r="DL50" s="1428" t="n"/>
      <c r="DM50" s="1428" t="n"/>
      <c r="DN50" s="1428" t="n"/>
      <c r="DO50" s="1428" t="n"/>
      <c r="DP50" s="1428" t="n"/>
      <c r="DQ50" s="1428" t="n"/>
      <c r="DR50" s="1428" t="n"/>
      <c r="DS50" s="1428" t="n"/>
      <c r="DT50" s="1428" t="n"/>
      <c r="DU50" s="1428" t="n"/>
      <c r="DV50" s="1441" t="n"/>
      <c r="DW50" s="1435" t="n"/>
      <c r="DY50" s="1427" t="n"/>
      <c r="DZ50" s="1428" t="n"/>
      <c r="EA50" s="1428" t="n"/>
      <c r="EB50" s="1428" t="n"/>
      <c r="EC50" s="1428" t="n"/>
      <c r="ED50" s="1428" t="n"/>
      <c r="EE50" s="1428" t="n"/>
      <c r="EF50" s="1428" t="n"/>
      <c r="EG50" s="1428" t="n"/>
      <c r="EH50" s="1428" t="n"/>
      <c r="EI50" s="1428" t="n"/>
      <c r="EJ50" s="1428" t="n"/>
      <c r="EK50" s="1428" t="n"/>
      <c r="EL50" s="1428" t="n"/>
      <c r="EM50" s="1428" t="n"/>
      <c r="EN50" s="1428" t="n"/>
      <c r="EO50" s="1428" t="n"/>
      <c r="EP50" s="1428" t="n"/>
      <c r="EQ50" s="1428" t="n"/>
      <c r="ER50" s="1428" t="n"/>
      <c r="ES50" s="1428" t="n"/>
      <c r="ET50" s="1428" t="n"/>
      <c r="EU50" s="1428" t="n"/>
      <c r="EV50" s="1428" t="n"/>
      <c r="EW50" s="1428" t="n"/>
      <c r="EX50" s="1428" t="n"/>
      <c r="EY50" s="1429" t="n"/>
      <c r="EZ50" s="1427" t="n"/>
      <c r="FA50" s="1429" t="n"/>
      <c r="FB50" s="1428" t="n"/>
      <c r="FC50" s="1428" t="n"/>
      <c r="FD50" s="1428" t="n"/>
      <c r="FE50" s="1428" t="n"/>
      <c r="FF50" s="1428" t="n"/>
      <c r="FG50" s="1428" t="n"/>
      <c r="FH50" s="1428" t="n"/>
      <c r="FI50" s="1428" t="n"/>
      <c r="FJ50" s="1428" t="n"/>
      <c r="FK50" s="1428" t="n"/>
      <c r="FL50" s="1429" t="n"/>
    </row>
    <row r="51" ht="6" customHeight="1" s="980">
      <c r="A51" s="1439" t="n"/>
      <c r="B51" s="1463" t="n"/>
      <c r="C51" s="1437" t="n"/>
      <c r="D51" s="1411" t="n"/>
      <c r="E51" s="1411" t="n"/>
      <c r="F51" s="1411" t="n"/>
      <c r="G51" s="1411" t="n"/>
      <c r="H51" s="1411" t="n"/>
      <c r="I51" s="1411" t="n"/>
      <c r="J51" s="1411" t="n"/>
      <c r="K51" s="1411" t="n"/>
      <c r="L51" s="1411" t="n"/>
      <c r="M51" s="1411" t="n"/>
      <c r="N51" s="1411" t="n"/>
      <c r="O51" s="1411" t="n"/>
      <c r="P51" s="1411" t="n"/>
      <c r="Q51" s="1411" t="n"/>
      <c r="R51" s="1411" t="n"/>
      <c r="S51" s="1412" t="n"/>
      <c r="T51" s="1443" t="n"/>
      <c r="U51" s="1411" t="n"/>
      <c r="V51" s="1411" t="n"/>
      <c r="W51" s="1411" t="n"/>
      <c r="X51" s="1411" t="n"/>
      <c r="Y51" s="1411" t="n"/>
      <c r="Z51" s="1411" t="n"/>
      <c r="AA51" s="1411" t="n"/>
      <c r="AB51" s="1411" t="n"/>
      <c r="AC51" s="1411" t="n"/>
      <c r="AD51" s="1412" t="n"/>
      <c r="AE51" s="1444" t="n"/>
      <c r="AF51" s="1411" t="n"/>
      <c r="AG51" s="1411" t="n"/>
      <c r="AH51" s="1411" t="n"/>
      <c r="AI51" s="1411" t="n"/>
      <c r="AJ51" s="1411" t="n"/>
      <c r="AK51" s="1411" t="n"/>
      <c r="AL51" s="1411" t="n"/>
      <c r="AM51" s="1411" t="n"/>
      <c r="AN51" s="1411" t="n"/>
      <c r="AO51" s="1412" t="n"/>
      <c r="AP51" s="1443">
        <f>+T51+AE51</f>
        <v/>
      </c>
      <c r="AQ51" s="1411" t="n"/>
      <c r="AR51" s="1411" t="n"/>
      <c r="AS51" s="1411" t="n"/>
      <c r="AT51" s="1411" t="n"/>
      <c r="AU51" s="1411" t="n"/>
      <c r="AV51" s="1411" t="n"/>
      <c r="AW51" s="1411" t="n"/>
      <c r="AX51" s="1411" t="n"/>
      <c r="AY51" s="1411" t="n"/>
      <c r="AZ51" s="1412" t="n"/>
      <c r="BA51" s="1433">
        <f>AE51</f>
        <v/>
      </c>
      <c r="BB51" s="1403" t="n"/>
      <c r="BC51" s="1403" t="n"/>
      <c r="BD51" s="1403" t="n"/>
      <c r="BE51" s="1403" t="n"/>
      <c r="BF51" s="1403" t="n"/>
      <c r="BG51" s="1403" t="n"/>
      <c r="BH51" s="1403" t="n"/>
      <c r="BI51" s="1403" t="n"/>
      <c r="BJ51" s="1403" t="n"/>
      <c r="BK51" s="1415" t="n"/>
      <c r="BL51" s="1443">
        <f>+T51+BA51</f>
        <v/>
      </c>
      <c r="BM51" s="1411" t="n"/>
      <c r="BN51" s="1411" t="n"/>
      <c r="BO51" s="1411" t="n"/>
      <c r="BP51" s="1411" t="n"/>
      <c r="BQ51" s="1411" t="n"/>
      <c r="BR51" s="1411" t="n"/>
      <c r="BS51" s="1411" t="n"/>
      <c r="BT51" s="1411" t="n"/>
      <c r="BU51" s="1411" t="n"/>
      <c r="BV51" s="1412" t="n"/>
      <c r="BW51" s="1445" t="n"/>
      <c r="BX51" s="1411" t="n"/>
      <c r="BY51" s="1411" t="n"/>
      <c r="BZ51" s="1411" t="n"/>
      <c r="CA51" s="1411" t="n"/>
      <c r="CB51" s="1411" t="n"/>
      <c r="CC51" s="1411" t="n"/>
      <c r="CD51" s="1411" t="n"/>
      <c r="CE51" s="1411" t="n"/>
      <c r="CF51" s="1411" t="n"/>
      <c r="CG51" s="1411" t="n"/>
      <c r="CH51" s="1411" t="n"/>
      <c r="CI51" s="1411" t="n"/>
      <c r="CJ51" s="1411" t="n"/>
      <c r="CK51" s="1411" t="n"/>
      <c r="CL51" s="1411" t="n"/>
      <c r="CM51" s="1411" t="n"/>
      <c r="CN51" s="1411" t="n"/>
      <c r="CO51" s="1411" t="n"/>
      <c r="CP51" s="1411" t="n"/>
      <c r="CQ51" s="1411" t="n"/>
      <c r="CR51" s="1411" t="n"/>
      <c r="CS51" s="1411" t="n"/>
      <c r="CT51" s="1411" t="n"/>
      <c r="CU51" s="1411" t="n"/>
      <c r="CV51" s="1411" t="n"/>
      <c r="CW51" s="1411" t="n"/>
      <c r="CX51" s="1411" t="n"/>
      <c r="CY51" s="1411" t="n"/>
      <c r="CZ51" s="1411" t="n"/>
      <c r="DA51" s="1411" t="n"/>
      <c r="DB51" s="1411" t="n"/>
      <c r="DC51" s="1411" t="n"/>
      <c r="DD51" s="1411" t="n"/>
      <c r="DE51" s="1411" t="n"/>
      <c r="DF51" s="1411" t="n"/>
      <c r="DG51" s="1411" t="n"/>
      <c r="DH51" s="1411" t="n"/>
      <c r="DI51" s="1411" t="n"/>
      <c r="DJ51" s="1411" t="n"/>
      <c r="DK51" s="1411" t="n"/>
      <c r="DL51" s="1411" t="n"/>
      <c r="DM51" s="1411" t="n"/>
      <c r="DN51" s="1411" t="n"/>
      <c r="DO51" s="1411" t="n"/>
      <c r="DP51" s="1411" t="n"/>
      <c r="DQ51" s="1411" t="n"/>
      <c r="DR51" s="1411" t="n"/>
      <c r="DS51" s="1411" t="n"/>
      <c r="DT51" s="1411" t="n"/>
      <c r="DU51" s="1411" t="n"/>
      <c r="DV51" s="1446" t="n"/>
      <c r="DW51" s="1435" t="n"/>
      <c r="EA51" s="1400" t="n"/>
      <c r="EB51" s="1400" t="n"/>
      <c r="EC51" s="1400" t="n"/>
      <c r="ED51" s="1400" t="n"/>
      <c r="EE51" s="1400" t="n"/>
      <c r="EF51" s="1400" t="n"/>
      <c r="EG51" s="1400" t="n"/>
      <c r="EH51" s="1400" t="n"/>
      <c r="EI51" s="1400" t="n"/>
      <c r="EJ51" s="1400" t="n"/>
      <c r="EK51" s="1400" t="n"/>
      <c r="EL51" s="1400" t="n"/>
      <c r="EM51" s="1400" t="n"/>
      <c r="EN51" s="1400" t="n"/>
      <c r="EO51" s="1400" t="n"/>
      <c r="EP51" s="1400" t="n"/>
      <c r="EQ51" s="1400" t="n"/>
      <c r="ER51" s="1400" t="n"/>
      <c r="ES51" s="1400" t="n"/>
      <c r="ET51" s="1400" t="n"/>
      <c r="EU51" s="1400" t="n"/>
      <c r="EX51" s="1455" t="n"/>
      <c r="EZ51" s="1451" t="n"/>
      <c r="FA51" s="1451" t="n"/>
      <c r="FB51" s="1451" t="n"/>
      <c r="FC51" s="1451" t="n"/>
      <c r="FD51" s="1451" t="n"/>
      <c r="FE51" s="1451" t="n"/>
      <c r="FF51" s="1451" t="n"/>
      <c r="FG51" s="1451" t="n"/>
      <c r="FH51" s="1451" t="n"/>
      <c r="FI51" s="1451" t="n"/>
      <c r="FJ51" s="1451" t="n"/>
      <c r="FK51" s="1451" t="n"/>
      <c r="FL51" s="1451" t="n"/>
    </row>
    <row r="52" ht="6" customHeight="1" s="980">
      <c r="A52" s="1439" t="n"/>
      <c r="B52" s="1463" t="n"/>
      <c r="C52" s="1427" t="n"/>
      <c r="D52" s="1428" t="n"/>
      <c r="E52" s="1428" t="n"/>
      <c r="F52" s="1428" t="n"/>
      <c r="G52" s="1428" t="n"/>
      <c r="H52" s="1428" t="n"/>
      <c r="I52" s="1428" t="n"/>
      <c r="J52" s="1428" t="n"/>
      <c r="K52" s="1428" t="n"/>
      <c r="L52" s="1428" t="n"/>
      <c r="M52" s="1428" t="n"/>
      <c r="N52" s="1428" t="n"/>
      <c r="O52" s="1428" t="n"/>
      <c r="P52" s="1428" t="n"/>
      <c r="Q52" s="1428" t="n"/>
      <c r="R52" s="1428" t="n"/>
      <c r="S52" s="1429" t="n"/>
      <c r="T52" s="1427" t="n"/>
      <c r="U52" s="1428" t="n"/>
      <c r="V52" s="1428" t="n"/>
      <c r="W52" s="1428" t="n"/>
      <c r="X52" s="1428" t="n"/>
      <c r="Y52" s="1428" t="n"/>
      <c r="Z52" s="1428" t="n"/>
      <c r="AA52" s="1428" t="n"/>
      <c r="AB52" s="1428" t="n"/>
      <c r="AC52" s="1428" t="n"/>
      <c r="AD52" s="1429" t="n"/>
      <c r="AE52" s="1440" t="n"/>
      <c r="AF52" s="1428" t="n"/>
      <c r="AG52" s="1428" t="n"/>
      <c r="AH52" s="1428" t="n"/>
      <c r="AI52" s="1428" t="n"/>
      <c r="AJ52" s="1428" t="n"/>
      <c r="AK52" s="1428" t="n"/>
      <c r="AL52" s="1428" t="n"/>
      <c r="AM52" s="1428" t="n"/>
      <c r="AN52" s="1428" t="n"/>
      <c r="AO52" s="1429" t="n"/>
      <c r="AP52" s="1427" t="n"/>
      <c r="AQ52" s="1428" t="n"/>
      <c r="AR52" s="1428" t="n"/>
      <c r="AS52" s="1428" t="n"/>
      <c r="AT52" s="1428" t="n"/>
      <c r="AU52" s="1428" t="n"/>
      <c r="AV52" s="1428" t="n"/>
      <c r="AW52" s="1428" t="n"/>
      <c r="AX52" s="1428" t="n"/>
      <c r="AY52" s="1428" t="n"/>
      <c r="AZ52" s="1429" t="n"/>
      <c r="BA52" s="1440" t="n"/>
      <c r="BB52" s="1428" t="n"/>
      <c r="BC52" s="1428" t="n"/>
      <c r="BD52" s="1428" t="n"/>
      <c r="BE52" s="1428" t="n"/>
      <c r="BF52" s="1428" t="n"/>
      <c r="BG52" s="1428" t="n"/>
      <c r="BH52" s="1428" t="n"/>
      <c r="BI52" s="1428" t="n"/>
      <c r="BJ52" s="1428" t="n"/>
      <c r="BK52" s="1429" t="n"/>
      <c r="BL52" s="1427" t="n"/>
      <c r="BM52" s="1428" t="n"/>
      <c r="BN52" s="1428" t="n"/>
      <c r="BO52" s="1428" t="n"/>
      <c r="BP52" s="1428" t="n"/>
      <c r="BQ52" s="1428" t="n"/>
      <c r="BR52" s="1428" t="n"/>
      <c r="BS52" s="1428" t="n"/>
      <c r="BT52" s="1428" t="n"/>
      <c r="BU52" s="1428" t="n"/>
      <c r="BV52" s="1429" t="n"/>
      <c r="BW52" s="1428" t="n"/>
      <c r="BX52" s="1428" t="n"/>
      <c r="BY52" s="1428" t="n"/>
      <c r="BZ52" s="1428" t="n"/>
      <c r="CA52" s="1428" t="n"/>
      <c r="CB52" s="1428" t="n"/>
      <c r="CC52" s="1428" t="n"/>
      <c r="CD52" s="1428" t="n"/>
      <c r="CE52" s="1428" t="n"/>
      <c r="CF52" s="1428" t="n"/>
      <c r="CG52" s="1428" t="n"/>
      <c r="CH52" s="1428" t="n"/>
      <c r="CI52" s="1428" t="n"/>
      <c r="CJ52" s="1428" t="n"/>
      <c r="CK52" s="1428" t="n"/>
      <c r="CL52" s="1428" t="n"/>
      <c r="CM52" s="1428" t="n"/>
      <c r="CN52" s="1428" t="n"/>
      <c r="CO52" s="1428" t="n"/>
      <c r="CP52" s="1428" t="n"/>
      <c r="CQ52" s="1428" t="n"/>
      <c r="CR52" s="1428" t="n"/>
      <c r="CS52" s="1428" t="n"/>
      <c r="CT52" s="1428" t="n"/>
      <c r="CU52" s="1428" t="n"/>
      <c r="CV52" s="1428" t="n"/>
      <c r="CW52" s="1428" t="n"/>
      <c r="CX52" s="1428" t="n"/>
      <c r="CY52" s="1428" t="n"/>
      <c r="CZ52" s="1428" t="n"/>
      <c r="DA52" s="1428" t="n"/>
      <c r="DB52" s="1428" t="n"/>
      <c r="DC52" s="1428" t="n"/>
      <c r="DD52" s="1428" t="n"/>
      <c r="DE52" s="1428" t="n"/>
      <c r="DF52" s="1428" t="n"/>
      <c r="DG52" s="1428" t="n"/>
      <c r="DH52" s="1428" t="n"/>
      <c r="DI52" s="1428" t="n"/>
      <c r="DJ52" s="1428" t="n"/>
      <c r="DK52" s="1428" t="n"/>
      <c r="DL52" s="1428" t="n"/>
      <c r="DM52" s="1428" t="n"/>
      <c r="DN52" s="1428" t="n"/>
      <c r="DO52" s="1428" t="n"/>
      <c r="DP52" s="1428" t="n"/>
      <c r="DQ52" s="1428" t="n"/>
      <c r="DR52" s="1428" t="n"/>
      <c r="DS52" s="1428" t="n"/>
      <c r="DT52" s="1428" t="n"/>
      <c r="DU52" s="1428" t="n"/>
      <c r="DV52" s="1441" t="n"/>
      <c r="DW52" s="1435" t="n"/>
      <c r="DY52" s="1436" t="n"/>
      <c r="DZ52" s="1437" t="inlineStr">
        <is>
          <t>Common stock</t>
        </is>
      </c>
      <c r="EA52" s="1411" t="n"/>
      <c r="EB52" s="1411" t="n"/>
      <c r="EC52" s="1411" t="n"/>
      <c r="ED52" s="1411" t="n"/>
      <c r="EE52" s="1411" t="n"/>
      <c r="EF52" s="1411" t="n"/>
      <c r="EG52" s="1411" t="n"/>
      <c r="EH52" s="1411" t="n"/>
      <c r="EI52" s="1411" t="n"/>
      <c r="EJ52" s="1411" t="n"/>
      <c r="EK52" s="1411" t="n"/>
      <c r="EL52" s="1411" t="n"/>
      <c r="EM52" s="1411" t="n"/>
      <c r="EN52" s="1411" t="n"/>
      <c r="EO52" s="1411" t="n"/>
      <c r="EP52" s="1411" t="n"/>
      <c r="EQ52" s="1411" t="n"/>
      <c r="ER52" s="1411" t="n"/>
      <c r="ES52" s="1411" t="n"/>
      <c r="ET52" s="1411" t="n"/>
      <c r="EU52" s="1411" t="n"/>
      <c r="EV52" s="1411" t="n"/>
      <c r="EW52" s="1411" t="n"/>
      <c r="EX52" s="1411" t="n"/>
      <c r="EY52" s="1412" t="n"/>
      <c r="EZ52" s="1452" t="inlineStr">
        <is>
          <t>⑨</t>
        </is>
      </c>
      <c r="FA52" s="1412" t="n"/>
      <c r="FB52" s="1453">
        <f>BS!S69</f>
        <v/>
      </c>
      <c r="FC52" s="1411" t="n"/>
      <c r="FD52" s="1411" t="n"/>
      <c r="FE52" s="1411" t="n"/>
      <c r="FF52" s="1411" t="n"/>
      <c r="FG52" s="1411" t="n"/>
      <c r="FH52" s="1411" t="n"/>
      <c r="FI52" s="1411" t="n"/>
      <c r="FJ52" s="1411" t="n"/>
      <c r="FK52" s="1411" t="n"/>
      <c r="FL52" s="1412" t="n"/>
    </row>
    <row r="53" ht="6" customHeight="1" s="980">
      <c r="A53" s="1439" t="n"/>
      <c r="B53" s="1463" t="n"/>
      <c r="C53" s="1437" t="n"/>
      <c r="D53" s="1411" t="n"/>
      <c r="E53" s="1411" t="n"/>
      <c r="F53" s="1411" t="n"/>
      <c r="G53" s="1411" t="n"/>
      <c r="H53" s="1411" t="n"/>
      <c r="I53" s="1411" t="n"/>
      <c r="J53" s="1411" t="n"/>
      <c r="K53" s="1411" t="n"/>
      <c r="L53" s="1411" t="n"/>
      <c r="M53" s="1411" t="n"/>
      <c r="N53" s="1411" t="n"/>
      <c r="O53" s="1411" t="n"/>
      <c r="P53" s="1411" t="n"/>
      <c r="Q53" s="1411" t="n"/>
      <c r="R53" s="1411" t="n"/>
      <c r="S53" s="1412" t="n"/>
      <c r="T53" s="1443" t="n"/>
      <c r="U53" s="1411" t="n"/>
      <c r="V53" s="1411" t="n"/>
      <c r="W53" s="1411" t="n"/>
      <c r="X53" s="1411" t="n"/>
      <c r="Y53" s="1411" t="n"/>
      <c r="Z53" s="1411" t="n"/>
      <c r="AA53" s="1411" t="n"/>
      <c r="AB53" s="1411" t="n"/>
      <c r="AC53" s="1411" t="n"/>
      <c r="AD53" s="1412" t="n"/>
      <c r="AE53" s="1444" t="n"/>
      <c r="AF53" s="1411" t="n"/>
      <c r="AG53" s="1411" t="n"/>
      <c r="AH53" s="1411" t="n"/>
      <c r="AI53" s="1411" t="n"/>
      <c r="AJ53" s="1411" t="n"/>
      <c r="AK53" s="1411" t="n"/>
      <c r="AL53" s="1411" t="n"/>
      <c r="AM53" s="1411" t="n"/>
      <c r="AN53" s="1411" t="n"/>
      <c r="AO53" s="1412" t="n"/>
      <c r="AP53" s="1443">
        <f>+T53+AE53</f>
        <v/>
      </c>
      <c r="AQ53" s="1411" t="n"/>
      <c r="AR53" s="1411" t="n"/>
      <c r="AS53" s="1411" t="n"/>
      <c r="AT53" s="1411" t="n"/>
      <c r="AU53" s="1411" t="n"/>
      <c r="AV53" s="1411" t="n"/>
      <c r="AW53" s="1411" t="n"/>
      <c r="AX53" s="1411" t="n"/>
      <c r="AY53" s="1411" t="n"/>
      <c r="AZ53" s="1412" t="n"/>
      <c r="BA53" s="1433">
        <f>AE53</f>
        <v/>
      </c>
      <c r="BB53" s="1403" t="n"/>
      <c r="BC53" s="1403" t="n"/>
      <c r="BD53" s="1403" t="n"/>
      <c r="BE53" s="1403" t="n"/>
      <c r="BF53" s="1403" t="n"/>
      <c r="BG53" s="1403" t="n"/>
      <c r="BH53" s="1403" t="n"/>
      <c r="BI53" s="1403" t="n"/>
      <c r="BJ53" s="1403" t="n"/>
      <c r="BK53" s="1415" t="n"/>
      <c r="BL53" s="1443">
        <f>+T53+BA53</f>
        <v/>
      </c>
      <c r="BM53" s="1411" t="n"/>
      <c r="BN53" s="1411" t="n"/>
      <c r="BO53" s="1411" t="n"/>
      <c r="BP53" s="1411" t="n"/>
      <c r="BQ53" s="1411" t="n"/>
      <c r="BR53" s="1411" t="n"/>
      <c r="BS53" s="1411" t="n"/>
      <c r="BT53" s="1411" t="n"/>
      <c r="BU53" s="1411" t="n"/>
      <c r="BV53" s="1412" t="n"/>
      <c r="BW53" s="1445" t="n"/>
      <c r="BX53" s="1411" t="n"/>
      <c r="BY53" s="1411" t="n"/>
      <c r="BZ53" s="1411" t="n"/>
      <c r="CA53" s="1411" t="n"/>
      <c r="CB53" s="1411" t="n"/>
      <c r="CC53" s="1411" t="n"/>
      <c r="CD53" s="1411" t="n"/>
      <c r="CE53" s="1411" t="n"/>
      <c r="CF53" s="1411" t="n"/>
      <c r="CG53" s="1411" t="n"/>
      <c r="CH53" s="1411" t="n"/>
      <c r="CI53" s="1411" t="n"/>
      <c r="CJ53" s="1411" t="n"/>
      <c r="CK53" s="1411" t="n"/>
      <c r="CL53" s="1411" t="n"/>
      <c r="CM53" s="1411" t="n"/>
      <c r="CN53" s="1411" t="n"/>
      <c r="CO53" s="1411" t="n"/>
      <c r="CP53" s="1411" t="n"/>
      <c r="CQ53" s="1411" t="n"/>
      <c r="CR53" s="1411" t="n"/>
      <c r="CS53" s="1411" t="n"/>
      <c r="CT53" s="1411" t="n"/>
      <c r="CU53" s="1411" t="n"/>
      <c r="CV53" s="1411" t="n"/>
      <c r="CW53" s="1411" t="n"/>
      <c r="CX53" s="1411" t="n"/>
      <c r="CY53" s="1411" t="n"/>
      <c r="CZ53" s="1411" t="n"/>
      <c r="DA53" s="1411" t="n"/>
      <c r="DB53" s="1411" t="n"/>
      <c r="DC53" s="1411" t="n"/>
      <c r="DD53" s="1411" t="n"/>
      <c r="DE53" s="1411" t="n"/>
      <c r="DF53" s="1411" t="n"/>
      <c r="DG53" s="1411" t="n"/>
      <c r="DH53" s="1411" t="n"/>
      <c r="DI53" s="1411" t="n"/>
      <c r="DJ53" s="1411" t="n"/>
      <c r="DK53" s="1411" t="n"/>
      <c r="DL53" s="1411" t="n"/>
      <c r="DM53" s="1411" t="n"/>
      <c r="DN53" s="1411" t="n"/>
      <c r="DO53" s="1411" t="n"/>
      <c r="DP53" s="1411" t="n"/>
      <c r="DQ53" s="1411" t="n"/>
      <c r="DR53" s="1411" t="n"/>
      <c r="DS53" s="1411" t="n"/>
      <c r="DT53" s="1411" t="n"/>
      <c r="DU53" s="1411" t="n"/>
      <c r="DV53" s="1446" t="n"/>
      <c r="DW53" s="1435" t="n"/>
      <c r="DY53" s="1442" t="n"/>
      <c r="DZ53" s="1427" t="n"/>
      <c r="EA53" s="1428" t="n"/>
      <c r="EB53" s="1428" t="n"/>
      <c r="EC53" s="1428" t="n"/>
      <c r="ED53" s="1428" t="n"/>
      <c r="EE53" s="1428" t="n"/>
      <c r="EF53" s="1428" t="n"/>
      <c r="EG53" s="1428" t="n"/>
      <c r="EH53" s="1428" t="n"/>
      <c r="EI53" s="1428" t="n"/>
      <c r="EJ53" s="1428" t="n"/>
      <c r="EK53" s="1428" t="n"/>
      <c r="EL53" s="1428" t="n"/>
      <c r="EM53" s="1428" t="n"/>
      <c r="EN53" s="1428" t="n"/>
      <c r="EO53" s="1428" t="n"/>
      <c r="EP53" s="1428" t="n"/>
      <c r="EQ53" s="1428" t="n"/>
      <c r="ER53" s="1428" t="n"/>
      <c r="ES53" s="1428" t="n"/>
      <c r="ET53" s="1428" t="n"/>
      <c r="EU53" s="1428" t="n"/>
      <c r="EV53" s="1428" t="n"/>
      <c r="EW53" s="1428" t="n"/>
      <c r="EX53" s="1428" t="n"/>
      <c r="EY53" s="1429" t="n"/>
      <c r="EZ53" s="1427" t="n"/>
      <c r="FA53" s="1429" t="n"/>
      <c r="FB53" s="1428" t="n"/>
      <c r="FC53" s="1428" t="n"/>
      <c r="FD53" s="1428" t="n"/>
      <c r="FE53" s="1428" t="n"/>
      <c r="FF53" s="1428" t="n"/>
      <c r="FG53" s="1428" t="n"/>
      <c r="FH53" s="1428" t="n"/>
      <c r="FI53" s="1428" t="n"/>
      <c r="FJ53" s="1428" t="n"/>
      <c r="FK53" s="1428" t="n"/>
      <c r="FL53" s="1429" t="n"/>
    </row>
    <row r="54" ht="6" customHeight="1" s="980">
      <c r="A54" s="1439" t="n"/>
      <c r="B54" s="1463" t="n"/>
      <c r="C54" s="1427" t="n"/>
      <c r="D54" s="1428" t="n"/>
      <c r="E54" s="1428" t="n"/>
      <c r="F54" s="1428" t="n"/>
      <c r="G54" s="1428" t="n"/>
      <c r="H54" s="1428" t="n"/>
      <c r="I54" s="1428" t="n"/>
      <c r="J54" s="1428" t="n"/>
      <c r="K54" s="1428" t="n"/>
      <c r="L54" s="1428" t="n"/>
      <c r="M54" s="1428" t="n"/>
      <c r="N54" s="1428" t="n"/>
      <c r="O54" s="1428" t="n"/>
      <c r="P54" s="1428" t="n"/>
      <c r="Q54" s="1428" t="n"/>
      <c r="R54" s="1428" t="n"/>
      <c r="S54" s="1429" t="n"/>
      <c r="T54" s="1427" t="n"/>
      <c r="U54" s="1428" t="n"/>
      <c r="V54" s="1428" t="n"/>
      <c r="W54" s="1428" t="n"/>
      <c r="X54" s="1428" t="n"/>
      <c r="Y54" s="1428" t="n"/>
      <c r="Z54" s="1428" t="n"/>
      <c r="AA54" s="1428" t="n"/>
      <c r="AB54" s="1428" t="n"/>
      <c r="AC54" s="1428" t="n"/>
      <c r="AD54" s="1429" t="n"/>
      <c r="AE54" s="1440" t="n"/>
      <c r="AF54" s="1428" t="n"/>
      <c r="AG54" s="1428" t="n"/>
      <c r="AH54" s="1428" t="n"/>
      <c r="AI54" s="1428" t="n"/>
      <c r="AJ54" s="1428" t="n"/>
      <c r="AK54" s="1428" t="n"/>
      <c r="AL54" s="1428" t="n"/>
      <c r="AM54" s="1428" t="n"/>
      <c r="AN54" s="1428" t="n"/>
      <c r="AO54" s="1429" t="n"/>
      <c r="AP54" s="1427" t="n"/>
      <c r="AQ54" s="1428" t="n"/>
      <c r="AR54" s="1428" t="n"/>
      <c r="AS54" s="1428" t="n"/>
      <c r="AT54" s="1428" t="n"/>
      <c r="AU54" s="1428" t="n"/>
      <c r="AV54" s="1428" t="n"/>
      <c r="AW54" s="1428" t="n"/>
      <c r="AX54" s="1428" t="n"/>
      <c r="AY54" s="1428" t="n"/>
      <c r="AZ54" s="1429" t="n"/>
      <c r="BA54" s="1440" t="n"/>
      <c r="BB54" s="1428" t="n"/>
      <c r="BC54" s="1428" t="n"/>
      <c r="BD54" s="1428" t="n"/>
      <c r="BE54" s="1428" t="n"/>
      <c r="BF54" s="1428" t="n"/>
      <c r="BG54" s="1428" t="n"/>
      <c r="BH54" s="1428" t="n"/>
      <c r="BI54" s="1428" t="n"/>
      <c r="BJ54" s="1428" t="n"/>
      <c r="BK54" s="1429" t="n"/>
      <c r="BL54" s="1427" t="n"/>
      <c r="BM54" s="1428" t="n"/>
      <c r="BN54" s="1428" t="n"/>
      <c r="BO54" s="1428" t="n"/>
      <c r="BP54" s="1428" t="n"/>
      <c r="BQ54" s="1428" t="n"/>
      <c r="BR54" s="1428" t="n"/>
      <c r="BS54" s="1428" t="n"/>
      <c r="BT54" s="1428" t="n"/>
      <c r="BU54" s="1428" t="n"/>
      <c r="BV54" s="1429" t="n"/>
      <c r="BW54" s="1428" t="n"/>
      <c r="BX54" s="1428" t="n"/>
      <c r="BY54" s="1428" t="n"/>
      <c r="BZ54" s="1428" t="n"/>
      <c r="CA54" s="1428" t="n"/>
      <c r="CB54" s="1428" t="n"/>
      <c r="CC54" s="1428" t="n"/>
      <c r="CD54" s="1428" t="n"/>
      <c r="CE54" s="1428" t="n"/>
      <c r="CF54" s="1428" t="n"/>
      <c r="CG54" s="1428" t="n"/>
      <c r="CH54" s="1428" t="n"/>
      <c r="CI54" s="1428" t="n"/>
      <c r="CJ54" s="1428" t="n"/>
      <c r="CK54" s="1428" t="n"/>
      <c r="CL54" s="1428" t="n"/>
      <c r="CM54" s="1428" t="n"/>
      <c r="CN54" s="1428" t="n"/>
      <c r="CO54" s="1428" t="n"/>
      <c r="CP54" s="1428" t="n"/>
      <c r="CQ54" s="1428" t="n"/>
      <c r="CR54" s="1428" t="n"/>
      <c r="CS54" s="1428" t="n"/>
      <c r="CT54" s="1428" t="n"/>
      <c r="CU54" s="1428" t="n"/>
      <c r="CV54" s="1428" t="n"/>
      <c r="CW54" s="1428" t="n"/>
      <c r="CX54" s="1428" t="n"/>
      <c r="CY54" s="1428" t="n"/>
      <c r="CZ54" s="1428" t="n"/>
      <c r="DA54" s="1428" t="n"/>
      <c r="DB54" s="1428" t="n"/>
      <c r="DC54" s="1428" t="n"/>
      <c r="DD54" s="1428" t="n"/>
      <c r="DE54" s="1428" t="n"/>
      <c r="DF54" s="1428" t="n"/>
      <c r="DG54" s="1428" t="n"/>
      <c r="DH54" s="1428" t="n"/>
      <c r="DI54" s="1428" t="n"/>
      <c r="DJ54" s="1428" t="n"/>
      <c r="DK54" s="1428" t="n"/>
      <c r="DL54" s="1428" t="n"/>
      <c r="DM54" s="1428" t="n"/>
      <c r="DN54" s="1428" t="n"/>
      <c r="DO54" s="1428" t="n"/>
      <c r="DP54" s="1428" t="n"/>
      <c r="DQ54" s="1428" t="n"/>
      <c r="DR54" s="1428" t="n"/>
      <c r="DS54" s="1428" t="n"/>
      <c r="DT54" s="1428" t="n"/>
      <c r="DU54" s="1428" t="n"/>
      <c r="DV54" s="1441" t="n"/>
      <c r="DW54" s="1435" t="n"/>
      <c r="DY54" s="1442" t="n"/>
      <c r="DZ54" s="1437" t="inlineStr">
        <is>
          <t>Additional paid in capital</t>
        </is>
      </c>
      <c r="EA54" s="1411" t="n"/>
      <c r="EB54" s="1411" t="n"/>
      <c r="EC54" s="1411" t="n"/>
      <c r="ED54" s="1411" t="n"/>
      <c r="EE54" s="1411" t="n"/>
      <c r="EF54" s="1411" t="n"/>
      <c r="EG54" s="1411" t="n"/>
      <c r="EH54" s="1411" t="n"/>
      <c r="EI54" s="1411" t="n"/>
      <c r="EJ54" s="1411" t="n"/>
      <c r="EK54" s="1411" t="n"/>
      <c r="EL54" s="1411" t="n"/>
      <c r="EM54" s="1411" t="n"/>
      <c r="EN54" s="1411" t="n"/>
      <c r="EO54" s="1411" t="n"/>
      <c r="EP54" s="1411" t="n"/>
      <c r="EQ54" s="1411" t="n"/>
      <c r="ER54" s="1411" t="n"/>
      <c r="ES54" s="1411" t="n"/>
      <c r="ET54" s="1411" t="n"/>
      <c r="EU54" s="1411" t="n"/>
      <c r="EV54" s="1411" t="n"/>
      <c r="EW54" s="1411" t="n"/>
      <c r="EX54" s="1411" t="n"/>
      <c r="EY54" s="1412" t="n"/>
      <c r="EZ54" s="1452" t="inlineStr">
        <is>
          <t>⑩</t>
        </is>
      </c>
      <c r="FA54" s="1412" t="n"/>
      <c r="FB54" s="1453">
        <f>BS!S70</f>
        <v/>
      </c>
      <c r="FC54" s="1411" t="n"/>
      <c r="FD54" s="1411" t="n"/>
      <c r="FE54" s="1411" t="n"/>
      <c r="FF54" s="1411" t="n"/>
      <c r="FG54" s="1411" t="n"/>
      <c r="FH54" s="1411" t="n"/>
      <c r="FI54" s="1411" t="n"/>
      <c r="FJ54" s="1411" t="n"/>
      <c r="FK54" s="1411" t="n"/>
      <c r="FL54" s="1412" t="n"/>
    </row>
    <row r="55" ht="6" customHeight="1" s="980">
      <c r="A55" s="1439" t="n"/>
      <c r="B55" s="1463" t="n"/>
      <c r="C55" s="1437" t="n"/>
      <c r="D55" s="1411" t="n"/>
      <c r="E55" s="1411" t="n"/>
      <c r="F55" s="1411" t="n"/>
      <c r="G55" s="1411" t="n"/>
      <c r="H55" s="1411" t="n"/>
      <c r="I55" s="1411" t="n"/>
      <c r="J55" s="1411" t="n"/>
      <c r="K55" s="1411" t="n"/>
      <c r="L55" s="1411" t="n"/>
      <c r="M55" s="1411" t="n"/>
      <c r="N55" s="1411" t="n"/>
      <c r="O55" s="1411" t="n"/>
      <c r="P55" s="1411" t="n"/>
      <c r="Q55" s="1411" t="n"/>
      <c r="R55" s="1411" t="n"/>
      <c r="S55" s="1412" t="n"/>
      <c r="T55" s="1443" t="n"/>
      <c r="U55" s="1411" t="n"/>
      <c r="V55" s="1411" t="n"/>
      <c r="W55" s="1411" t="n"/>
      <c r="X55" s="1411" t="n"/>
      <c r="Y55" s="1411" t="n"/>
      <c r="Z55" s="1411" t="n"/>
      <c r="AA55" s="1411" t="n"/>
      <c r="AB55" s="1411" t="n"/>
      <c r="AC55" s="1411" t="n"/>
      <c r="AD55" s="1412" t="n"/>
      <c r="AE55" s="1444" t="n"/>
      <c r="AF55" s="1411" t="n"/>
      <c r="AG55" s="1411" t="n"/>
      <c r="AH55" s="1411" t="n"/>
      <c r="AI55" s="1411" t="n"/>
      <c r="AJ55" s="1411" t="n"/>
      <c r="AK55" s="1411" t="n"/>
      <c r="AL55" s="1411" t="n"/>
      <c r="AM55" s="1411" t="n"/>
      <c r="AN55" s="1411" t="n"/>
      <c r="AO55" s="1412" t="n"/>
      <c r="AP55" s="1443">
        <f>+T55+AE55</f>
        <v/>
      </c>
      <c r="AQ55" s="1411" t="n"/>
      <c r="AR55" s="1411" t="n"/>
      <c r="AS55" s="1411" t="n"/>
      <c r="AT55" s="1411" t="n"/>
      <c r="AU55" s="1411" t="n"/>
      <c r="AV55" s="1411" t="n"/>
      <c r="AW55" s="1411" t="n"/>
      <c r="AX55" s="1411" t="n"/>
      <c r="AY55" s="1411" t="n"/>
      <c r="AZ55" s="1412" t="n"/>
      <c r="BA55" s="1433">
        <f>AE55</f>
        <v/>
      </c>
      <c r="BB55" s="1403" t="n"/>
      <c r="BC55" s="1403" t="n"/>
      <c r="BD55" s="1403" t="n"/>
      <c r="BE55" s="1403" t="n"/>
      <c r="BF55" s="1403" t="n"/>
      <c r="BG55" s="1403" t="n"/>
      <c r="BH55" s="1403" t="n"/>
      <c r="BI55" s="1403" t="n"/>
      <c r="BJ55" s="1403" t="n"/>
      <c r="BK55" s="1415" t="n"/>
      <c r="BL55" s="1443">
        <f>+T55+BA55</f>
        <v/>
      </c>
      <c r="BM55" s="1411" t="n"/>
      <c r="BN55" s="1411" t="n"/>
      <c r="BO55" s="1411" t="n"/>
      <c r="BP55" s="1411" t="n"/>
      <c r="BQ55" s="1411" t="n"/>
      <c r="BR55" s="1411" t="n"/>
      <c r="BS55" s="1411" t="n"/>
      <c r="BT55" s="1411" t="n"/>
      <c r="BU55" s="1411" t="n"/>
      <c r="BV55" s="1412" t="n"/>
      <c r="BW55" s="1445" t="n"/>
      <c r="BX55" s="1411" t="n"/>
      <c r="BY55" s="1411" t="n"/>
      <c r="BZ55" s="1411" t="n"/>
      <c r="CA55" s="1411" t="n"/>
      <c r="CB55" s="1411" t="n"/>
      <c r="CC55" s="1411" t="n"/>
      <c r="CD55" s="1411" t="n"/>
      <c r="CE55" s="1411" t="n"/>
      <c r="CF55" s="1411" t="n"/>
      <c r="CG55" s="1411" t="n"/>
      <c r="CH55" s="1411" t="n"/>
      <c r="CI55" s="1411" t="n"/>
      <c r="CJ55" s="1411" t="n"/>
      <c r="CK55" s="1411" t="n"/>
      <c r="CL55" s="1411" t="n"/>
      <c r="CM55" s="1411" t="n"/>
      <c r="CN55" s="1411" t="n"/>
      <c r="CO55" s="1411" t="n"/>
      <c r="CP55" s="1411" t="n"/>
      <c r="CQ55" s="1411" t="n"/>
      <c r="CR55" s="1411" t="n"/>
      <c r="CS55" s="1411" t="n"/>
      <c r="CT55" s="1411" t="n"/>
      <c r="CU55" s="1411" t="n"/>
      <c r="CV55" s="1411" t="n"/>
      <c r="CW55" s="1411" t="n"/>
      <c r="CX55" s="1411" t="n"/>
      <c r="CY55" s="1411" t="n"/>
      <c r="CZ55" s="1411" t="n"/>
      <c r="DA55" s="1411" t="n"/>
      <c r="DB55" s="1411" t="n"/>
      <c r="DC55" s="1411" t="n"/>
      <c r="DD55" s="1411" t="n"/>
      <c r="DE55" s="1411" t="n"/>
      <c r="DF55" s="1411" t="n"/>
      <c r="DG55" s="1411" t="n"/>
      <c r="DH55" s="1411" t="n"/>
      <c r="DI55" s="1411" t="n"/>
      <c r="DJ55" s="1411" t="n"/>
      <c r="DK55" s="1411" t="n"/>
      <c r="DL55" s="1411" t="n"/>
      <c r="DM55" s="1411" t="n"/>
      <c r="DN55" s="1411" t="n"/>
      <c r="DO55" s="1411" t="n"/>
      <c r="DP55" s="1411" t="n"/>
      <c r="DQ55" s="1411" t="n"/>
      <c r="DR55" s="1411" t="n"/>
      <c r="DS55" s="1411" t="n"/>
      <c r="DT55" s="1411" t="n"/>
      <c r="DU55" s="1411" t="n"/>
      <c r="DV55" s="1446" t="n"/>
      <c r="DW55" s="1435" t="n"/>
      <c r="DY55" s="1442" t="n"/>
      <c r="DZ55" s="1427" t="n"/>
      <c r="EA55" s="1428" t="n"/>
      <c r="EB55" s="1428" t="n"/>
      <c r="EC55" s="1428" t="n"/>
      <c r="ED55" s="1428" t="n"/>
      <c r="EE55" s="1428" t="n"/>
      <c r="EF55" s="1428" t="n"/>
      <c r="EG55" s="1428" t="n"/>
      <c r="EH55" s="1428" t="n"/>
      <c r="EI55" s="1428" t="n"/>
      <c r="EJ55" s="1428" t="n"/>
      <c r="EK55" s="1428" t="n"/>
      <c r="EL55" s="1428" t="n"/>
      <c r="EM55" s="1428" t="n"/>
      <c r="EN55" s="1428" t="n"/>
      <c r="EO55" s="1428" t="n"/>
      <c r="EP55" s="1428" t="n"/>
      <c r="EQ55" s="1428" t="n"/>
      <c r="ER55" s="1428" t="n"/>
      <c r="ES55" s="1428" t="n"/>
      <c r="ET55" s="1428" t="n"/>
      <c r="EU55" s="1428" t="n"/>
      <c r="EV55" s="1428" t="n"/>
      <c r="EW55" s="1428" t="n"/>
      <c r="EX55" s="1428" t="n"/>
      <c r="EY55" s="1429" t="n"/>
      <c r="EZ55" s="1427" t="n"/>
      <c r="FA55" s="1429" t="n"/>
      <c r="FB55" s="1428" t="n"/>
      <c r="FC55" s="1428" t="n"/>
      <c r="FD55" s="1428" t="n"/>
      <c r="FE55" s="1428" t="n"/>
      <c r="FF55" s="1428" t="n"/>
      <c r="FG55" s="1428" t="n"/>
      <c r="FH55" s="1428" t="n"/>
      <c r="FI55" s="1428" t="n"/>
      <c r="FJ55" s="1428" t="n"/>
      <c r="FK55" s="1428" t="n"/>
      <c r="FL55" s="1429" t="n"/>
    </row>
    <row r="56" ht="6" customHeight="1" s="980">
      <c r="A56" s="1439" t="n"/>
      <c r="B56" s="1464" t="n"/>
      <c r="C56" s="1427" t="n"/>
      <c r="D56" s="1428" t="n"/>
      <c r="E56" s="1428" t="n"/>
      <c r="F56" s="1428" t="n"/>
      <c r="G56" s="1428" t="n"/>
      <c r="H56" s="1428" t="n"/>
      <c r="I56" s="1428" t="n"/>
      <c r="J56" s="1428" t="n"/>
      <c r="K56" s="1428" t="n"/>
      <c r="L56" s="1428" t="n"/>
      <c r="M56" s="1428" t="n"/>
      <c r="N56" s="1428" t="n"/>
      <c r="O56" s="1428" t="n"/>
      <c r="P56" s="1428" t="n"/>
      <c r="Q56" s="1428" t="n"/>
      <c r="R56" s="1428" t="n"/>
      <c r="S56" s="1429" t="n"/>
      <c r="T56" s="1427" t="n"/>
      <c r="U56" s="1428" t="n"/>
      <c r="V56" s="1428" t="n"/>
      <c r="W56" s="1428" t="n"/>
      <c r="X56" s="1428" t="n"/>
      <c r="Y56" s="1428" t="n"/>
      <c r="Z56" s="1428" t="n"/>
      <c r="AA56" s="1428" t="n"/>
      <c r="AB56" s="1428" t="n"/>
      <c r="AC56" s="1428" t="n"/>
      <c r="AD56" s="1429" t="n"/>
      <c r="AE56" s="1440" t="n"/>
      <c r="AF56" s="1428" t="n"/>
      <c r="AG56" s="1428" t="n"/>
      <c r="AH56" s="1428" t="n"/>
      <c r="AI56" s="1428" t="n"/>
      <c r="AJ56" s="1428" t="n"/>
      <c r="AK56" s="1428" t="n"/>
      <c r="AL56" s="1428" t="n"/>
      <c r="AM56" s="1428" t="n"/>
      <c r="AN56" s="1428" t="n"/>
      <c r="AO56" s="1429" t="n"/>
      <c r="AP56" s="1427" t="n"/>
      <c r="AQ56" s="1428" t="n"/>
      <c r="AR56" s="1428" t="n"/>
      <c r="AS56" s="1428" t="n"/>
      <c r="AT56" s="1428" t="n"/>
      <c r="AU56" s="1428" t="n"/>
      <c r="AV56" s="1428" t="n"/>
      <c r="AW56" s="1428" t="n"/>
      <c r="AX56" s="1428" t="n"/>
      <c r="AY56" s="1428" t="n"/>
      <c r="AZ56" s="1429" t="n"/>
      <c r="BA56" s="1440" t="n"/>
      <c r="BB56" s="1428" t="n"/>
      <c r="BC56" s="1428" t="n"/>
      <c r="BD56" s="1428" t="n"/>
      <c r="BE56" s="1428" t="n"/>
      <c r="BF56" s="1428" t="n"/>
      <c r="BG56" s="1428" t="n"/>
      <c r="BH56" s="1428" t="n"/>
      <c r="BI56" s="1428" t="n"/>
      <c r="BJ56" s="1428" t="n"/>
      <c r="BK56" s="1429" t="n"/>
      <c r="BL56" s="1427" t="n"/>
      <c r="BM56" s="1428" t="n"/>
      <c r="BN56" s="1428" t="n"/>
      <c r="BO56" s="1428" t="n"/>
      <c r="BP56" s="1428" t="n"/>
      <c r="BQ56" s="1428" t="n"/>
      <c r="BR56" s="1428" t="n"/>
      <c r="BS56" s="1428" t="n"/>
      <c r="BT56" s="1428" t="n"/>
      <c r="BU56" s="1428" t="n"/>
      <c r="BV56" s="1429" t="n"/>
      <c r="BW56" s="1428" t="n"/>
      <c r="BX56" s="1428" t="n"/>
      <c r="BY56" s="1428" t="n"/>
      <c r="BZ56" s="1428" t="n"/>
      <c r="CA56" s="1428" t="n"/>
      <c r="CB56" s="1428" t="n"/>
      <c r="CC56" s="1428" t="n"/>
      <c r="CD56" s="1428" t="n"/>
      <c r="CE56" s="1428" t="n"/>
      <c r="CF56" s="1428" t="n"/>
      <c r="CG56" s="1428" t="n"/>
      <c r="CH56" s="1428" t="n"/>
      <c r="CI56" s="1428" t="n"/>
      <c r="CJ56" s="1428" t="n"/>
      <c r="CK56" s="1428" t="n"/>
      <c r="CL56" s="1428" t="n"/>
      <c r="CM56" s="1428" t="n"/>
      <c r="CN56" s="1428" t="n"/>
      <c r="CO56" s="1428" t="n"/>
      <c r="CP56" s="1428" t="n"/>
      <c r="CQ56" s="1428" t="n"/>
      <c r="CR56" s="1428" t="n"/>
      <c r="CS56" s="1428" t="n"/>
      <c r="CT56" s="1428" t="n"/>
      <c r="CU56" s="1428" t="n"/>
      <c r="CV56" s="1428" t="n"/>
      <c r="CW56" s="1428" t="n"/>
      <c r="CX56" s="1428" t="n"/>
      <c r="CY56" s="1428" t="n"/>
      <c r="CZ56" s="1428" t="n"/>
      <c r="DA56" s="1428" t="n"/>
      <c r="DB56" s="1428" t="n"/>
      <c r="DC56" s="1428" t="n"/>
      <c r="DD56" s="1428" t="n"/>
      <c r="DE56" s="1428" t="n"/>
      <c r="DF56" s="1428" t="n"/>
      <c r="DG56" s="1428" t="n"/>
      <c r="DH56" s="1428" t="n"/>
      <c r="DI56" s="1428" t="n"/>
      <c r="DJ56" s="1428" t="n"/>
      <c r="DK56" s="1428" t="n"/>
      <c r="DL56" s="1428" t="n"/>
      <c r="DM56" s="1428" t="n"/>
      <c r="DN56" s="1428" t="n"/>
      <c r="DO56" s="1428" t="n"/>
      <c r="DP56" s="1428" t="n"/>
      <c r="DQ56" s="1428" t="n"/>
      <c r="DR56" s="1428" t="n"/>
      <c r="DS56" s="1428" t="n"/>
      <c r="DT56" s="1428" t="n"/>
      <c r="DU56" s="1428" t="n"/>
      <c r="DV56" s="1441" t="n"/>
      <c r="DW56" s="1435" t="n"/>
      <c r="DY56" s="1442" t="n"/>
      <c r="DZ56" s="1437" t="inlineStr">
        <is>
          <t>Retained earnings *1</t>
        </is>
      </c>
      <c r="EA56" s="1411" t="n"/>
      <c r="EB56" s="1411" t="n"/>
      <c r="EC56" s="1411" t="n"/>
      <c r="ED56" s="1411" t="n"/>
      <c r="EE56" s="1411" t="n"/>
      <c r="EF56" s="1411" t="n"/>
      <c r="EG56" s="1411" t="n"/>
      <c r="EH56" s="1411" t="n"/>
      <c r="EI56" s="1411" t="n"/>
      <c r="EJ56" s="1411" t="n"/>
      <c r="EK56" s="1411" t="n"/>
      <c r="EL56" s="1411" t="n"/>
      <c r="EM56" s="1411" t="n"/>
      <c r="EN56" s="1411" t="n"/>
      <c r="EO56" s="1411" t="n"/>
      <c r="EP56" s="1411" t="n"/>
      <c r="EQ56" s="1411" t="n"/>
      <c r="ER56" s="1411" t="n"/>
      <c r="ES56" s="1411" t="n"/>
      <c r="ET56" s="1411" t="n"/>
      <c r="EU56" s="1411" t="n"/>
      <c r="EV56" s="1411" t="n"/>
      <c r="EW56" s="1411" t="n"/>
      <c r="EX56" s="1411" t="n"/>
      <c r="EY56" s="1412" t="n"/>
      <c r="EZ56" s="1452" t="inlineStr">
        <is>
          <t>⑪</t>
        </is>
      </c>
      <c r="FA56" s="1412" t="n"/>
      <c r="FB56" s="1453">
        <f>BS!S72</f>
        <v/>
      </c>
      <c r="FC56" s="1411" t="n"/>
      <c r="FD56" s="1411" t="n"/>
      <c r="FE56" s="1411" t="n"/>
      <c r="FF56" s="1411" t="n"/>
      <c r="FG56" s="1411" t="n"/>
      <c r="FH56" s="1411" t="n"/>
      <c r="FI56" s="1411" t="n"/>
      <c r="FJ56" s="1411" t="n"/>
      <c r="FK56" s="1411" t="n"/>
      <c r="FL56" s="1412" t="n"/>
    </row>
    <row r="57" ht="6" customHeight="1" s="980">
      <c r="A57" s="1439" t="n"/>
      <c r="B57" s="1437" t="inlineStr">
        <is>
          <t>Total tangible fixed assets</t>
        </is>
      </c>
      <c r="C57" s="1411" t="n"/>
      <c r="D57" s="1411" t="n"/>
      <c r="E57" s="1411" t="n"/>
      <c r="F57" s="1411" t="n"/>
      <c r="G57" s="1411" t="n"/>
      <c r="H57" s="1411" t="n"/>
      <c r="I57" s="1411" t="n"/>
      <c r="J57" s="1411" t="n"/>
      <c r="K57" s="1411" t="n"/>
      <c r="L57" s="1411" t="n"/>
      <c r="M57" s="1411" t="n"/>
      <c r="N57" s="1411" t="n"/>
      <c r="O57" s="1411" t="n"/>
      <c r="P57" s="1411" t="n"/>
      <c r="Q57" s="1411" t="n"/>
      <c r="R57" s="1411" t="n"/>
      <c r="S57" s="1412" t="n"/>
      <c r="T57" s="1443">
        <f>SUM(T41:AD56)</f>
        <v/>
      </c>
      <c r="U57" s="1411" t="n"/>
      <c r="V57" s="1411" t="n"/>
      <c r="W57" s="1411" t="n"/>
      <c r="X57" s="1411" t="n"/>
      <c r="Y57" s="1411" t="n"/>
      <c r="Z57" s="1411" t="n"/>
      <c r="AA57" s="1411" t="n"/>
      <c r="AB57" s="1411" t="n"/>
      <c r="AC57" s="1411" t="n"/>
      <c r="AD57" s="1412" t="n"/>
      <c r="AE57" s="1444">
        <f>SUM(AE41:AO56)</f>
        <v/>
      </c>
      <c r="AF57" s="1411" t="n"/>
      <c r="AG57" s="1411" t="n"/>
      <c r="AH57" s="1411" t="n"/>
      <c r="AI57" s="1411" t="n"/>
      <c r="AJ57" s="1411" t="n"/>
      <c r="AK57" s="1411" t="n"/>
      <c r="AL57" s="1411" t="n"/>
      <c r="AM57" s="1411" t="n"/>
      <c r="AN57" s="1411" t="n"/>
      <c r="AO57" s="1412" t="n"/>
      <c r="AP57" s="1443">
        <f>+T57+AE57</f>
        <v/>
      </c>
      <c r="AQ57" s="1411" t="n"/>
      <c r="AR57" s="1411" t="n"/>
      <c r="AS57" s="1411" t="n"/>
      <c r="AT57" s="1411" t="n"/>
      <c r="AU57" s="1411" t="n"/>
      <c r="AV57" s="1411" t="n"/>
      <c r="AW57" s="1411" t="n"/>
      <c r="AX57" s="1411" t="n"/>
      <c r="AY57" s="1411" t="n"/>
      <c r="AZ57" s="1412" t="n"/>
      <c r="BA57" s="1444">
        <f>SUM(BA41:BK56)</f>
        <v/>
      </c>
      <c r="BB57" s="1411" t="n"/>
      <c r="BC57" s="1411" t="n"/>
      <c r="BD57" s="1411" t="n"/>
      <c r="BE57" s="1411" t="n"/>
      <c r="BF57" s="1411" t="n"/>
      <c r="BG57" s="1411" t="n"/>
      <c r="BH57" s="1411" t="n"/>
      <c r="BI57" s="1411" t="n"/>
      <c r="BJ57" s="1411" t="n"/>
      <c r="BK57" s="1412" t="n"/>
      <c r="BL57" s="1443">
        <f>+T57+BA57</f>
        <v/>
      </c>
      <c r="BM57" s="1411" t="n"/>
      <c r="BN57" s="1411" t="n"/>
      <c r="BO57" s="1411" t="n"/>
      <c r="BP57" s="1411" t="n"/>
      <c r="BQ57" s="1411" t="n"/>
      <c r="BR57" s="1411" t="n"/>
      <c r="BS57" s="1411" t="n"/>
      <c r="BT57" s="1411" t="n"/>
      <c r="BU57" s="1411" t="n"/>
      <c r="BV57" s="1412" t="n"/>
      <c r="BW57" s="1445" t="n"/>
      <c r="BX57" s="1411" t="n"/>
      <c r="BY57" s="1411" t="n"/>
      <c r="BZ57" s="1411" t="n"/>
      <c r="CA57" s="1411" t="n"/>
      <c r="CB57" s="1411" t="n"/>
      <c r="CC57" s="1411" t="n"/>
      <c r="CD57" s="1411" t="n"/>
      <c r="CE57" s="1411" t="n"/>
      <c r="CF57" s="1411" t="n"/>
      <c r="CG57" s="1411" t="n"/>
      <c r="CH57" s="1411" t="n"/>
      <c r="CI57" s="1411" t="n"/>
      <c r="CJ57" s="1411" t="n"/>
      <c r="CK57" s="1411" t="n"/>
      <c r="CL57" s="1411" t="n"/>
      <c r="CM57" s="1411" t="n"/>
      <c r="CN57" s="1411" t="n"/>
      <c r="CO57" s="1411" t="n"/>
      <c r="CP57" s="1411" t="n"/>
      <c r="CQ57" s="1411" t="n"/>
      <c r="CR57" s="1411" t="n"/>
      <c r="CS57" s="1411" t="n"/>
      <c r="CT57" s="1411" t="n"/>
      <c r="CU57" s="1411" t="n"/>
      <c r="CV57" s="1411" t="n"/>
      <c r="CW57" s="1411" t="n"/>
      <c r="CX57" s="1411" t="n"/>
      <c r="CY57" s="1411" t="n"/>
      <c r="CZ57" s="1411" t="n"/>
      <c r="DA57" s="1411" t="n"/>
      <c r="DB57" s="1411" t="n"/>
      <c r="DC57" s="1411" t="n"/>
      <c r="DD57" s="1411" t="n"/>
      <c r="DE57" s="1411" t="n"/>
      <c r="DF57" s="1411" t="n"/>
      <c r="DG57" s="1411" t="n"/>
      <c r="DH57" s="1411" t="n"/>
      <c r="DI57" s="1411" t="n"/>
      <c r="DJ57" s="1411" t="n"/>
      <c r="DK57" s="1411" t="n"/>
      <c r="DL57" s="1411" t="n"/>
      <c r="DM57" s="1411" t="n"/>
      <c r="DN57" s="1411" t="n"/>
      <c r="DO57" s="1411" t="n"/>
      <c r="DP57" s="1411" t="n"/>
      <c r="DQ57" s="1411" t="n"/>
      <c r="DR57" s="1411" t="n"/>
      <c r="DS57" s="1411" t="n"/>
      <c r="DT57" s="1411" t="n"/>
      <c r="DU57" s="1411" t="n"/>
      <c r="DV57" s="1446" t="n"/>
      <c r="DW57" s="1435" t="n"/>
      <c r="DY57" s="1442" t="n"/>
      <c r="DZ57" s="1427" t="n"/>
      <c r="EA57" s="1428" t="n"/>
      <c r="EB57" s="1428" t="n"/>
      <c r="EC57" s="1428" t="n"/>
      <c r="ED57" s="1428" t="n"/>
      <c r="EE57" s="1428" t="n"/>
      <c r="EF57" s="1428" t="n"/>
      <c r="EG57" s="1428" t="n"/>
      <c r="EH57" s="1428" t="n"/>
      <c r="EI57" s="1428" t="n"/>
      <c r="EJ57" s="1428" t="n"/>
      <c r="EK57" s="1428" t="n"/>
      <c r="EL57" s="1428" t="n"/>
      <c r="EM57" s="1428" t="n"/>
      <c r="EN57" s="1428" t="n"/>
      <c r="EO57" s="1428" t="n"/>
      <c r="EP57" s="1428" t="n"/>
      <c r="EQ57" s="1428" t="n"/>
      <c r="ER57" s="1428" t="n"/>
      <c r="ES57" s="1428" t="n"/>
      <c r="ET57" s="1428" t="n"/>
      <c r="EU57" s="1428" t="n"/>
      <c r="EV57" s="1428" t="n"/>
      <c r="EW57" s="1428" t="n"/>
      <c r="EX57" s="1428" t="n"/>
      <c r="EY57" s="1429" t="n"/>
      <c r="EZ57" s="1427" t="n"/>
      <c r="FA57" s="1429" t="n"/>
      <c r="FB57" s="1428" t="n"/>
      <c r="FC57" s="1428" t="n"/>
      <c r="FD57" s="1428" t="n"/>
      <c r="FE57" s="1428" t="n"/>
      <c r="FF57" s="1428" t="n"/>
      <c r="FG57" s="1428" t="n"/>
      <c r="FH57" s="1428" t="n"/>
      <c r="FI57" s="1428" t="n"/>
      <c r="FJ57" s="1428" t="n"/>
      <c r="FK57" s="1428" t="n"/>
      <c r="FL57" s="1429" t="n"/>
    </row>
    <row r="58" ht="6" customHeight="1" s="980">
      <c r="A58" s="1439" t="n"/>
      <c r="B58" s="1427" t="n"/>
      <c r="C58" s="1428" t="n"/>
      <c r="D58" s="1428" t="n"/>
      <c r="E58" s="1428" t="n"/>
      <c r="F58" s="1428" t="n"/>
      <c r="G58" s="1428" t="n"/>
      <c r="H58" s="1428" t="n"/>
      <c r="I58" s="1428" t="n"/>
      <c r="J58" s="1428" t="n"/>
      <c r="K58" s="1428" t="n"/>
      <c r="L58" s="1428" t="n"/>
      <c r="M58" s="1428" t="n"/>
      <c r="N58" s="1428" t="n"/>
      <c r="O58" s="1428" t="n"/>
      <c r="P58" s="1428" t="n"/>
      <c r="Q58" s="1428" t="n"/>
      <c r="R58" s="1428" t="n"/>
      <c r="S58" s="1429" t="n"/>
      <c r="T58" s="1427" t="n"/>
      <c r="U58" s="1428" t="n"/>
      <c r="V58" s="1428" t="n"/>
      <c r="W58" s="1428" t="n"/>
      <c r="X58" s="1428" t="n"/>
      <c r="Y58" s="1428" t="n"/>
      <c r="Z58" s="1428" t="n"/>
      <c r="AA58" s="1428" t="n"/>
      <c r="AB58" s="1428" t="n"/>
      <c r="AC58" s="1428" t="n"/>
      <c r="AD58" s="1429" t="n"/>
      <c r="AE58" s="1440" t="n"/>
      <c r="AF58" s="1428" t="n"/>
      <c r="AG58" s="1428" t="n"/>
      <c r="AH58" s="1428" t="n"/>
      <c r="AI58" s="1428" t="n"/>
      <c r="AJ58" s="1428" t="n"/>
      <c r="AK58" s="1428" t="n"/>
      <c r="AL58" s="1428" t="n"/>
      <c r="AM58" s="1428" t="n"/>
      <c r="AN58" s="1428" t="n"/>
      <c r="AO58" s="1429" t="n"/>
      <c r="AP58" s="1427" t="n"/>
      <c r="AQ58" s="1428" t="n"/>
      <c r="AR58" s="1428" t="n"/>
      <c r="AS58" s="1428" t="n"/>
      <c r="AT58" s="1428" t="n"/>
      <c r="AU58" s="1428" t="n"/>
      <c r="AV58" s="1428" t="n"/>
      <c r="AW58" s="1428" t="n"/>
      <c r="AX58" s="1428" t="n"/>
      <c r="AY58" s="1428" t="n"/>
      <c r="AZ58" s="1429" t="n"/>
      <c r="BA58" s="1440" t="n"/>
      <c r="BB58" s="1428" t="n"/>
      <c r="BC58" s="1428" t="n"/>
      <c r="BD58" s="1428" t="n"/>
      <c r="BE58" s="1428" t="n"/>
      <c r="BF58" s="1428" t="n"/>
      <c r="BG58" s="1428" t="n"/>
      <c r="BH58" s="1428" t="n"/>
      <c r="BI58" s="1428" t="n"/>
      <c r="BJ58" s="1428" t="n"/>
      <c r="BK58" s="1429" t="n"/>
      <c r="BL58" s="1427" t="n"/>
      <c r="BM58" s="1428" t="n"/>
      <c r="BN58" s="1428" t="n"/>
      <c r="BO58" s="1428" t="n"/>
      <c r="BP58" s="1428" t="n"/>
      <c r="BQ58" s="1428" t="n"/>
      <c r="BR58" s="1428" t="n"/>
      <c r="BS58" s="1428" t="n"/>
      <c r="BT58" s="1428" t="n"/>
      <c r="BU58" s="1428" t="n"/>
      <c r="BV58" s="1429" t="n"/>
      <c r="BW58" s="1428" t="n"/>
      <c r="BX58" s="1428" t="n"/>
      <c r="BY58" s="1428" t="n"/>
      <c r="BZ58" s="1428" t="n"/>
      <c r="CA58" s="1428" t="n"/>
      <c r="CB58" s="1428" t="n"/>
      <c r="CC58" s="1428" t="n"/>
      <c r="CD58" s="1428" t="n"/>
      <c r="CE58" s="1428" t="n"/>
      <c r="CF58" s="1428" t="n"/>
      <c r="CG58" s="1428" t="n"/>
      <c r="CH58" s="1428" t="n"/>
      <c r="CI58" s="1428" t="n"/>
      <c r="CJ58" s="1428" t="n"/>
      <c r="CK58" s="1428" t="n"/>
      <c r="CL58" s="1428" t="n"/>
      <c r="CM58" s="1428" t="n"/>
      <c r="CN58" s="1428" t="n"/>
      <c r="CO58" s="1428" t="n"/>
      <c r="CP58" s="1428" t="n"/>
      <c r="CQ58" s="1428" t="n"/>
      <c r="CR58" s="1428" t="n"/>
      <c r="CS58" s="1428" t="n"/>
      <c r="CT58" s="1428" t="n"/>
      <c r="CU58" s="1428" t="n"/>
      <c r="CV58" s="1428" t="n"/>
      <c r="CW58" s="1428" t="n"/>
      <c r="CX58" s="1428" t="n"/>
      <c r="CY58" s="1428" t="n"/>
      <c r="CZ58" s="1428" t="n"/>
      <c r="DA58" s="1428" t="n"/>
      <c r="DB58" s="1428" t="n"/>
      <c r="DC58" s="1428" t="n"/>
      <c r="DD58" s="1428" t="n"/>
      <c r="DE58" s="1428" t="n"/>
      <c r="DF58" s="1428" t="n"/>
      <c r="DG58" s="1428" t="n"/>
      <c r="DH58" s="1428" t="n"/>
      <c r="DI58" s="1428" t="n"/>
      <c r="DJ58" s="1428" t="n"/>
      <c r="DK58" s="1428" t="n"/>
      <c r="DL58" s="1428" t="n"/>
      <c r="DM58" s="1428" t="n"/>
      <c r="DN58" s="1428" t="n"/>
      <c r="DO58" s="1428" t="n"/>
      <c r="DP58" s="1428" t="n"/>
      <c r="DQ58" s="1428" t="n"/>
      <c r="DR58" s="1428" t="n"/>
      <c r="DS58" s="1428" t="n"/>
      <c r="DT58" s="1428" t="n"/>
      <c r="DU58" s="1428" t="n"/>
      <c r="DV58" s="1441" t="n"/>
      <c r="DW58" s="1435" t="n"/>
      <c r="DY58" s="1442" t="n"/>
      <c r="DZ58" s="1437" t="inlineStr">
        <is>
          <t>Other reserve</t>
        </is>
      </c>
      <c r="EA58" s="1411" t="n"/>
      <c r="EB58" s="1411" t="n"/>
      <c r="EC58" s="1411" t="n"/>
      <c r="ED58" s="1411" t="n"/>
      <c r="EE58" s="1411" t="n"/>
      <c r="EF58" s="1411" t="n"/>
      <c r="EG58" s="1411" t="n"/>
      <c r="EH58" s="1411" t="n"/>
      <c r="EI58" s="1411" t="n"/>
      <c r="EJ58" s="1411" t="n"/>
      <c r="EK58" s="1411" t="n"/>
      <c r="EL58" s="1411" t="n"/>
      <c r="EM58" s="1411" t="n"/>
      <c r="EN58" s="1411" t="n"/>
      <c r="EO58" s="1411" t="n"/>
      <c r="EP58" s="1411" t="n"/>
      <c r="EQ58" s="1411" t="n"/>
      <c r="ER58" s="1411" t="n"/>
      <c r="ES58" s="1411" t="n"/>
      <c r="ET58" s="1411" t="n"/>
      <c r="EU58" s="1411" t="n"/>
      <c r="EV58" s="1411" t="n"/>
      <c r="EW58" s="1411" t="n"/>
      <c r="EX58" s="1411" t="n"/>
      <c r="EY58" s="1412" t="n"/>
      <c r="EZ58" s="1452" t="inlineStr">
        <is>
          <t>⑫</t>
        </is>
      </c>
      <c r="FA58" s="1412" t="n"/>
      <c r="FB58" s="1453">
        <f>BS!S71</f>
        <v/>
      </c>
      <c r="FC58" s="1411" t="n"/>
      <c r="FD58" s="1411" t="n"/>
      <c r="FE58" s="1411" t="n"/>
      <c r="FF58" s="1411" t="n"/>
      <c r="FG58" s="1411" t="n"/>
      <c r="FH58" s="1411" t="n"/>
      <c r="FI58" s="1411" t="n"/>
      <c r="FJ58" s="1411" t="n"/>
      <c r="FK58" s="1411" t="n"/>
      <c r="FL58" s="1412" t="n"/>
    </row>
    <row r="59" ht="6" customHeight="1" s="980">
      <c r="A59" s="1439" t="n"/>
      <c r="B59" s="1437" t="inlineStr">
        <is>
          <t>Total intangible fixed assets</t>
        </is>
      </c>
      <c r="C59" s="1411" t="n"/>
      <c r="D59" s="1411" t="n"/>
      <c r="E59" s="1411" t="n"/>
      <c r="F59" s="1411" t="n"/>
      <c r="G59" s="1411" t="n"/>
      <c r="H59" s="1411" t="n"/>
      <c r="I59" s="1411" t="n"/>
      <c r="J59" s="1411" t="n"/>
      <c r="K59" s="1411" t="n"/>
      <c r="L59" s="1411" t="n"/>
      <c r="M59" s="1411" t="n"/>
      <c r="N59" s="1411" t="n"/>
      <c r="O59" s="1411" t="n"/>
      <c r="P59" s="1411" t="n"/>
      <c r="Q59" s="1411" t="n"/>
      <c r="R59" s="1411" t="n"/>
      <c r="S59" s="1412" t="n"/>
      <c r="T59" s="1443">
        <f>SUM(BS!S36:S37)</f>
        <v/>
      </c>
      <c r="U59" s="1411" t="n"/>
      <c r="V59" s="1411" t="n"/>
      <c r="W59" s="1411" t="n"/>
      <c r="X59" s="1411" t="n"/>
      <c r="Y59" s="1411" t="n"/>
      <c r="Z59" s="1411" t="n"/>
      <c r="AA59" s="1411" t="n"/>
      <c r="AB59" s="1411" t="n"/>
      <c r="AC59" s="1411" t="n"/>
      <c r="AD59" s="1412" t="n"/>
      <c r="AE59" s="1444">
        <f>-SUM(#REF!)</f>
        <v/>
      </c>
      <c r="AF59" s="1411" t="n"/>
      <c r="AG59" s="1411" t="n"/>
      <c r="AH59" s="1411" t="n"/>
      <c r="AI59" s="1411" t="n"/>
      <c r="AJ59" s="1411" t="n"/>
      <c r="AK59" s="1411" t="n"/>
      <c r="AL59" s="1411" t="n"/>
      <c r="AM59" s="1411" t="n"/>
      <c r="AN59" s="1411" t="n"/>
      <c r="AO59" s="1412" t="n"/>
      <c r="AP59" s="1443">
        <f>+T59+AE59</f>
        <v/>
      </c>
      <c r="AQ59" s="1411" t="n"/>
      <c r="AR59" s="1411" t="n"/>
      <c r="AS59" s="1411" t="n"/>
      <c r="AT59" s="1411" t="n"/>
      <c r="AU59" s="1411" t="n"/>
      <c r="AV59" s="1411" t="n"/>
      <c r="AW59" s="1411" t="n"/>
      <c r="AX59" s="1411" t="n"/>
      <c r="AY59" s="1411" t="n"/>
      <c r="AZ59" s="1412" t="n"/>
      <c r="BA59" s="1433">
        <f>AE59</f>
        <v/>
      </c>
      <c r="BB59" s="1403" t="n"/>
      <c r="BC59" s="1403" t="n"/>
      <c r="BD59" s="1403" t="n"/>
      <c r="BE59" s="1403" t="n"/>
      <c r="BF59" s="1403" t="n"/>
      <c r="BG59" s="1403" t="n"/>
      <c r="BH59" s="1403" t="n"/>
      <c r="BI59" s="1403" t="n"/>
      <c r="BJ59" s="1403" t="n"/>
      <c r="BK59" s="1415" t="n"/>
      <c r="BL59" s="1443">
        <f>+T59+BA59</f>
        <v/>
      </c>
      <c r="BM59" s="1411" t="n"/>
      <c r="BN59" s="1411" t="n"/>
      <c r="BO59" s="1411" t="n"/>
      <c r="BP59" s="1411" t="n"/>
      <c r="BQ59" s="1411" t="n"/>
      <c r="BR59" s="1411" t="n"/>
      <c r="BS59" s="1411" t="n"/>
      <c r="BT59" s="1411" t="n"/>
      <c r="BU59" s="1411" t="n"/>
      <c r="BV59" s="1412" t="n"/>
      <c r="BW59" s="1445" t="n"/>
      <c r="BX59" s="1411" t="n"/>
      <c r="BY59" s="1411" t="n"/>
      <c r="BZ59" s="1411" t="n"/>
      <c r="CA59" s="1411" t="n"/>
      <c r="CB59" s="1411" t="n"/>
      <c r="CC59" s="1411" t="n"/>
      <c r="CD59" s="1411" t="n"/>
      <c r="CE59" s="1411" t="n"/>
      <c r="CF59" s="1411" t="n"/>
      <c r="CG59" s="1411" t="n"/>
      <c r="CH59" s="1411" t="n"/>
      <c r="CI59" s="1411" t="n"/>
      <c r="CJ59" s="1411" t="n"/>
      <c r="CK59" s="1411" t="n"/>
      <c r="CL59" s="1411" t="n"/>
      <c r="CM59" s="1411" t="n"/>
      <c r="CN59" s="1411" t="n"/>
      <c r="CO59" s="1411" t="n"/>
      <c r="CP59" s="1411" t="n"/>
      <c r="CQ59" s="1411" t="n"/>
      <c r="CR59" s="1411" t="n"/>
      <c r="CS59" s="1411" t="n"/>
      <c r="CT59" s="1411" t="n"/>
      <c r="CU59" s="1411" t="n"/>
      <c r="CV59" s="1411" t="n"/>
      <c r="CW59" s="1411" t="n"/>
      <c r="CX59" s="1411" t="n"/>
      <c r="CY59" s="1411" t="n"/>
      <c r="CZ59" s="1411" t="n"/>
      <c r="DA59" s="1411" t="n"/>
      <c r="DB59" s="1411" t="n"/>
      <c r="DC59" s="1411" t="n"/>
      <c r="DD59" s="1411" t="n"/>
      <c r="DE59" s="1411" t="n"/>
      <c r="DF59" s="1411" t="n"/>
      <c r="DG59" s="1411" t="n"/>
      <c r="DH59" s="1411" t="n"/>
      <c r="DI59" s="1411" t="n"/>
      <c r="DJ59" s="1411" t="n"/>
      <c r="DK59" s="1411" t="n"/>
      <c r="DL59" s="1411" t="n"/>
      <c r="DM59" s="1411" t="n"/>
      <c r="DN59" s="1411" t="n"/>
      <c r="DO59" s="1411" t="n"/>
      <c r="DP59" s="1411" t="n"/>
      <c r="DQ59" s="1411" t="n"/>
      <c r="DR59" s="1411" t="n"/>
      <c r="DS59" s="1411" t="n"/>
      <c r="DT59" s="1411" t="n"/>
      <c r="DU59" s="1411" t="n"/>
      <c r="DV59" s="1446" t="n"/>
      <c r="DW59" s="1435" t="n"/>
      <c r="DY59" s="1442" t="n"/>
      <c r="DZ59" s="1427" t="n"/>
      <c r="EA59" s="1428" t="n"/>
      <c r="EB59" s="1428" t="n"/>
      <c r="EC59" s="1428" t="n"/>
      <c r="ED59" s="1428" t="n"/>
      <c r="EE59" s="1428" t="n"/>
      <c r="EF59" s="1428" t="n"/>
      <c r="EG59" s="1428" t="n"/>
      <c r="EH59" s="1428" t="n"/>
      <c r="EI59" s="1428" t="n"/>
      <c r="EJ59" s="1428" t="n"/>
      <c r="EK59" s="1428" t="n"/>
      <c r="EL59" s="1428" t="n"/>
      <c r="EM59" s="1428" t="n"/>
      <c r="EN59" s="1428" t="n"/>
      <c r="EO59" s="1428" t="n"/>
      <c r="EP59" s="1428" t="n"/>
      <c r="EQ59" s="1428" t="n"/>
      <c r="ER59" s="1428" t="n"/>
      <c r="ES59" s="1428" t="n"/>
      <c r="ET59" s="1428" t="n"/>
      <c r="EU59" s="1428" t="n"/>
      <c r="EV59" s="1428" t="n"/>
      <c r="EW59" s="1428" t="n"/>
      <c r="EX59" s="1428" t="n"/>
      <c r="EY59" s="1429" t="n"/>
      <c r="EZ59" s="1427" t="n"/>
      <c r="FA59" s="1429" t="n"/>
      <c r="FB59" s="1428" t="n"/>
      <c r="FC59" s="1428" t="n"/>
      <c r="FD59" s="1428" t="n"/>
      <c r="FE59" s="1428" t="n"/>
      <c r="FF59" s="1428" t="n"/>
      <c r="FG59" s="1428" t="n"/>
      <c r="FH59" s="1428" t="n"/>
      <c r="FI59" s="1428" t="n"/>
      <c r="FJ59" s="1428" t="n"/>
      <c r="FK59" s="1428" t="n"/>
      <c r="FL59" s="1429" t="n"/>
    </row>
    <row r="60" ht="6" customHeight="1" s="980">
      <c r="A60" s="1439" t="n"/>
      <c r="B60" s="1427" t="n"/>
      <c r="C60" s="1428" t="n"/>
      <c r="D60" s="1428" t="n"/>
      <c r="E60" s="1428" t="n"/>
      <c r="F60" s="1428" t="n"/>
      <c r="G60" s="1428" t="n"/>
      <c r="H60" s="1428" t="n"/>
      <c r="I60" s="1428" t="n"/>
      <c r="J60" s="1428" t="n"/>
      <c r="K60" s="1428" t="n"/>
      <c r="L60" s="1428" t="n"/>
      <c r="M60" s="1428" t="n"/>
      <c r="N60" s="1428" t="n"/>
      <c r="O60" s="1428" t="n"/>
      <c r="P60" s="1428" t="n"/>
      <c r="Q60" s="1428" t="n"/>
      <c r="R60" s="1428" t="n"/>
      <c r="S60" s="1429" t="n"/>
      <c r="T60" s="1427" t="n"/>
      <c r="U60" s="1428" t="n"/>
      <c r="V60" s="1428" t="n"/>
      <c r="W60" s="1428" t="n"/>
      <c r="X60" s="1428" t="n"/>
      <c r="Y60" s="1428" t="n"/>
      <c r="Z60" s="1428" t="n"/>
      <c r="AA60" s="1428" t="n"/>
      <c r="AB60" s="1428" t="n"/>
      <c r="AC60" s="1428" t="n"/>
      <c r="AD60" s="1429" t="n"/>
      <c r="AE60" s="1440" t="n"/>
      <c r="AF60" s="1428" t="n"/>
      <c r="AG60" s="1428" t="n"/>
      <c r="AH60" s="1428" t="n"/>
      <c r="AI60" s="1428" t="n"/>
      <c r="AJ60" s="1428" t="n"/>
      <c r="AK60" s="1428" t="n"/>
      <c r="AL60" s="1428" t="n"/>
      <c r="AM60" s="1428" t="n"/>
      <c r="AN60" s="1428" t="n"/>
      <c r="AO60" s="1429" t="n"/>
      <c r="AP60" s="1427" t="n"/>
      <c r="AQ60" s="1428" t="n"/>
      <c r="AR60" s="1428" t="n"/>
      <c r="AS60" s="1428" t="n"/>
      <c r="AT60" s="1428" t="n"/>
      <c r="AU60" s="1428" t="n"/>
      <c r="AV60" s="1428" t="n"/>
      <c r="AW60" s="1428" t="n"/>
      <c r="AX60" s="1428" t="n"/>
      <c r="AY60" s="1428" t="n"/>
      <c r="AZ60" s="1429" t="n"/>
      <c r="BA60" s="1440" t="n"/>
      <c r="BB60" s="1428" t="n"/>
      <c r="BC60" s="1428" t="n"/>
      <c r="BD60" s="1428" t="n"/>
      <c r="BE60" s="1428" t="n"/>
      <c r="BF60" s="1428" t="n"/>
      <c r="BG60" s="1428" t="n"/>
      <c r="BH60" s="1428" t="n"/>
      <c r="BI60" s="1428" t="n"/>
      <c r="BJ60" s="1428" t="n"/>
      <c r="BK60" s="1429" t="n"/>
      <c r="BL60" s="1427" t="n"/>
      <c r="BM60" s="1428" t="n"/>
      <c r="BN60" s="1428" t="n"/>
      <c r="BO60" s="1428" t="n"/>
      <c r="BP60" s="1428" t="n"/>
      <c r="BQ60" s="1428" t="n"/>
      <c r="BR60" s="1428" t="n"/>
      <c r="BS60" s="1428" t="n"/>
      <c r="BT60" s="1428" t="n"/>
      <c r="BU60" s="1428" t="n"/>
      <c r="BV60" s="1429" t="n"/>
      <c r="BW60" s="1428" t="n"/>
      <c r="BX60" s="1428" t="n"/>
      <c r="BY60" s="1428" t="n"/>
      <c r="BZ60" s="1428" t="n"/>
      <c r="CA60" s="1428" t="n"/>
      <c r="CB60" s="1428" t="n"/>
      <c r="CC60" s="1428" t="n"/>
      <c r="CD60" s="1428" t="n"/>
      <c r="CE60" s="1428" t="n"/>
      <c r="CF60" s="1428" t="n"/>
      <c r="CG60" s="1428" t="n"/>
      <c r="CH60" s="1428" t="n"/>
      <c r="CI60" s="1428" t="n"/>
      <c r="CJ60" s="1428" t="n"/>
      <c r="CK60" s="1428" t="n"/>
      <c r="CL60" s="1428" t="n"/>
      <c r="CM60" s="1428" t="n"/>
      <c r="CN60" s="1428" t="n"/>
      <c r="CO60" s="1428" t="n"/>
      <c r="CP60" s="1428" t="n"/>
      <c r="CQ60" s="1428" t="n"/>
      <c r="CR60" s="1428" t="n"/>
      <c r="CS60" s="1428" t="n"/>
      <c r="CT60" s="1428" t="n"/>
      <c r="CU60" s="1428" t="n"/>
      <c r="CV60" s="1428" t="n"/>
      <c r="CW60" s="1428" t="n"/>
      <c r="CX60" s="1428" t="n"/>
      <c r="CY60" s="1428" t="n"/>
      <c r="CZ60" s="1428" t="n"/>
      <c r="DA60" s="1428" t="n"/>
      <c r="DB60" s="1428" t="n"/>
      <c r="DC60" s="1428" t="n"/>
      <c r="DD60" s="1428" t="n"/>
      <c r="DE60" s="1428" t="n"/>
      <c r="DF60" s="1428" t="n"/>
      <c r="DG60" s="1428" t="n"/>
      <c r="DH60" s="1428" t="n"/>
      <c r="DI60" s="1428" t="n"/>
      <c r="DJ60" s="1428" t="n"/>
      <c r="DK60" s="1428" t="n"/>
      <c r="DL60" s="1428" t="n"/>
      <c r="DM60" s="1428" t="n"/>
      <c r="DN60" s="1428" t="n"/>
      <c r="DO60" s="1428" t="n"/>
      <c r="DP60" s="1428" t="n"/>
      <c r="DQ60" s="1428" t="n"/>
      <c r="DR60" s="1428" t="n"/>
      <c r="DS60" s="1428" t="n"/>
      <c r="DT60" s="1428" t="n"/>
      <c r="DU60" s="1428" t="n"/>
      <c r="DV60" s="1441" t="n"/>
      <c r="DW60" s="1435" t="n"/>
      <c r="DY60" s="1442" t="n"/>
      <c r="DZ60" s="1386" t="inlineStr">
        <is>
          <t>Others</t>
        </is>
      </c>
      <c r="EA60" s="1411" t="n"/>
      <c r="EB60" s="1411" t="n"/>
      <c r="EC60" s="1411" t="n"/>
      <c r="ED60" s="1411" t="n"/>
      <c r="EE60" s="1411" t="n"/>
      <c r="EF60" s="1411" t="n"/>
      <c r="EG60" s="1411" t="n"/>
      <c r="EH60" s="1411" t="n"/>
      <c r="EI60" s="1411" t="n"/>
      <c r="EJ60" s="1411" t="n"/>
      <c r="EK60" s="1411" t="n"/>
      <c r="EL60" s="1411" t="n"/>
      <c r="EM60" s="1411" t="n"/>
      <c r="EN60" s="1411" t="n"/>
      <c r="EO60" s="1411" t="n"/>
      <c r="EP60" s="1411" t="n"/>
      <c r="EQ60" s="1411" t="n"/>
      <c r="ER60" s="1411" t="n"/>
      <c r="ES60" s="1411" t="n"/>
      <c r="ET60" s="1411" t="n"/>
      <c r="EU60" s="1411" t="n"/>
      <c r="EV60" s="1411" t="n"/>
      <c r="EW60" s="1411" t="n"/>
      <c r="EX60" s="1411" t="n"/>
      <c r="EY60" s="1412" t="n"/>
      <c r="EZ60" s="1452" t="inlineStr">
        <is>
          <t>⑬</t>
        </is>
      </c>
      <c r="FA60" s="1412" t="n"/>
      <c r="FB60" s="1453">
        <f>BS!S73</f>
        <v/>
      </c>
      <c r="FC60" s="1411" t="n"/>
      <c r="FD60" s="1411" t="n"/>
      <c r="FE60" s="1411" t="n"/>
      <c r="FF60" s="1411" t="n"/>
      <c r="FG60" s="1411" t="n"/>
      <c r="FH60" s="1411" t="n"/>
      <c r="FI60" s="1411" t="n"/>
      <c r="FJ60" s="1411" t="n"/>
      <c r="FK60" s="1411" t="n"/>
      <c r="FL60" s="1412" t="n"/>
    </row>
    <row r="61" ht="6" customHeight="1" s="980">
      <c r="A61" s="1439" t="n"/>
      <c r="B61" s="1465" t="n"/>
      <c r="C61" s="1458" t="inlineStr">
        <is>
          <t>Notes Receivables from Related Parties</t>
        </is>
      </c>
      <c r="D61" s="1411" t="n"/>
      <c r="E61" s="1411" t="n"/>
      <c r="F61" s="1411" t="n"/>
      <c r="G61" s="1411" t="n"/>
      <c r="H61" s="1411" t="n"/>
      <c r="I61" s="1411" t="n"/>
      <c r="J61" s="1411" t="n"/>
      <c r="K61" s="1411" t="n"/>
      <c r="L61" s="1411" t="n"/>
      <c r="M61" s="1411" t="n"/>
      <c r="N61" s="1411" t="n"/>
      <c r="O61" s="1411" t="n"/>
      <c r="P61" s="1411" t="n"/>
      <c r="Q61" s="1411" t="n"/>
      <c r="R61" s="1411" t="n"/>
      <c r="S61" s="1412" t="n"/>
      <c r="T61" s="1443" t="n"/>
      <c r="U61" s="1411" t="n"/>
      <c r="V61" s="1411" t="n"/>
      <c r="W61" s="1411" t="n"/>
      <c r="X61" s="1411" t="n"/>
      <c r="Y61" s="1411" t="n"/>
      <c r="Z61" s="1411" t="n"/>
      <c r="AA61" s="1411" t="n"/>
      <c r="AB61" s="1411" t="n"/>
      <c r="AC61" s="1411" t="n"/>
      <c r="AD61" s="1412" t="n"/>
      <c r="AE61" s="1444" t="n"/>
      <c r="AF61" s="1411" t="n"/>
      <c r="AG61" s="1411" t="n"/>
      <c r="AH61" s="1411" t="n"/>
      <c r="AI61" s="1411" t="n"/>
      <c r="AJ61" s="1411" t="n"/>
      <c r="AK61" s="1411" t="n"/>
      <c r="AL61" s="1411" t="n"/>
      <c r="AM61" s="1411" t="n"/>
      <c r="AN61" s="1411" t="n"/>
      <c r="AO61" s="1412" t="n"/>
      <c r="AP61" s="1443">
        <f>+T61+AE61</f>
        <v/>
      </c>
      <c r="AQ61" s="1411" t="n"/>
      <c r="AR61" s="1411" t="n"/>
      <c r="AS61" s="1411" t="n"/>
      <c r="AT61" s="1411" t="n"/>
      <c r="AU61" s="1411" t="n"/>
      <c r="AV61" s="1411" t="n"/>
      <c r="AW61" s="1411" t="n"/>
      <c r="AX61" s="1411" t="n"/>
      <c r="AY61" s="1411" t="n"/>
      <c r="AZ61" s="1412" t="n"/>
      <c r="BA61" s="1433">
        <f>AE61</f>
        <v/>
      </c>
      <c r="BB61" s="1403" t="n"/>
      <c r="BC61" s="1403" t="n"/>
      <c r="BD61" s="1403" t="n"/>
      <c r="BE61" s="1403" t="n"/>
      <c r="BF61" s="1403" t="n"/>
      <c r="BG61" s="1403" t="n"/>
      <c r="BH61" s="1403" t="n"/>
      <c r="BI61" s="1403" t="n"/>
      <c r="BJ61" s="1403" t="n"/>
      <c r="BK61" s="1415" t="n"/>
      <c r="BL61" s="1443">
        <f>+T61+BA61</f>
        <v/>
      </c>
      <c r="BM61" s="1411" t="n"/>
      <c r="BN61" s="1411" t="n"/>
      <c r="BO61" s="1411" t="n"/>
      <c r="BP61" s="1411" t="n"/>
      <c r="BQ61" s="1411" t="n"/>
      <c r="BR61" s="1411" t="n"/>
      <c r="BS61" s="1411" t="n"/>
      <c r="BT61" s="1411" t="n"/>
      <c r="BU61" s="1411" t="n"/>
      <c r="BV61" s="1412" t="n"/>
      <c r="BW61" s="1445"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1" t="n"/>
      <c r="DH61" s="1411" t="n"/>
      <c r="DI61" s="1411" t="n"/>
      <c r="DJ61" s="1411" t="n"/>
      <c r="DK61" s="1411" t="n"/>
      <c r="DL61" s="1411" t="n"/>
      <c r="DM61" s="1411" t="n"/>
      <c r="DN61" s="1411" t="n"/>
      <c r="DO61" s="1411" t="n"/>
      <c r="DP61" s="1411" t="n"/>
      <c r="DQ61" s="1411" t="n"/>
      <c r="DR61" s="1411" t="n"/>
      <c r="DS61" s="1411" t="n"/>
      <c r="DT61" s="1411" t="n"/>
      <c r="DU61" s="1411" t="n"/>
      <c r="DV61" s="1446" t="n"/>
      <c r="DW61" s="1435" t="n"/>
      <c r="DY61" s="1442" t="n"/>
      <c r="DZ61" s="1427" t="n"/>
      <c r="EA61" s="1428" t="n"/>
      <c r="EB61" s="1428" t="n"/>
      <c r="EC61" s="1428" t="n"/>
      <c r="ED61" s="1428" t="n"/>
      <c r="EE61" s="1428" t="n"/>
      <c r="EF61" s="1428" t="n"/>
      <c r="EG61" s="1428" t="n"/>
      <c r="EH61" s="1428" t="n"/>
      <c r="EI61" s="1428" t="n"/>
      <c r="EJ61" s="1428" t="n"/>
      <c r="EK61" s="1428" t="n"/>
      <c r="EL61" s="1428" t="n"/>
      <c r="EM61" s="1428" t="n"/>
      <c r="EN61" s="1428" t="n"/>
      <c r="EO61" s="1428" t="n"/>
      <c r="EP61" s="1428" t="n"/>
      <c r="EQ61" s="1428" t="n"/>
      <c r="ER61" s="1428" t="n"/>
      <c r="ES61" s="1428" t="n"/>
      <c r="ET61" s="1428" t="n"/>
      <c r="EU61" s="1428" t="n"/>
      <c r="EV61" s="1428" t="n"/>
      <c r="EW61" s="1428" t="n"/>
      <c r="EX61" s="1428" t="n"/>
      <c r="EY61" s="1429" t="n"/>
      <c r="EZ61" s="1427" t="n"/>
      <c r="FA61" s="1429" t="n"/>
      <c r="FB61" s="1428" t="n"/>
      <c r="FC61" s="1428" t="n"/>
      <c r="FD61" s="1428" t="n"/>
      <c r="FE61" s="1428" t="n"/>
      <c r="FF61" s="1428" t="n"/>
      <c r="FG61" s="1428" t="n"/>
      <c r="FH61" s="1428" t="n"/>
      <c r="FI61" s="1428" t="n"/>
      <c r="FJ61" s="1428" t="n"/>
      <c r="FK61" s="1428" t="n"/>
      <c r="FL61" s="1429" t="n"/>
    </row>
    <row r="62" ht="6" customHeight="1" s="980">
      <c r="A62" s="1439" t="n"/>
      <c r="B62" s="1463" t="n"/>
      <c r="C62" s="1427" t="n"/>
      <c r="D62" s="1428" t="n"/>
      <c r="E62" s="1428" t="n"/>
      <c r="F62" s="1428" t="n"/>
      <c r="G62" s="1428" t="n"/>
      <c r="H62" s="1428" t="n"/>
      <c r="I62" s="1428" t="n"/>
      <c r="J62" s="1428" t="n"/>
      <c r="K62" s="1428" t="n"/>
      <c r="L62" s="1428" t="n"/>
      <c r="M62" s="1428" t="n"/>
      <c r="N62" s="1428" t="n"/>
      <c r="O62" s="1428" t="n"/>
      <c r="P62" s="1428" t="n"/>
      <c r="Q62" s="1428" t="n"/>
      <c r="R62" s="1428" t="n"/>
      <c r="S62" s="1429" t="n"/>
      <c r="T62" s="1427" t="n"/>
      <c r="U62" s="1428" t="n"/>
      <c r="V62" s="1428" t="n"/>
      <c r="W62" s="1428" t="n"/>
      <c r="X62" s="1428" t="n"/>
      <c r="Y62" s="1428" t="n"/>
      <c r="Z62" s="1428" t="n"/>
      <c r="AA62" s="1428" t="n"/>
      <c r="AB62" s="1428" t="n"/>
      <c r="AC62" s="1428" t="n"/>
      <c r="AD62" s="1429" t="n"/>
      <c r="AE62" s="1440" t="n"/>
      <c r="AF62" s="1428" t="n"/>
      <c r="AG62" s="1428" t="n"/>
      <c r="AH62" s="1428" t="n"/>
      <c r="AI62" s="1428" t="n"/>
      <c r="AJ62" s="1428" t="n"/>
      <c r="AK62" s="1428" t="n"/>
      <c r="AL62" s="1428" t="n"/>
      <c r="AM62" s="1428" t="n"/>
      <c r="AN62" s="1428" t="n"/>
      <c r="AO62" s="1429" t="n"/>
      <c r="AP62" s="1427" t="n"/>
      <c r="AQ62" s="1428" t="n"/>
      <c r="AR62" s="1428" t="n"/>
      <c r="AS62" s="1428" t="n"/>
      <c r="AT62" s="1428" t="n"/>
      <c r="AU62" s="1428" t="n"/>
      <c r="AV62" s="1428" t="n"/>
      <c r="AW62" s="1428" t="n"/>
      <c r="AX62" s="1428" t="n"/>
      <c r="AY62" s="1428" t="n"/>
      <c r="AZ62" s="1429" t="n"/>
      <c r="BA62" s="1440" t="n"/>
      <c r="BB62" s="1428" t="n"/>
      <c r="BC62" s="1428" t="n"/>
      <c r="BD62" s="1428" t="n"/>
      <c r="BE62" s="1428" t="n"/>
      <c r="BF62" s="1428" t="n"/>
      <c r="BG62" s="1428" t="n"/>
      <c r="BH62" s="1428" t="n"/>
      <c r="BI62" s="1428" t="n"/>
      <c r="BJ62" s="1428" t="n"/>
      <c r="BK62" s="1429" t="n"/>
      <c r="BL62" s="1427" t="n"/>
      <c r="BM62" s="1428" t="n"/>
      <c r="BN62" s="1428" t="n"/>
      <c r="BO62" s="1428" t="n"/>
      <c r="BP62" s="1428" t="n"/>
      <c r="BQ62" s="1428" t="n"/>
      <c r="BR62" s="1428" t="n"/>
      <c r="BS62" s="1428" t="n"/>
      <c r="BT62" s="1428" t="n"/>
      <c r="BU62" s="1428" t="n"/>
      <c r="BV62" s="1429"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8" t="n"/>
      <c r="DH62" s="1428" t="n"/>
      <c r="DI62" s="1428" t="n"/>
      <c r="DJ62" s="1428" t="n"/>
      <c r="DK62" s="1428" t="n"/>
      <c r="DL62" s="1428" t="n"/>
      <c r="DM62" s="1428" t="n"/>
      <c r="DN62" s="1428" t="n"/>
      <c r="DO62" s="1428" t="n"/>
      <c r="DP62" s="1428" t="n"/>
      <c r="DQ62" s="1428" t="n"/>
      <c r="DR62" s="1428" t="n"/>
      <c r="DS62" s="1428" t="n"/>
      <c r="DT62" s="1428" t="n"/>
      <c r="DU62" s="1428" t="n"/>
      <c r="DV62" s="1441" t="n"/>
      <c r="DW62" s="1435" t="n"/>
      <c r="DY62" s="1442" t="n"/>
      <c r="DZ62" s="1437" t="n"/>
      <c r="EA62" s="1411" t="n"/>
      <c r="EB62" s="1411" t="n"/>
      <c r="EC62" s="1411" t="n"/>
      <c r="ED62" s="1411" t="n"/>
      <c r="EE62" s="1411" t="n"/>
      <c r="EF62" s="1411" t="n"/>
      <c r="EG62" s="1411" t="n"/>
      <c r="EH62" s="1411" t="n"/>
      <c r="EI62" s="1411" t="n"/>
      <c r="EJ62" s="1411" t="n"/>
      <c r="EK62" s="1411" t="n"/>
      <c r="EL62" s="1411" t="n"/>
      <c r="EM62" s="1411" t="n"/>
      <c r="EN62" s="1411" t="n"/>
      <c r="EO62" s="1411" t="n"/>
      <c r="EP62" s="1411" t="n"/>
      <c r="EQ62" s="1411" t="n"/>
      <c r="ER62" s="1411" t="n"/>
      <c r="ES62" s="1411" t="n"/>
      <c r="ET62" s="1411" t="n"/>
      <c r="EU62" s="1411" t="n"/>
      <c r="EV62" s="1411" t="n"/>
      <c r="EW62" s="1411" t="n"/>
      <c r="EX62" s="1411" t="n"/>
      <c r="EY62" s="1412" t="n"/>
      <c r="EZ62" s="1466" t="n"/>
      <c r="FA62" s="1411" t="n"/>
      <c r="FB62" s="1453" t="n"/>
      <c r="FC62" s="1411" t="n"/>
      <c r="FD62" s="1411" t="n"/>
      <c r="FE62" s="1411" t="n"/>
      <c r="FF62" s="1411" t="n"/>
      <c r="FG62" s="1411" t="n"/>
      <c r="FH62" s="1411" t="n"/>
      <c r="FI62" s="1411" t="n"/>
      <c r="FJ62" s="1411" t="n"/>
      <c r="FK62" s="1411" t="n"/>
      <c r="FL62" s="1412" t="n"/>
    </row>
    <row r="63" ht="6" customHeight="1" s="980">
      <c r="A63" s="1439" t="n"/>
      <c r="B63" s="1463" t="n"/>
      <c r="C63" s="1437" t="inlineStr">
        <is>
          <t>Investments</t>
        </is>
      </c>
      <c r="D63" s="1411" t="n"/>
      <c r="E63" s="1411" t="n"/>
      <c r="F63" s="1411" t="n"/>
      <c r="G63" s="1411" t="n"/>
      <c r="H63" s="1411" t="n"/>
      <c r="I63" s="1411" t="n"/>
      <c r="J63" s="1411" t="n"/>
      <c r="K63" s="1411" t="n"/>
      <c r="L63" s="1411" t="n"/>
      <c r="M63" s="1411" t="n"/>
      <c r="N63" s="1411" t="n"/>
      <c r="O63" s="1411" t="n"/>
      <c r="P63" s="1411" t="n"/>
      <c r="Q63" s="1411" t="n"/>
      <c r="R63" s="1411" t="n"/>
      <c r="S63" s="1412" t="n"/>
      <c r="T63" s="1443">
        <f>BS!S40</f>
        <v/>
      </c>
      <c r="U63" s="1411" t="n"/>
      <c r="V63" s="1411" t="n"/>
      <c r="W63" s="1411" t="n"/>
      <c r="X63" s="1411" t="n"/>
      <c r="Y63" s="1411" t="n"/>
      <c r="Z63" s="1411" t="n"/>
      <c r="AA63" s="1411" t="n"/>
      <c r="AB63" s="1411" t="n"/>
      <c r="AC63" s="1411" t="n"/>
      <c r="AD63" s="1412" t="n"/>
      <c r="AE63" s="1444">
        <f>-#REF!</f>
        <v/>
      </c>
      <c r="AF63" s="1411" t="n"/>
      <c r="AG63" s="1411" t="n"/>
      <c r="AH63" s="1411" t="n"/>
      <c r="AI63" s="1411" t="n"/>
      <c r="AJ63" s="1411" t="n"/>
      <c r="AK63" s="1411" t="n"/>
      <c r="AL63" s="1411" t="n"/>
      <c r="AM63" s="1411" t="n"/>
      <c r="AN63" s="1411" t="n"/>
      <c r="AO63" s="1412" t="n"/>
      <c r="AP63" s="1443">
        <f>+T63+AE63</f>
        <v/>
      </c>
      <c r="AQ63" s="1411" t="n"/>
      <c r="AR63" s="1411" t="n"/>
      <c r="AS63" s="1411" t="n"/>
      <c r="AT63" s="1411" t="n"/>
      <c r="AU63" s="1411" t="n"/>
      <c r="AV63" s="1411" t="n"/>
      <c r="AW63" s="1411" t="n"/>
      <c r="AX63" s="1411" t="n"/>
      <c r="AY63" s="1411" t="n"/>
      <c r="AZ63" s="1412" t="n"/>
      <c r="BA63" s="1433">
        <f>AE63</f>
        <v/>
      </c>
      <c r="BB63" s="1403" t="n"/>
      <c r="BC63" s="1403" t="n"/>
      <c r="BD63" s="1403" t="n"/>
      <c r="BE63" s="1403" t="n"/>
      <c r="BF63" s="1403" t="n"/>
      <c r="BG63" s="1403" t="n"/>
      <c r="BH63" s="1403" t="n"/>
      <c r="BI63" s="1403" t="n"/>
      <c r="BJ63" s="1403" t="n"/>
      <c r="BK63" s="1415" t="n"/>
      <c r="BL63" s="1443">
        <f>+T63+BA63</f>
        <v/>
      </c>
      <c r="BM63" s="1411" t="n"/>
      <c r="BN63" s="1411" t="n"/>
      <c r="BO63" s="1411" t="n"/>
      <c r="BP63" s="1411" t="n"/>
      <c r="BQ63" s="1411" t="n"/>
      <c r="BR63" s="1411" t="n"/>
      <c r="BS63" s="1411" t="n"/>
      <c r="BT63" s="1411" t="n"/>
      <c r="BU63" s="1411" t="n"/>
      <c r="BV63" s="1412" t="n"/>
      <c r="BW63" s="1445" t="n"/>
      <c r="BX63" s="1411" t="n"/>
      <c r="BY63" s="1411" t="n"/>
      <c r="BZ63" s="1411" t="n"/>
      <c r="CA63" s="1411" t="n"/>
      <c r="CB63" s="1411" t="n"/>
      <c r="CC63" s="1411" t="n"/>
      <c r="CD63" s="1411" t="n"/>
      <c r="CE63" s="1411" t="n"/>
      <c r="CF63" s="1411" t="n"/>
      <c r="CG63" s="1411" t="n"/>
      <c r="CH63" s="1411" t="n"/>
      <c r="CI63" s="1411" t="n"/>
      <c r="CJ63" s="1411" t="n"/>
      <c r="CK63" s="1411" t="n"/>
      <c r="CL63" s="1411" t="n"/>
      <c r="CM63" s="1411" t="n"/>
      <c r="CN63" s="1411" t="n"/>
      <c r="CO63" s="1411" t="n"/>
      <c r="CP63" s="1411" t="n"/>
      <c r="CQ63" s="1411" t="n"/>
      <c r="CR63" s="1411" t="n"/>
      <c r="CS63" s="1411" t="n"/>
      <c r="CT63" s="1411" t="n"/>
      <c r="CU63" s="1411" t="n"/>
      <c r="CV63" s="1411" t="n"/>
      <c r="CW63" s="1411" t="n"/>
      <c r="CX63" s="1411" t="n"/>
      <c r="CY63" s="1411" t="n"/>
      <c r="CZ63" s="1411" t="n"/>
      <c r="DA63" s="1411" t="n"/>
      <c r="DB63" s="1411" t="n"/>
      <c r="DC63" s="1411" t="n"/>
      <c r="DD63" s="1411" t="n"/>
      <c r="DE63" s="1411" t="n"/>
      <c r="DF63" s="1411" t="n"/>
      <c r="DG63" s="1411" t="n"/>
      <c r="DH63" s="1411" t="n"/>
      <c r="DI63" s="1411" t="n"/>
      <c r="DJ63" s="1411" t="n"/>
      <c r="DK63" s="1411" t="n"/>
      <c r="DL63" s="1411" t="n"/>
      <c r="DM63" s="1411" t="n"/>
      <c r="DN63" s="1411" t="n"/>
      <c r="DO63" s="1411" t="n"/>
      <c r="DP63" s="1411" t="n"/>
      <c r="DQ63" s="1411" t="n"/>
      <c r="DR63" s="1411" t="n"/>
      <c r="DS63" s="1411" t="n"/>
      <c r="DT63" s="1411" t="n"/>
      <c r="DU63" s="1411" t="n"/>
      <c r="DV63" s="1446" t="n"/>
      <c r="DW63" s="1435" t="n"/>
      <c r="DY63" s="1442" t="n"/>
      <c r="DZ63" s="1427" t="n"/>
      <c r="EA63" s="1428" t="n"/>
      <c r="EB63" s="1428" t="n"/>
      <c r="EC63" s="1428" t="n"/>
      <c r="ED63" s="1428" t="n"/>
      <c r="EE63" s="1428" t="n"/>
      <c r="EF63" s="1428" t="n"/>
      <c r="EG63" s="1428" t="n"/>
      <c r="EH63" s="1428" t="n"/>
      <c r="EI63" s="1428" t="n"/>
      <c r="EJ63" s="1428" t="n"/>
      <c r="EK63" s="1428" t="n"/>
      <c r="EL63" s="1428" t="n"/>
      <c r="EM63" s="1428" t="n"/>
      <c r="EN63" s="1428" t="n"/>
      <c r="EO63" s="1428" t="n"/>
      <c r="EP63" s="1428" t="n"/>
      <c r="EQ63" s="1428" t="n"/>
      <c r="ER63" s="1428" t="n"/>
      <c r="ES63" s="1428" t="n"/>
      <c r="ET63" s="1428" t="n"/>
      <c r="EU63" s="1428" t="n"/>
      <c r="EV63" s="1428" t="n"/>
      <c r="EW63" s="1428" t="n"/>
      <c r="EX63" s="1428" t="n"/>
      <c r="EY63" s="1429" t="n"/>
      <c r="EZ63" s="1427" t="n"/>
      <c r="FA63" s="1428" t="n"/>
      <c r="FB63" s="1428" t="n"/>
      <c r="FC63" s="1428" t="n"/>
      <c r="FD63" s="1428" t="n"/>
      <c r="FE63" s="1428" t="n"/>
      <c r="FF63" s="1428" t="n"/>
      <c r="FG63" s="1428" t="n"/>
      <c r="FH63" s="1428" t="n"/>
      <c r="FI63" s="1428" t="n"/>
      <c r="FJ63" s="1428" t="n"/>
      <c r="FK63" s="1428" t="n"/>
      <c r="FL63" s="1429" t="n"/>
    </row>
    <row r="64" ht="6" customHeight="1" s="980">
      <c r="A64" s="1439" t="n"/>
      <c r="B64" s="1463" t="n"/>
      <c r="C64" s="1427" t="n"/>
      <c r="D64" s="1428" t="n"/>
      <c r="E64" s="1428" t="n"/>
      <c r="F64" s="1428" t="n"/>
      <c r="G64" s="1428" t="n"/>
      <c r="H64" s="1428" t="n"/>
      <c r="I64" s="1428" t="n"/>
      <c r="J64" s="1428" t="n"/>
      <c r="K64" s="1428" t="n"/>
      <c r="L64" s="1428" t="n"/>
      <c r="M64" s="1428" t="n"/>
      <c r="N64" s="1428" t="n"/>
      <c r="O64" s="1428" t="n"/>
      <c r="P64" s="1428" t="n"/>
      <c r="Q64" s="1428" t="n"/>
      <c r="R64" s="1428" t="n"/>
      <c r="S64" s="1429" t="n"/>
      <c r="T64" s="1427" t="n"/>
      <c r="U64" s="1428" t="n"/>
      <c r="V64" s="1428" t="n"/>
      <c r="W64" s="1428" t="n"/>
      <c r="X64" s="1428" t="n"/>
      <c r="Y64" s="1428" t="n"/>
      <c r="Z64" s="1428" t="n"/>
      <c r="AA64" s="1428" t="n"/>
      <c r="AB64" s="1428" t="n"/>
      <c r="AC64" s="1428" t="n"/>
      <c r="AD64" s="1429" t="n"/>
      <c r="AE64" s="1440" t="n"/>
      <c r="AF64" s="1428" t="n"/>
      <c r="AG64" s="1428" t="n"/>
      <c r="AH64" s="1428" t="n"/>
      <c r="AI64" s="1428" t="n"/>
      <c r="AJ64" s="1428" t="n"/>
      <c r="AK64" s="1428" t="n"/>
      <c r="AL64" s="1428" t="n"/>
      <c r="AM64" s="1428" t="n"/>
      <c r="AN64" s="1428" t="n"/>
      <c r="AO64" s="1429" t="n"/>
      <c r="AP64" s="1427" t="n"/>
      <c r="AQ64" s="1428" t="n"/>
      <c r="AR64" s="1428" t="n"/>
      <c r="AS64" s="1428" t="n"/>
      <c r="AT64" s="1428" t="n"/>
      <c r="AU64" s="1428" t="n"/>
      <c r="AV64" s="1428" t="n"/>
      <c r="AW64" s="1428" t="n"/>
      <c r="AX64" s="1428" t="n"/>
      <c r="AY64" s="1428" t="n"/>
      <c r="AZ64" s="1429" t="n"/>
      <c r="BA64" s="1440" t="n"/>
      <c r="BB64" s="1428" t="n"/>
      <c r="BC64" s="1428" t="n"/>
      <c r="BD64" s="1428" t="n"/>
      <c r="BE64" s="1428" t="n"/>
      <c r="BF64" s="1428" t="n"/>
      <c r="BG64" s="1428" t="n"/>
      <c r="BH64" s="1428" t="n"/>
      <c r="BI64" s="1428" t="n"/>
      <c r="BJ64" s="1428" t="n"/>
      <c r="BK64" s="1429" t="n"/>
      <c r="BL64" s="1427" t="n"/>
      <c r="BM64" s="1428" t="n"/>
      <c r="BN64" s="1428" t="n"/>
      <c r="BO64" s="1428" t="n"/>
      <c r="BP64" s="1428" t="n"/>
      <c r="BQ64" s="1428" t="n"/>
      <c r="BR64" s="1428" t="n"/>
      <c r="BS64" s="1428" t="n"/>
      <c r="BT64" s="1428" t="n"/>
      <c r="BU64" s="1428" t="n"/>
      <c r="BV64" s="1429" t="n"/>
      <c r="BW64" s="1428" t="n"/>
      <c r="BX64" s="1428" t="n"/>
      <c r="BY64" s="1428" t="n"/>
      <c r="BZ64" s="1428" t="n"/>
      <c r="CA64" s="1428" t="n"/>
      <c r="CB64" s="1428" t="n"/>
      <c r="CC64" s="1428" t="n"/>
      <c r="CD64" s="1428" t="n"/>
      <c r="CE64" s="1428" t="n"/>
      <c r="CF64" s="1428" t="n"/>
      <c r="CG64" s="1428" t="n"/>
      <c r="CH64" s="1428" t="n"/>
      <c r="CI64" s="1428" t="n"/>
      <c r="CJ64" s="1428" t="n"/>
      <c r="CK64" s="1428" t="n"/>
      <c r="CL64" s="1428" t="n"/>
      <c r="CM64" s="1428" t="n"/>
      <c r="CN64" s="1428" t="n"/>
      <c r="CO64" s="1428" t="n"/>
      <c r="CP64" s="1428" t="n"/>
      <c r="CQ64" s="1428" t="n"/>
      <c r="CR64" s="1428" t="n"/>
      <c r="CS64" s="1428" t="n"/>
      <c r="CT64" s="1428" t="n"/>
      <c r="CU64" s="1428" t="n"/>
      <c r="CV64" s="1428" t="n"/>
      <c r="CW64" s="1428" t="n"/>
      <c r="CX64" s="1428" t="n"/>
      <c r="CY64" s="1428" t="n"/>
      <c r="CZ64" s="1428" t="n"/>
      <c r="DA64" s="1428" t="n"/>
      <c r="DB64" s="1428" t="n"/>
      <c r="DC64" s="1428" t="n"/>
      <c r="DD64" s="1428" t="n"/>
      <c r="DE64" s="1428" t="n"/>
      <c r="DF64" s="1428" t="n"/>
      <c r="DG64" s="1428" t="n"/>
      <c r="DH64" s="1428" t="n"/>
      <c r="DI64" s="1428" t="n"/>
      <c r="DJ64" s="1428" t="n"/>
      <c r="DK64" s="1428" t="n"/>
      <c r="DL64" s="1428" t="n"/>
      <c r="DM64" s="1428" t="n"/>
      <c r="DN64" s="1428" t="n"/>
      <c r="DO64" s="1428" t="n"/>
      <c r="DP64" s="1428" t="n"/>
      <c r="DQ64" s="1428" t="n"/>
      <c r="DR64" s="1428" t="n"/>
      <c r="DS64" s="1428" t="n"/>
      <c r="DT64" s="1428" t="n"/>
      <c r="DU64" s="1428" t="n"/>
      <c r="DV64" s="1441" t="n"/>
      <c r="DW64" s="1435" t="n"/>
      <c r="DY64" s="1442" t="n"/>
      <c r="DZ64" s="1437" t="n"/>
      <c r="EA64" s="1411" t="n"/>
      <c r="EB64" s="1411" t="n"/>
      <c r="EC64" s="1411" t="n"/>
      <c r="ED64" s="1411" t="n"/>
      <c r="EE64" s="1411" t="n"/>
      <c r="EF64" s="1411" t="n"/>
      <c r="EG64" s="1411" t="n"/>
      <c r="EH64" s="1411" t="n"/>
      <c r="EI64" s="1411" t="n"/>
      <c r="EJ64" s="1411" t="n"/>
      <c r="EK64" s="1411" t="n"/>
      <c r="EL64" s="1411" t="n"/>
      <c r="EM64" s="1411" t="n"/>
      <c r="EN64" s="1411" t="n"/>
      <c r="EO64" s="1411" t="n"/>
      <c r="EP64" s="1411" t="n"/>
      <c r="EQ64" s="1411" t="n"/>
      <c r="ER64" s="1411" t="n"/>
      <c r="ES64" s="1411" t="n"/>
      <c r="ET64" s="1411" t="n"/>
      <c r="EU64" s="1411" t="n"/>
      <c r="EV64" s="1411" t="n"/>
      <c r="EW64" s="1411" t="n"/>
      <c r="EX64" s="1411" t="n"/>
      <c r="EY64" s="1412" t="n"/>
      <c r="EZ64" s="1466" t="n"/>
      <c r="FA64" s="1411" t="n"/>
      <c r="FB64" s="1453" t="n"/>
      <c r="FC64" s="1411" t="n"/>
      <c r="FD64" s="1411" t="n"/>
      <c r="FE64" s="1411" t="n"/>
      <c r="FF64" s="1411" t="n"/>
      <c r="FG64" s="1411" t="n"/>
      <c r="FH64" s="1411" t="n"/>
      <c r="FI64" s="1411" t="n"/>
      <c r="FJ64" s="1411" t="n"/>
      <c r="FK64" s="1411" t="n"/>
      <c r="FL64" s="1412" t="n"/>
    </row>
    <row r="65" ht="6" customHeight="1" s="980">
      <c r="A65" s="1439" t="n"/>
      <c r="B65" s="1463" t="n"/>
      <c r="C65" s="1437" t="inlineStr">
        <is>
          <t>▲ Allowance for Investments</t>
        </is>
      </c>
      <c r="D65" s="1411" t="n"/>
      <c r="E65" s="1411" t="n"/>
      <c r="F65" s="1411" t="n"/>
      <c r="G65" s="1411" t="n"/>
      <c r="H65" s="1411" t="n"/>
      <c r="I65" s="1411" t="n"/>
      <c r="J65" s="1411" t="n"/>
      <c r="K65" s="1411" t="n"/>
      <c r="L65" s="1411" t="n"/>
      <c r="M65" s="1411" t="n"/>
      <c r="N65" s="1411" t="n"/>
      <c r="O65" s="1411" t="n"/>
      <c r="P65" s="1411" t="n"/>
      <c r="Q65" s="1411" t="n"/>
      <c r="R65" s="1411" t="n"/>
      <c r="S65" s="1412" t="n"/>
      <c r="T65" s="1443" t="n"/>
      <c r="U65" s="1411" t="n"/>
      <c r="V65" s="1411" t="n"/>
      <c r="W65" s="1411" t="n"/>
      <c r="X65" s="1411" t="n"/>
      <c r="Y65" s="1411" t="n"/>
      <c r="Z65" s="1411" t="n"/>
      <c r="AA65" s="1411" t="n"/>
      <c r="AB65" s="1411" t="n"/>
      <c r="AC65" s="1411" t="n"/>
      <c r="AD65" s="1412" t="n"/>
      <c r="AE65" s="1444" t="n"/>
      <c r="AF65" s="1411" t="n"/>
      <c r="AG65" s="1411" t="n"/>
      <c r="AH65" s="1411" t="n"/>
      <c r="AI65" s="1411" t="n"/>
      <c r="AJ65" s="1411" t="n"/>
      <c r="AK65" s="1411" t="n"/>
      <c r="AL65" s="1411" t="n"/>
      <c r="AM65" s="1411" t="n"/>
      <c r="AN65" s="1411" t="n"/>
      <c r="AO65" s="1412" t="n"/>
      <c r="AP65" s="1443">
        <f>+T65+AE65</f>
        <v/>
      </c>
      <c r="AQ65" s="1411" t="n"/>
      <c r="AR65" s="1411" t="n"/>
      <c r="AS65" s="1411" t="n"/>
      <c r="AT65" s="1411" t="n"/>
      <c r="AU65" s="1411" t="n"/>
      <c r="AV65" s="1411" t="n"/>
      <c r="AW65" s="1411" t="n"/>
      <c r="AX65" s="1411" t="n"/>
      <c r="AY65" s="1411" t="n"/>
      <c r="AZ65" s="1412" t="n"/>
      <c r="BA65" s="1433">
        <f>AE65</f>
        <v/>
      </c>
      <c r="BB65" s="1403" t="n"/>
      <c r="BC65" s="1403" t="n"/>
      <c r="BD65" s="1403" t="n"/>
      <c r="BE65" s="1403" t="n"/>
      <c r="BF65" s="1403" t="n"/>
      <c r="BG65" s="1403" t="n"/>
      <c r="BH65" s="1403" t="n"/>
      <c r="BI65" s="1403" t="n"/>
      <c r="BJ65" s="1403" t="n"/>
      <c r="BK65" s="1415" t="n"/>
      <c r="BL65" s="1443">
        <f>+T65+BA65</f>
        <v/>
      </c>
      <c r="BM65" s="1411" t="n"/>
      <c r="BN65" s="1411" t="n"/>
      <c r="BO65" s="1411" t="n"/>
      <c r="BP65" s="1411" t="n"/>
      <c r="BQ65" s="1411" t="n"/>
      <c r="BR65" s="1411" t="n"/>
      <c r="BS65" s="1411" t="n"/>
      <c r="BT65" s="1411" t="n"/>
      <c r="BU65" s="1411" t="n"/>
      <c r="BV65" s="1412" t="n"/>
      <c r="BW65" s="1445" t="n"/>
      <c r="BX65" s="1411" t="n"/>
      <c r="BY65" s="1411" t="n"/>
      <c r="BZ65" s="1411" t="n"/>
      <c r="CA65" s="1411" t="n"/>
      <c r="CB65" s="1411" t="n"/>
      <c r="CC65" s="1411" t="n"/>
      <c r="CD65" s="1411" t="n"/>
      <c r="CE65" s="1411" t="n"/>
      <c r="CF65" s="1411" t="n"/>
      <c r="CG65" s="1411" t="n"/>
      <c r="CH65" s="1411" t="n"/>
      <c r="CI65" s="1411" t="n"/>
      <c r="CJ65" s="1411" t="n"/>
      <c r="CK65" s="1411" t="n"/>
      <c r="CL65" s="1411" t="n"/>
      <c r="CM65" s="1411" t="n"/>
      <c r="CN65" s="1411" t="n"/>
      <c r="CO65" s="1411" t="n"/>
      <c r="CP65" s="1411" t="n"/>
      <c r="CQ65" s="1411" t="n"/>
      <c r="CR65" s="1411" t="n"/>
      <c r="CS65" s="1411" t="n"/>
      <c r="CT65" s="1411" t="n"/>
      <c r="CU65" s="1411" t="n"/>
      <c r="CV65" s="1411" t="n"/>
      <c r="CW65" s="1411" t="n"/>
      <c r="CX65" s="1411" t="n"/>
      <c r="CY65" s="1411" t="n"/>
      <c r="CZ65" s="1411" t="n"/>
      <c r="DA65" s="1411" t="n"/>
      <c r="DB65" s="1411" t="n"/>
      <c r="DC65" s="1411" t="n"/>
      <c r="DD65" s="1411" t="n"/>
      <c r="DE65" s="1411" t="n"/>
      <c r="DF65" s="1411" t="n"/>
      <c r="DG65" s="1411" t="n"/>
      <c r="DH65" s="1411" t="n"/>
      <c r="DI65" s="1411" t="n"/>
      <c r="DJ65" s="1411" t="n"/>
      <c r="DK65" s="1411" t="n"/>
      <c r="DL65" s="1411" t="n"/>
      <c r="DM65" s="1411" t="n"/>
      <c r="DN65" s="1411" t="n"/>
      <c r="DO65" s="1411" t="n"/>
      <c r="DP65" s="1411" t="n"/>
      <c r="DQ65" s="1411" t="n"/>
      <c r="DR65" s="1411" t="n"/>
      <c r="DS65" s="1411" t="n"/>
      <c r="DT65" s="1411" t="n"/>
      <c r="DU65" s="1411" t="n"/>
      <c r="DV65" s="1446" t="n"/>
      <c r="DW65" s="1435" t="n"/>
      <c r="DY65" s="1442" t="n"/>
      <c r="DZ65" s="1427" t="n"/>
      <c r="EA65" s="1428" t="n"/>
      <c r="EB65" s="1428" t="n"/>
      <c r="EC65" s="1428" t="n"/>
      <c r="ED65" s="1428" t="n"/>
      <c r="EE65" s="1428" t="n"/>
      <c r="EF65" s="1428" t="n"/>
      <c r="EG65" s="1428" t="n"/>
      <c r="EH65" s="1428" t="n"/>
      <c r="EI65" s="1428" t="n"/>
      <c r="EJ65" s="1428" t="n"/>
      <c r="EK65" s="1428" t="n"/>
      <c r="EL65" s="1428" t="n"/>
      <c r="EM65" s="1428" t="n"/>
      <c r="EN65" s="1428" t="n"/>
      <c r="EO65" s="1428" t="n"/>
      <c r="EP65" s="1428" t="n"/>
      <c r="EQ65" s="1428" t="n"/>
      <c r="ER65" s="1428" t="n"/>
      <c r="ES65" s="1428" t="n"/>
      <c r="ET65" s="1428" t="n"/>
      <c r="EU65" s="1428" t="n"/>
      <c r="EV65" s="1428" t="n"/>
      <c r="EW65" s="1428" t="n"/>
      <c r="EX65" s="1428" t="n"/>
      <c r="EY65" s="1429" t="n"/>
      <c r="EZ65" s="1427" t="n"/>
      <c r="FA65" s="1428" t="n"/>
      <c r="FB65" s="1428" t="n"/>
      <c r="FC65" s="1428" t="n"/>
      <c r="FD65" s="1428" t="n"/>
      <c r="FE65" s="1428" t="n"/>
      <c r="FF65" s="1428" t="n"/>
      <c r="FG65" s="1428" t="n"/>
      <c r="FH65" s="1428" t="n"/>
      <c r="FI65" s="1428" t="n"/>
      <c r="FJ65" s="1428" t="n"/>
      <c r="FK65" s="1428" t="n"/>
      <c r="FL65" s="1429" t="n"/>
    </row>
    <row r="66" ht="6" customHeight="1" s="980">
      <c r="A66" s="1439" t="n"/>
      <c r="B66" s="1463" t="n"/>
      <c r="C66" s="1427" t="n"/>
      <c r="D66" s="1428" t="n"/>
      <c r="E66" s="1428" t="n"/>
      <c r="F66" s="1428" t="n"/>
      <c r="G66" s="1428" t="n"/>
      <c r="H66" s="1428" t="n"/>
      <c r="I66" s="1428" t="n"/>
      <c r="J66" s="1428" t="n"/>
      <c r="K66" s="1428" t="n"/>
      <c r="L66" s="1428" t="n"/>
      <c r="M66" s="1428" t="n"/>
      <c r="N66" s="1428" t="n"/>
      <c r="O66" s="1428" t="n"/>
      <c r="P66" s="1428" t="n"/>
      <c r="Q66" s="1428" t="n"/>
      <c r="R66" s="1428" t="n"/>
      <c r="S66" s="1429" t="n"/>
      <c r="T66" s="1427" t="n"/>
      <c r="U66" s="1428" t="n"/>
      <c r="V66" s="1428" t="n"/>
      <c r="W66" s="1428" t="n"/>
      <c r="X66" s="1428" t="n"/>
      <c r="Y66" s="1428" t="n"/>
      <c r="Z66" s="1428" t="n"/>
      <c r="AA66" s="1428" t="n"/>
      <c r="AB66" s="1428" t="n"/>
      <c r="AC66" s="1428" t="n"/>
      <c r="AD66" s="1429" t="n"/>
      <c r="AE66" s="1440" t="n"/>
      <c r="AF66" s="1428" t="n"/>
      <c r="AG66" s="1428" t="n"/>
      <c r="AH66" s="1428" t="n"/>
      <c r="AI66" s="1428" t="n"/>
      <c r="AJ66" s="1428" t="n"/>
      <c r="AK66" s="1428" t="n"/>
      <c r="AL66" s="1428" t="n"/>
      <c r="AM66" s="1428" t="n"/>
      <c r="AN66" s="1428" t="n"/>
      <c r="AO66" s="1429" t="n"/>
      <c r="AP66" s="1427" t="n"/>
      <c r="AQ66" s="1428" t="n"/>
      <c r="AR66" s="1428" t="n"/>
      <c r="AS66" s="1428" t="n"/>
      <c r="AT66" s="1428" t="n"/>
      <c r="AU66" s="1428" t="n"/>
      <c r="AV66" s="1428" t="n"/>
      <c r="AW66" s="1428" t="n"/>
      <c r="AX66" s="1428" t="n"/>
      <c r="AY66" s="1428" t="n"/>
      <c r="AZ66" s="1429" t="n"/>
      <c r="BA66" s="1440" t="n"/>
      <c r="BB66" s="1428" t="n"/>
      <c r="BC66" s="1428" t="n"/>
      <c r="BD66" s="1428" t="n"/>
      <c r="BE66" s="1428" t="n"/>
      <c r="BF66" s="1428" t="n"/>
      <c r="BG66" s="1428" t="n"/>
      <c r="BH66" s="1428" t="n"/>
      <c r="BI66" s="1428" t="n"/>
      <c r="BJ66" s="1428" t="n"/>
      <c r="BK66" s="1429" t="n"/>
      <c r="BL66" s="1427" t="n"/>
      <c r="BM66" s="1428" t="n"/>
      <c r="BN66" s="1428" t="n"/>
      <c r="BO66" s="1428" t="n"/>
      <c r="BP66" s="1428" t="n"/>
      <c r="BQ66" s="1428" t="n"/>
      <c r="BR66" s="1428" t="n"/>
      <c r="BS66" s="1428" t="n"/>
      <c r="BT66" s="1428" t="n"/>
      <c r="BU66" s="1428" t="n"/>
      <c r="BV66" s="1429" t="n"/>
      <c r="BW66" s="1428" t="n"/>
      <c r="BX66" s="1428" t="n"/>
      <c r="BY66" s="1428" t="n"/>
      <c r="BZ66" s="1428" t="n"/>
      <c r="CA66" s="1428" t="n"/>
      <c r="CB66" s="1428" t="n"/>
      <c r="CC66" s="1428" t="n"/>
      <c r="CD66" s="1428" t="n"/>
      <c r="CE66" s="1428" t="n"/>
      <c r="CF66" s="1428" t="n"/>
      <c r="CG66" s="1428" t="n"/>
      <c r="CH66" s="1428" t="n"/>
      <c r="CI66" s="1428" t="n"/>
      <c r="CJ66" s="1428" t="n"/>
      <c r="CK66" s="1428" t="n"/>
      <c r="CL66" s="1428" t="n"/>
      <c r="CM66" s="1428" t="n"/>
      <c r="CN66" s="1428" t="n"/>
      <c r="CO66" s="1428" t="n"/>
      <c r="CP66" s="1428" t="n"/>
      <c r="CQ66" s="1428" t="n"/>
      <c r="CR66" s="1428" t="n"/>
      <c r="CS66" s="1428" t="n"/>
      <c r="CT66" s="1428" t="n"/>
      <c r="CU66" s="1428" t="n"/>
      <c r="CV66" s="1428" t="n"/>
      <c r="CW66" s="1428" t="n"/>
      <c r="CX66" s="1428" t="n"/>
      <c r="CY66" s="1428" t="n"/>
      <c r="CZ66" s="1428" t="n"/>
      <c r="DA66" s="1428" t="n"/>
      <c r="DB66" s="1428" t="n"/>
      <c r="DC66" s="1428" t="n"/>
      <c r="DD66" s="1428" t="n"/>
      <c r="DE66" s="1428" t="n"/>
      <c r="DF66" s="1428" t="n"/>
      <c r="DG66" s="1428" t="n"/>
      <c r="DH66" s="1428" t="n"/>
      <c r="DI66" s="1428" t="n"/>
      <c r="DJ66" s="1428" t="n"/>
      <c r="DK66" s="1428" t="n"/>
      <c r="DL66" s="1428" t="n"/>
      <c r="DM66" s="1428" t="n"/>
      <c r="DN66" s="1428" t="n"/>
      <c r="DO66" s="1428" t="n"/>
      <c r="DP66" s="1428" t="n"/>
      <c r="DQ66" s="1428" t="n"/>
      <c r="DR66" s="1428" t="n"/>
      <c r="DS66" s="1428" t="n"/>
      <c r="DT66" s="1428" t="n"/>
      <c r="DU66" s="1428" t="n"/>
      <c r="DV66" s="1441" t="n"/>
      <c r="DW66" s="1435" t="n"/>
      <c r="DY66" s="1437" t="inlineStr">
        <is>
          <t>Shareholders' equity （⑭=⑨:⑬）</t>
        </is>
      </c>
      <c r="DZ66" s="1411" t="n"/>
      <c r="EA66" s="1411" t="n"/>
      <c r="EB66" s="1411" t="n"/>
      <c r="EC66" s="1411" t="n"/>
      <c r="ED66" s="1411" t="n"/>
      <c r="EE66" s="1411" t="n"/>
      <c r="EF66" s="1411" t="n"/>
      <c r="EG66" s="1411" t="n"/>
      <c r="EH66" s="1411" t="n"/>
      <c r="EI66" s="1411" t="n"/>
      <c r="EJ66" s="1411" t="n"/>
      <c r="EK66" s="1411" t="n"/>
      <c r="EL66" s="1411" t="n"/>
      <c r="EM66" s="1411" t="n"/>
      <c r="EN66" s="1411" t="n"/>
      <c r="EO66" s="1411" t="n"/>
      <c r="EP66" s="1411" t="n"/>
      <c r="EQ66" s="1411" t="n"/>
      <c r="ER66" s="1411" t="n"/>
      <c r="ES66" s="1411" t="n"/>
      <c r="ET66" s="1411" t="n"/>
      <c r="EU66" s="1411" t="n"/>
      <c r="EV66" s="1411" t="n"/>
      <c r="EW66" s="1411" t="n"/>
      <c r="EX66" s="1411" t="n"/>
      <c r="EY66" s="1412" t="n"/>
      <c r="EZ66" s="1452" t="inlineStr">
        <is>
          <t>⑭</t>
        </is>
      </c>
      <c r="FA66" s="1412" t="n"/>
      <c r="FB66" s="1453">
        <f>FB52+FB54+FB56+FB58+FB60</f>
        <v/>
      </c>
      <c r="FC66" s="1411" t="n"/>
      <c r="FD66" s="1411" t="n"/>
      <c r="FE66" s="1411" t="n"/>
      <c r="FF66" s="1411" t="n"/>
      <c r="FG66" s="1411" t="n"/>
      <c r="FH66" s="1411" t="n"/>
      <c r="FI66" s="1411" t="n"/>
      <c r="FJ66" s="1411" t="n"/>
      <c r="FK66" s="1411" t="n"/>
      <c r="FL66" s="1412" t="n"/>
    </row>
    <row r="67" ht="6" customHeight="1" s="980">
      <c r="A67" s="1439" t="n"/>
      <c r="B67" s="1463" t="n"/>
      <c r="C67" s="1437" t="inlineStr">
        <is>
          <t>Other Non current assets</t>
        </is>
      </c>
      <c r="D67" s="1411" t="n"/>
      <c r="E67" s="1411" t="n"/>
      <c r="F67" s="1411" t="n"/>
      <c r="G67" s="1411" t="n"/>
      <c r="H67" s="1411" t="n"/>
      <c r="I67" s="1411" t="n"/>
      <c r="J67" s="1411" t="n"/>
      <c r="K67" s="1411" t="n"/>
      <c r="L67" s="1411" t="n"/>
      <c r="M67" s="1411" t="n"/>
      <c r="N67" s="1411" t="n"/>
      <c r="O67" s="1411" t="n"/>
      <c r="P67" s="1411" t="n"/>
      <c r="Q67" s="1411" t="n"/>
      <c r="R67" s="1411" t="n"/>
      <c r="S67" s="1412" t="n"/>
      <c r="T67" s="1443">
        <f>BS!S42</f>
        <v/>
      </c>
      <c r="U67" s="1411" t="n"/>
      <c r="V67" s="1411" t="n"/>
      <c r="W67" s="1411" t="n"/>
      <c r="X67" s="1411" t="n"/>
      <c r="Y67" s="1411" t="n"/>
      <c r="Z67" s="1411" t="n"/>
      <c r="AA67" s="1411" t="n"/>
      <c r="AB67" s="1411" t="n"/>
      <c r="AC67" s="1411" t="n"/>
      <c r="AD67" s="1412" t="n"/>
      <c r="AE67" s="1444" t="n"/>
      <c r="AF67" s="1411" t="n"/>
      <c r="AG67" s="1411" t="n"/>
      <c r="AH67" s="1411" t="n"/>
      <c r="AI67" s="1411" t="n"/>
      <c r="AJ67" s="1411" t="n"/>
      <c r="AK67" s="1411" t="n"/>
      <c r="AL67" s="1411" t="n"/>
      <c r="AM67" s="1411" t="n"/>
      <c r="AN67" s="1411" t="n"/>
      <c r="AO67" s="1412" t="n"/>
      <c r="AP67" s="1443">
        <f>+T67+AE67</f>
        <v/>
      </c>
      <c r="AQ67" s="1411" t="n"/>
      <c r="AR67" s="1411" t="n"/>
      <c r="AS67" s="1411" t="n"/>
      <c r="AT67" s="1411" t="n"/>
      <c r="AU67" s="1411" t="n"/>
      <c r="AV67" s="1411" t="n"/>
      <c r="AW67" s="1411" t="n"/>
      <c r="AX67" s="1411" t="n"/>
      <c r="AY67" s="1411" t="n"/>
      <c r="AZ67" s="1412" t="n"/>
      <c r="BA67" s="1433">
        <f>AE67</f>
        <v/>
      </c>
      <c r="BB67" s="1403" t="n"/>
      <c r="BC67" s="1403" t="n"/>
      <c r="BD67" s="1403" t="n"/>
      <c r="BE67" s="1403" t="n"/>
      <c r="BF67" s="1403" t="n"/>
      <c r="BG67" s="1403" t="n"/>
      <c r="BH67" s="1403" t="n"/>
      <c r="BI67" s="1403" t="n"/>
      <c r="BJ67" s="1403" t="n"/>
      <c r="BK67" s="1415" t="n"/>
      <c r="BL67" s="1443">
        <f>+T67+BA67</f>
        <v/>
      </c>
      <c r="BM67" s="1411" t="n"/>
      <c r="BN67" s="1411" t="n"/>
      <c r="BO67" s="1411" t="n"/>
      <c r="BP67" s="1411" t="n"/>
      <c r="BQ67" s="1411" t="n"/>
      <c r="BR67" s="1411" t="n"/>
      <c r="BS67" s="1411" t="n"/>
      <c r="BT67" s="1411" t="n"/>
      <c r="BU67" s="1411" t="n"/>
      <c r="BV67" s="1412" t="n"/>
      <c r="BW67" s="1445" t="n"/>
      <c r="BX67" s="1411" t="n"/>
      <c r="BY67" s="1411" t="n"/>
      <c r="BZ67" s="1411" t="n"/>
      <c r="CA67" s="1411" t="n"/>
      <c r="CB67" s="1411" t="n"/>
      <c r="CC67" s="1411" t="n"/>
      <c r="CD67" s="1411" t="n"/>
      <c r="CE67" s="1411" t="n"/>
      <c r="CF67" s="1411" t="n"/>
      <c r="CG67" s="1411" t="n"/>
      <c r="CH67" s="1411" t="n"/>
      <c r="CI67" s="1411" t="n"/>
      <c r="CJ67" s="1411" t="n"/>
      <c r="CK67" s="1411" t="n"/>
      <c r="CL67" s="1411" t="n"/>
      <c r="CM67" s="1411" t="n"/>
      <c r="CN67" s="1411" t="n"/>
      <c r="CO67" s="1411" t="n"/>
      <c r="CP67" s="1411" t="n"/>
      <c r="CQ67" s="1411" t="n"/>
      <c r="CR67" s="1411" t="n"/>
      <c r="CS67" s="1411" t="n"/>
      <c r="CT67" s="1411" t="n"/>
      <c r="CU67" s="1411" t="n"/>
      <c r="CV67" s="1411" t="n"/>
      <c r="CW67" s="1411" t="n"/>
      <c r="CX67" s="1411" t="n"/>
      <c r="CY67" s="1411" t="n"/>
      <c r="CZ67" s="1411" t="n"/>
      <c r="DA67" s="1411" t="n"/>
      <c r="DB67" s="1411" t="n"/>
      <c r="DC67" s="1411" t="n"/>
      <c r="DD67" s="1411" t="n"/>
      <c r="DE67" s="1411" t="n"/>
      <c r="DF67" s="1411" t="n"/>
      <c r="DG67" s="1411" t="n"/>
      <c r="DH67" s="1411" t="n"/>
      <c r="DI67" s="1411" t="n"/>
      <c r="DJ67" s="1411" t="n"/>
      <c r="DK67" s="1411" t="n"/>
      <c r="DL67" s="1411" t="n"/>
      <c r="DM67" s="1411" t="n"/>
      <c r="DN67" s="1411" t="n"/>
      <c r="DO67" s="1411" t="n"/>
      <c r="DP67" s="1411" t="n"/>
      <c r="DQ67" s="1411" t="n"/>
      <c r="DR67" s="1411" t="n"/>
      <c r="DS67" s="1411" t="n"/>
      <c r="DT67" s="1411" t="n"/>
      <c r="DU67" s="1411" t="n"/>
      <c r="DV67" s="1446" t="n"/>
      <c r="DW67" s="1435" t="n"/>
      <c r="DY67" s="1427" t="n"/>
      <c r="DZ67" s="1428" t="n"/>
      <c r="EA67" s="1428" t="n"/>
      <c r="EB67" s="1428" t="n"/>
      <c r="EC67" s="1428" t="n"/>
      <c r="ED67" s="1428" t="n"/>
      <c r="EE67" s="1428" t="n"/>
      <c r="EF67" s="1428" t="n"/>
      <c r="EG67" s="1428" t="n"/>
      <c r="EH67" s="1428" t="n"/>
      <c r="EI67" s="1428" t="n"/>
      <c r="EJ67" s="1428" t="n"/>
      <c r="EK67" s="1428" t="n"/>
      <c r="EL67" s="1428" t="n"/>
      <c r="EM67" s="1428" t="n"/>
      <c r="EN67" s="1428" t="n"/>
      <c r="EO67" s="1428" t="n"/>
      <c r="EP67" s="1428" t="n"/>
      <c r="EQ67" s="1428" t="n"/>
      <c r="ER67" s="1428" t="n"/>
      <c r="ES67" s="1428" t="n"/>
      <c r="ET67" s="1428" t="n"/>
      <c r="EU67" s="1428" t="n"/>
      <c r="EV67" s="1428" t="n"/>
      <c r="EW67" s="1428" t="n"/>
      <c r="EX67" s="1428" t="n"/>
      <c r="EY67" s="1429" t="n"/>
      <c r="EZ67" s="1427" t="n"/>
      <c r="FA67" s="1429" t="n"/>
      <c r="FB67" s="1428" t="n"/>
      <c r="FC67" s="1428" t="n"/>
      <c r="FD67" s="1428" t="n"/>
      <c r="FE67" s="1428" t="n"/>
      <c r="FF67" s="1428" t="n"/>
      <c r="FG67" s="1428" t="n"/>
      <c r="FH67" s="1428" t="n"/>
      <c r="FI67" s="1428" t="n"/>
      <c r="FJ67" s="1428" t="n"/>
      <c r="FK67" s="1428" t="n"/>
      <c r="FL67" s="1429" t="n"/>
    </row>
    <row r="68" ht="6" customHeight="1" s="980">
      <c r="A68" s="1439" t="n"/>
      <c r="B68" s="1463" t="n"/>
      <c r="C68" s="1427" t="n"/>
      <c r="D68" s="1428" t="n"/>
      <c r="E68" s="1428" t="n"/>
      <c r="F68" s="1428" t="n"/>
      <c r="G68" s="1428" t="n"/>
      <c r="H68" s="1428" t="n"/>
      <c r="I68" s="1428" t="n"/>
      <c r="J68" s="1428" t="n"/>
      <c r="K68" s="1428" t="n"/>
      <c r="L68" s="1428" t="n"/>
      <c r="M68" s="1428" t="n"/>
      <c r="N68" s="1428" t="n"/>
      <c r="O68" s="1428" t="n"/>
      <c r="P68" s="1428" t="n"/>
      <c r="Q68" s="1428" t="n"/>
      <c r="R68" s="1428" t="n"/>
      <c r="S68" s="1429" t="n"/>
      <c r="T68" s="1427" t="n"/>
      <c r="U68" s="1428" t="n"/>
      <c r="V68" s="1428" t="n"/>
      <c r="W68" s="1428" t="n"/>
      <c r="X68" s="1428" t="n"/>
      <c r="Y68" s="1428" t="n"/>
      <c r="Z68" s="1428" t="n"/>
      <c r="AA68" s="1428" t="n"/>
      <c r="AB68" s="1428" t="n"/>
      <c r="AC68" s="1428" t="n"/>
      <c r="AD68" s="1429" t="n"/>
      <c r="AE68" s="1440" t="n"/>
      <c r="AF68" s="1428" t="n"/>
      <c r="AG68" s="1428" t="n"/>
      <c r="AH68" s="1428" t="n"/>
      <c r="AI68" s="1428" t="n"/>
      <c r="AJ68" s="1428" t="n"/>
      <c r="AK68" s="1428" t="n"/>
      <c r="AL68" s="1428" t="n"/>
      <c r="AM68" s="1428" t="n"/>
      <c r="AN68" s="1428" t="n"/>
      <c r="AO68" s="1429" t="n"/>
      <c r="AP68" s="1427" t="n"/>
      <c r="AQ68" s="1428" t="n"/>
      <c r="AR68" s="1428" t="n"/>
      <c r="AS68" s="1428" t="n"/>
      <c r="AT68" s="1428" t="n"/>
      <c r="AU68" s="1428" t="n"/>
      <c r="AV68" s="1428" t="n"/>
      <c r="AW68" s="1428" t="n"/>
      <c r="AX68" s="1428" t="n"/>
      <c r="AY68" s="1428" t="n"/>
      <c r="AZ68" s="1429" t="n"/>
      <c r="BA68" s="1440" t="n"/>
      <c r="BB68" s="1428" t="n"/>
      <c r="BC68" s="1428" t="n"/>
      <c r="BD68" s="1428" t="n"/>
      <c r="BE68" s="1428" t="n"/>
      <c r="BF68" s="1428" t="n"/>
      <c r="BG68" s="1428" t="n"/>
      <c r="BH68" s="1428" t="n"/>
      <c r="BI68" s="1428" t="n"/>
      <c r="BJ68" s="1428" t="n"/>
      <c r="BK68" s="1429" t="n"/>
      <c r="BL68" s="1427" t="n"/>
      <c r="BM68" s="1428" t="n"/>
      <c r="BN68" s="1428" t="n"/>
      <c r="BO68" s="1428" t="n"/>
      <c r="BP68" s="1428" t="n"/>
      <c r="BQ68" s="1428" t="n"/>
      <c r="BR68" s="1428" t="n"/>
      <c r="BS68" s="1428" t="n"/>
      <c r="BT68" s="1428" t="n"/>
      <c r="BU68" s="1428" t="n"/>
      <c r="BV68" s="1429" t="n"/>
      <c r="BW68" s="1428" t="n"/>
      <c r="BX68" s="1428" t="n"/>
      <c r="BY68" s="1428" t="n"/>
      <c r="BZ68" s="1428" t="n"/>
      <c r="CA68" s="1428" t="n"/>
      <c r="CB68" s="1428" t="n"/>
      <c r="CC68" s="1428" t="n"/>
      <c r="CD68" s="1428" t="n"/>
      <c r="CE68" s="1428" t="n"/>
      <c r="CF68" s="1428" t="n"/>
      <c r="CG68" s="1428" t="n"/>
      <c r="CH68" s="1428" t="n"/>
      <c r="CI68" s="1428" t="n"/>
      <c r="CJ68" s="1428" t="n"/>
      <c r="CK68" s="1428" t="n"/>
      <c r="CL68" s="1428" t="n"/>
      <c r="CM68" s="1428" t="n"/>
      <c r="CN68" s="1428" t="n"/>
      <c r="CO68" s="1428" t="n"/>
      <c r="CP68" s="1428" t="n"/>
      <c r="CQ68" s="1428" t="n"/>
      <c r="CR68" s="1428" t="n"/>
      <c r="CS68" s="1428" t="n"/>
      <c r="CT68" s="1428" t="n"/>
      <c r="CU68" s="1428" t="n"/>
      <c r="CV68" s="1428" t="n"/>
      <c r="CW68" s="1428" t="n"/>
      <c r="CX68" s="1428" t="n"/>
      <c r="CY68" s="1428" t="n"/>
      <c r="CZ68" s="1428" t="n"/>
      <c r="DA68" s="1428" t="n"/>
      <c r="DB68" s="1428" t="n"/>
      <c r="DC68" s="1428" t="n"/>
      <c r="DD68" s="1428" t="n"/>
      <c r="DE68" s="1428" t="n"/>
      <c r="DF68" s="1428" t="n"/>
      <c r="DG68" s="1428" t="n"/>
      <c r="DH68" s="1428" t="n"/>
      <c r="DI68" s="1428" t="n"/>
      <c r="DJ68" s="1428" t="n"/>
      <c r="DK68" s="1428" t="n"/>
      <c r="DL68" s="1428" t="n"/>
      <c r="DM68" s="1428" t="n"/>
      <c r="DN68" s="1428" t="n"/>
      <c r="DO68" s="1428" t="n"/>
      <c r="DP68" s="1428" t="n"/>
      <c r="DQ68" s="1428" t="n"/>
      <c r="DR68" s="1428" t="n"/>
      <c r="DS68" s="1428" t="n"/>
      <c r="DT68" s="1428" t="n"/>
      <c r="DU68" s="1428" t="n"/>
      <c r="DV68" s="1441" t="n"/>
      <c r="DW68" s="1435" t="n"/>
      <c r="DY68" s="1467" t="inlineStr">
        <is>
          <t>*1　For customers with negative retained earnings carried forward, conduct verification of the cause and profit prospect in the future</t>
        </is>
      </c>
      <c r="DZ68" s="1411" t="n"/>
      <c r="EA68" s="1411" t="n"/>
      <c r="EB68" s="1411" t="n"/>
      <c r="EC68" s="1411" t="n"/>
      <c r="ED68" s="1411" t="n"/>
      <c r="EE68" s="1411" t="n"/>
      <c r="EF68" s="1411" t="n"/>
      <c r="EG68" s="1411" t="n"/>
      <c r="EH68" s="1411" t="n"/>
      <c r="EI68" s="1411" t="n"/>
      <c r="EJ68" s="1411" t="n"/>
      <c r="EK68" s="1411" t="n"/>
      <c r="EL68" s="1411" t="n"/>
      <c r="EM68" s="1411" t="n"/>
      <c r="EN68" s="1411" t="n"/>
      <c r="EO68" s="1411" t="n"/>
      <c r="EP68" s="1411" t="n"/>
      <c r="EQ68" s="1411" t="n"/>
      <c r="ER68" s="1411" t="n"/>
      <c r="ES68" s="1411" t="n"/>
      <c r="ET68" s="1411" t="n"/>
      <c r="EU68" s="1411" t="n"/>
      <c r="EV68" s="1411" t="n"/>
      <c r="EW68" s="1411" t="n"/>
      <c r="EX68" s="1411" t="n"/>
      <c r="EY68" s="1411" t="n"/>
      <c r="EZ68" s="1411" t="n"/>
      <c r="FA68" s="1411" t="n"/>
      <c r="FB68" s="1411" t="n"/>
      <c r="FC68" s="1411" t="n"/>
      <c r="FD68" s="1411" t="n"/>
      <c r="FE68" s="1411" t="n"/>
      <c r="FF68" s="1411" t="n"/>
      <c r="FG68" s="1411" t="n"/>
      <c r="FH68" s="1411" t="n"/>
      <c r="FI68" s="1411" t="n"/>
      <c r="FJ68" s="1411" t="n"/>
      <c r="FK68" s="1411" t="n"/>
      <c r="FL68" s="1411" t="n"/>
    </row>
    <row r="69" ht="6" customHeight="1" s="980">
      <c r="A69" s="1454" t="n"/>
      <c r="B69" s="1463" t="n"/>
      <c r="C69" s="1437" t="n"/>
      <c r="D69" s="1411" t="n"/>
      <c r="E69" s="1411" t="n"/>
      <c r="F69" s="1411" t="n"/>
      <c r="G69" s="1411" t="n"/>
      <c r="H69" s="1411" t="n"/>
      <c r="I69" s="1411" t="n"/>
      <c r="J69" s="1411" t="n"/>
      <c r="K69" s="1411" t="n"/>
      <c r="L69" s="1411" t="n"/>
      <c r="M69" s="1411" t="n"/>
      <c r="N69" s="1411" t="n"/>
      <c r="O69" s="1411" t="n"/>
      <c r="P69" s="1411" t="n"/>
      <c r="Q69" s="1411" t="n"/>
      <c r="R69" s="1411" t="n"/>
      <c r="S69" s="1412" t="n"/>
      <c r="T69" s="1443" t="n"/>
      <c r="U69" s="1411" t="n"/>
      <c r="V69" s="1411" t="n"/>
      <c r="W69" s="1411" t="n"/>
      <c r="X69" s="1411" t="n"/>
      <c r="Y69" s="1411" t="n"/>
      <c r="Z69" s="1411" t="n"/>
      <c r="AA69" s="1411" t="n"/>
      <c r="AB69" s="1411" t="n"/>
      <c r="AC69" s="1411" t="n"/>
      <c r="AD69" s="1412" t="n"/>
      <c r="AE69" s="1444" t="n"/>
      <c r="AF69" s="1411" t="n"/>
      <c r="AG69" s="1411" t="n"/>
      <c r="AH69" s="1411" t="n"/>
      <c r="AI69" s="1411" t="n"/>
      <c r="AJ69" s="1411" t="n"/>
      <c r="AK69" s="1411" t="n"/>
      <c r="AL69" s="1411" t="n"/>
      <c r="AM69" s="1411" t="n"/>
      <c r="AN69" s="1411" t="n"/>
      <c r="AO69" s="1412" t="n"/>
      <c r="AP69" s="1443">
        <f>+T69+AE69</f>
        <v/>
      </c>
      <c r="AQ69" s="1411" t="n"/>
      <c r="AR69" s="1411" t="n"/>
      <c r="AS69" s="1411" t="n"/>
      <c r="AT69" s="1411" t="n"/>
      <c r="AU69" s="1411" t="n"/>
      <c r="AV69" s="1411" t="n"/>
      <c r="AW69" s="1411" t="n"/>
      <c r="AX69" s="1411" t="n"/>
      <c r="AY69" s="1411" t="n"/>
      <c r="AZ69" s="1412" t="n"/>
      <c r="BA69" s="1433">
        <f>AE69</f>
        <v/>
      </c>
      <c r="BB69" s="1403" t="n"/>
      <c r="BC69" s="1403" t="n"/>
      <c r="BD69" s="1403" t="n"/>
      <c r="BE69" s="1403" t="n"/>
      <c r="BF69" s="1403" t="n"/>
      <c r="BG69" s="1403" t="n"/>
      <c r="BH69" s="1403" t="n"/>
      <c r="BI69" s="1403" t="n"/>
      <c r="BJ69" s="1403" t="n"/>
      <c r="BK69" s="1415" t="n"/>
      <c r="BL69" s="1443">
        <f>+T69+BA69</f>
        <v/>
      </c>
      <c r="BM69" s="1411" t="n"/>
      <c r="BN69" s="1411" t="n"/>
      <c r="BO69" s="1411" t="n"/>
      <c r="BP69" s="1411" t="n"/>
      <c r="BQ69" s="1411" t="n"/>
      <c r="BR69" s="1411" t="n"/>
      <c r="BS69" s="1411" t="n"/>
      <c r="BT69" s="1411" t="n"/>
      <c r="BU69" s="1411" t="n"/>
      <c r="BV69" s="1412" t="n"/>
      <c r="BW69" s="1445" t="n"/>
      <c r="BX69" s="1411" t="n"/>
      <c r="BY69" s="1411" t="n"/>
      <c r="BZ69" s="1411" t="n"/>
      <c r="CA69" s="1411" t="n"/>
      <c r="CB69" s="1411" t="n"/>
      <c r="CC69" s="1411" t="n"/>
      <c r="CD69" s="1411" t="n"/>
      <c r="CE69" s="1411" t="n"/>
      <c r="CF69" s="1411" t="n"/>
      <c r="CG69" s="1411" t="n"/>
      <c r="CH69" s="1411" t="n"/>
      <c r="CI69" s="1411" t="n"/>
      <c r="CJ69" s="1411" t="n"/>
      <c r="CK69" s="1411" t="n"/>
      <c r="CL69" s="1411" t="n"/>
      <c r="CM69" s="1411" t="n"/>
      <c r="CN69" s="1411" t="n"/>
      <c r="CO69" s="1411" t="n"/>
      <c r="CP69" s="1411" t="n"/>
      <c r="CQ69" s="1411" t="n"/>
      <c r="CR69" s="1411" t="n"/>
      <c r="CS69" s="1411" t="n"/>
      <c r="CT69" s="1411" t="n"/>
      <c r="CU69" s="1411" t="n"/>
      <c r="CV69" s="1411" t="n"/>
      <c r="CW69" s="1411" t="n"/>
      <c r="CX69" s="1411" t="n"/>
      <c r="CY69" s="1411" t="n"/>
      <c r="CZ69" s="1411" t="n"/>
      <c r="DA69" s="1411" t="n"/>
      <c r="DB69" s="1411" t="n"/>
      <c r="DC69" s="1411" t="n"/>
      <c r="DD69" s="1411" t="n"/>
      <c r="DE69" s="1411" t="n"/>
      <c r="DF69" s="1411" t="n"/>
      <c r="DG69" s="1411" t="n"/>
      <c r="DH69" s="1411" t="n"/>
      <c r="DI69" s="1411" t="n"/>
      <c r="DJ69" s="1411" t="n"/>
      <c r="DK69" s="1411" t="n"/>
      <c r="DL69" s="1411" t="n"/>
      <c r="DM69" s="1411" t="n"/>
      <c r="DN69" s="1411" t="n"/>
      <c r="DO69" s="1411" t="n"/>
      <c r="DP69" s="1411" t="n"/>
      <c r="DQ69" s="1411" t="n"/>
      <c r="DR69" s="1411" t="n"/>
      <c r="DS69" s="1411" t="n"/>
      <c r="DT69" s="1411" t="n"/>
      <c r="DU69" s="1411" t="n"/>
      <c r="DV69" s="1446" t="n"/>
      <c r="DW69" s="1435" t="n"/>
    </row>
    <row r="70" ht="6" customHeight="1" s="980">
      <c r="A70" s="1454" t="n"/>
      <c r="B70" s="1463" t="n"/>
      <c r="C70" s="1427" t="n"/>
      <c r="D70" s="1428" t="n"/>
      <c r="E70" s="1428" t="n"/>
      <c r="F70" s="1428" t="n"/>
      <c r="G70" s="1428" t="n"/>
      <c r="H70" s="1428" t="n"/>
      <c r="I70" s="1428" t="n"/>
      <c r="J70" s="1428" t="n"/>
      <c r="K70" s="1428" t="n"/>
      <c r="L70" s="1428" t="n"/>
      <c r="M70" s="1428" t="n"/>
      <c r="N70" s="1428" t="n"/>
      <c r="O70" s="1428" t="n"/>
      <c r="P70" s="1428" t="n"/>
      <c r="Q70" s="1428" t="n"/>
      <c r="R70" s="1428" t="n"/>
      <c r="S70" s="1429" t="n"/>
      <c r="T70" s="1427" t="n"/>
      <c r="U70" s="1428" t="n"/>
      <c r="V70" s="1428" t="n"/>
      <c r="W70" s="1428" t="n"/>
      <c r="X70" s="1428" t="n"/>
      <c r="Y70" s="1428" t="n"/>
      <c r="Z70" s="1428" t="n"/>
      <c r="AA70" s="1428" t="n"/>
      <c r="AB70" s="1428" t="n"/>
      <c r="AC70" s="1428" t="n"/>
      <c r="AD70" s="1429" t="n"/>
      <c r="AE70" s="1440" t="n"/>
      <c r="AF70" s="1428" t="n"/>
      <c r="AG70" s="1428" t="n"/>
      <c r="AH70" s="1428" t="n"/>
      <c r="AI70" s="1428" t="n"/>
      <c r="AJ70" s="1428" t="n"/>
      <c r="AK70" s="1428" t="n"/>
      <c r="AL70" s="1428" t="n"/>
      <c r="AM70" s="1428" t="n"/>
      <c r="AN70" s="1428" t="n"/>
      <c r="AO70" s="1429" t="n"/>
      <c r="AP70" s="1427" t="n"/>
      <c r="AQ70" s="1428" t="n"/>
      <c r="AR70" s="1428" t="n"/>
      <c r="AS70" s="1428" t="n"/>
      <c r="AT70" s="1428" t="n"/>
      <c r="AU70" s="1428" t="n"/>
      <c r="AV70" s="1428" t="n"/>
      <c r="AW70" s="1428" t="n"/>
      <c r="AX70" s="1428" t="n"/>
      <c r="AY70" s="1428" t="n"/>
      <c r="AZ70" s="1429" t="n"/>
      <c r="BA70" s="1440" t="n"/>
      <c r="BB70" s="1428" t="n"/>
      <c r="BC70" s="1428" t="n"/>
      <c r="BD70" s="1428" t="n"/>
      <c r="BE70" s="1428" t="n"/>
      <c r="BF70" s="1428" t="n"/>
      <c r="BG70" s="1428" t="n"/>
      <c r="BH70" s="1428" t="n"/>
      <c r="BI70" s="1428" t="n"/>
      <c r="BJ70" s="1428" t="n"/>
      <c r="BK70" s="1429" t="n"/>
      <c r="BL70" s="1427" t="n"/>
      <c r="BM70" s="1428" t="n"/>
      <c r="BN70" s="1428" t="n"/>
      <c r="BO70" s="1428" t="n"/>
      <c r="BP70" s="1428" t="n"/>
      <c r="BQ70" s="1428" t="n"/>
      <c r="BR70" s="1428" t="n"/>
      <c r="BS70" s="1428" t="n"/>
      <c r="BT70" s="1428" t="n"/>
      <c r="BU70" s="1428" t="n"/>
      <c r="BV70" s="1429" t="n"/>
      <c r="BW70" s="1428" t="n"/>
      <c r="BX70" s="1428" t="n"/>
      <c r="BY70" s="1428" t="n"/>
      <c r="BZ70" s="1428" t="n"/>
      <c r="CA70" s="1428" t="n"/>
      <c r="CB70" s="1428" t="n"/>
      <c r="CC70" s="1428" t="n"/>
      <c r="CD70" s="1428" t="n"/>
      <c r="CE70" s="1428" t="n"/>
      <c r="CF70" s="1428" t="n"/>
      <c r="CG70" s="1428" t="n"/>
      <c r="CH70" s="1428" t="n"/>
      <c r="CI70" s="1428" t="n"/>
      <c r="CJ70" s="1428" t="n"/>
      <c r="CK70" s="1428" t="n"/>
      <c r="CL70" s="1428" t="n"/>
      <c r="CM70" s="1428" t="n"/>
      <c r="CN70" s="1428" t="n"/>
      <c r="CO70" s="1428" t="n"/>
      <c r="CP70" s="1428" t="n"/>
      <c r="CQ70" s="1428" t="n"/>
      <c r="CR70" s="1428" t="n"/>
      <c r="CS70" s="1428" t="n"/>
      <c r="CT70" s="1428" t="n"/>
      <c r="CU70" s="1428" t="n"/>
      <c r="CV70" s="1428" t="n"/>
      <c r="CW70" s="1428" t="n"/>
      <c r="CX70" s="1428" t="n"/>
      <c r="CY70" s="1428" t="n"/>
      <c r="CZ70" s="1428" t="n"/>
      <c r="DA70" s="1428" t="n"/>
      <c r="DB70" s="1428" t="n"/>
      <c r="DC70" s="1428" t="n"/>
      <c r="DD70" s="1428" t="n"/>
      <c r="DE70" s="1428" t="n"/>
      <c r="DF70" s="1428" t="n"/>
      <c r="DG70" s="1428" t="n"/>
      <c r="DH70" s="1428" t="n"/>
      <c r="DI70" s="1428" t="n"/>
      <c r="DJ70" s="1428" t="n"/>
      <c r="DK70" s="1428" t="n"/>
      <c r="DL70" s="1428" t="n"/>
      <c r="DM70" s="1428" t="n"/>
      <c r="DN70" s="1428" t="n"/>
      <c r="DO70" s="1428" t="n"/>
      <c r="DP70" s="1428" t="n"/>
      <c r="DQ70" s="1428" t="n"/>
      <c r="DR70" s="1428" t="n"/>
      <c r="DS70" s="1428" t="n"/>
      <c r="DT70" s="1428" t="n"/>
      <c r="DU70" s="1428" t="n"/>
      <c r="DV70" s="1441" t="n"/>
      <c r="DW70" s="1435" t="n"/>
    </row>
    <row r="71" ht="6" customHeight="1" s="980">
      <c r="A71" s="1454" t="n"/>
      <c r="B71" s="1463" t="n"/>
      <c r="C71" s="1437" t="n"/>
      <c r="D71" s="1411" t="n"/>
      <c r="E71" s="1411" t="n"/>
      <c r="F71" s="1411" t="n"/>
      <c r="G71" s="1411" t="n"/>
      <c r="H71" s="1411" t="n"/>
      <c r="I71" s="1411" t="n"/>
      <c r="J71" s="1411" t="n"/>
      <c r="K71" s="1411" t="n"/>
      <c r="L71" s="1411" t="n"/>
      <c r="M71" s="1411" t="n"/>
      <c r="N71" s="1411" t="n"/>
      <c r="O71" s="1411" t="n"/>
      <c r="P71" s="1411" t="n"/>
      <c r="Q71" s="1411" t="n"/>
      <c r="R71" s="1411" t="n"/>
      <c r="S71" s="1412" t="n"/>
      <c r="T71" s="1443" t="n"/>
      <c r="U71" s="1411" t="n"/>
      <c r="V71" s="1411" t="n"/>
      <c r="W71" s="1411" t="n"/>
      <c r="X71" s="1411" t="n"/>
      <c r="Y71" s="1411" t="n"/>
      <c r="Z71" s="1411" t="n"/>
      <c r="AA71" s="1411" t="n"/>
      <c r="AB71" s="1411" t="n"/>
      <c r="AC71" s="1411" t="n"/>
      <c r="AD71" s="1412" t="n"/>
      <c r="AE71" s="1444" t="n"/>
      <c r="AF71" s="1411" t="n"/>
      <c r="AG71" s="1411" t="n"/>
      <c r="AH71" s="1411" t="n"/>
      <c r="AI71" s="1411" t="n"/>
      <c r="AJ71" s="1411" t="n"/>
      <c r="AK71" s="1411" t="n"/>
      <c r="AL71" s="1411" t="n"/>
      <c r="AM71" s="1411" t="n"/>
      <c r="AN71" s="1411" t="n"/>
      <c r="AO71" s="1412" t="n"/>
      <c r="AP71" s="1443">
        <f>+T71+AE71</f>
        <v/>
      </c>
      <c r="AQ71" s="1411" t="n"/>
      <c r="AR71" s="1411" t="n"/>
      <c r="AS71" s="1411" t="n"/>
      <c r="AT71" s="1411" t="n"/>
      <c r="AU71" s="1411" t="n"/>
      <c r="AV71" s="1411" t="n"/>
      <c r="AW71" s="1411" t="n"/>
      <c r="AX71" s="1411" t="n"/>
      <c r="AY71" s="1411" t="n"/>
      <c r="AZ71" s="1412" t="n"/>
      <c r="BA71" s="1433">
        <f>AE71</f>
        <v/>
      </c>
      <c r="BB71" s="1403" t="n"/>
      <c r="BC71" s="1403" t="n"/>
      <c r="BD71" s="1403" t="n"/>
      <c r="BE71" s="1403" t="n"/>
      <c r="BF71" s="1403" t="n"/>
      <c r="BG71" s="1403" t="n"/>
      <c r="BH71" s="1403" t="n"/>
      <c r="BI71" s="1403" t="n"/>
      <c r="BJ71" s="1403" t="n"/>
      <c r="BK71" s="1415" t="n"/>
      <c r="BL71" s="1443">
        <f>+T71+BA71</f>
        <v/>
      </c>
      <c r="BM71" s="1411" t="n"/>
      <c r="BN71" s="1411" t="n"/>
      <c r="BO71" s="1411" t="n"/>
      <c r="BP71" s="1411" t="n"/>
      <c r="BQ71" s="1411" t="n"/>
      <c r="BR71" s="1411" t="n"/>
      <c r="BS71" s="1411" t="n"/>
      <c r="BT71" s="1411" t="n"/>
      <c r="BU71" s="1411" t="n"/>
      <c r="BV71" s="1412" t="n"/>
      <c r="BW71" s="1445" t="n"/>
      <c r="BX71" s="1411" t="n"/>
      <c r="BY71" s="1411" t="n"/>
      <c r="BZ71" s="1411" t="n"/>
      <c r="CA71" s="1411" t="n"/>
      <c r="CB71" s="1411" t="n"/>
      <c r="CC71" s="1411" t="n"/>
      <c r="CD71" s="1411" t="n"/>
      <c r="CE71" s="1411" t="n"/>
      <c r="CF71" s="1411" t="n"/>
      <c r="CG71" s="1411" t="n"/>
      <c r="CH71" s="1411" t="n"/>
      <c r="CI71" s="1411" t="n"/>
      <c r="CJ71" s="1411" t="n"/>
      <c r="CK71" s="1411" t="n"/>
      <c r="CL71" s="1411" t="n"/>
      <c r="CM71" s="1411" t="n"/>
      <c r="CN71" s="1411" t="n"/>
      <c r="CO71" s="1411" t="n"/>
      <c r="CP71" s="1411" t="n"/>
      <c r="CQ71" s="1411" t="n"/>
      <c r="CR71" s="1411" t="n"/>
      <c r="CS71" s="1411" t="n"/>
      <c r="CT71" s="1411" t="n"/>
      <c r="CU71" s="1411" t="n"/>
      <c r="CV71" s="1411" t="n"/>
      <c r="CW71" s="1411" t="n"/>
      <c r="CX71" s="1411" t="n"/>
      <c r="CY71" s="1411" t="n"/>
      <c r="CZ71" s="1411" t="n"/>
      <c r="DA71" s="1411" t="n"/>
      <c r="DB71" s="1411" t="n"/>
      <c r="DC71" s="1411" t="n"/>
      <c r="DD71" s="1411" t="n"/>
      <c r="DE71" s="1411" t="n"/>
      <c r="DF71" s="1411" t="n"/>
      <c r="DG71" s="1411" t="n"/>
      <c r="DH71" s="1411" t="n"/>
      <c r="DI71" s="1411" t="n"/>
      <c r="DJ71" s="1411" t="n"/>
      <c r="DK71" s="1411" t="n"/>
      <c r="DL71" s="1411" t="n"/>
      <c r="DM71" s="1411" t="n"/>
      <c r="DN71" s="1411" t="n"/>
      <c r="DO71" s="1411" t="n"/>
      <c r="DP71" s="1411" t="n"/>
      <c r="DQ71" s="1411" t="n"/>
      <c r="DR71" s="1411" t="n"/>
      <c r="DS71" s="1411" t="n"/>
      <c r="DT71" s="1411" t="n"/>
      <c r="DU71" s="1411" t="n"/>
      <c r="DV71" s="1446" t="n"/>
      <c r="DW71" s="1435" t="n"/>
    </row>
    <row r="72" ht="6" customHeight="1" s="980">
      <c r="A72" s="1454" t="n"/>
      <c r="B72" s="1463" t="n"/>
      <c r="C72" s="1427" t="n"/>
      <c r="D72" s="1428" t="n"/>
      <c r="E72" s="1428" t="n"/>
      <c r="F72" s="1428" t="n"/>
      <c r="G72" s="1428" t="n"/>
      <c r="H72" s="1428" t="n"/>
      <c r="I72" s="1428" t="n"/>
      <c r="J72" s="1428" t="n"/>
      <c r="K72" s="1428" t="n"/>
      <c r="L72" s="1428" t="n"/>
      <c r="M72" s="1428" t="n"/>
      <c r="N72" s="1428" t="n"/>
      <c r="O72" s="1428" t="n"/>
      <c r="P72" s="1428" t="n"/>
      <c r="Q72" s="1428" t="n"/>
      <c r="R72" s="1428" t="n"/>
      <c r="S72" s="1429" t="n"/>
      <c r="T72" s="1427" t="n"/>
      <c r="U72" s="1428" t="n"/>
      <c r="V72" s="1428" t="n"/>
      <c r="W72" s="1428" t="n"/>
      <c r="X72" s="1428" t="n"/>
      <c r="Y72" s="1428" t="n"/>
      <c r="Z72" s="1428" t="n"/>
      <c r="AA72" s="1428" t="n"/>
      <c r="AB72" s="1428" t="n"/>
      <c r="AC72" s="1428" t="n"/>
      <c r="AD72" s="1429" t="n"/>
      <c r="AE72" s="1440" t="n"/>
      <c r="AF72" s="1428" t="n"/>
      <c r="AG72" s="1428" t="n"/>
      <c r="AH72" s="1428" t="n"/>
      <c r="AI72" s="1428" t="n"/>
      <c r="AJ72" s="1428" t="n"/>
      <c r="AK72" s="1428" t="n"/>
      <c r="AL72" s="1428" t="n"/>
      <c r="AM72" s="1428" t="n"/>
      <c r="AN72" s="1428" t="n"/>
      <c r="AO72" s="1429" t="n"/>
      <c r="AP72" s="1427" t="n"/>
      <c r="AQ72" s="1428" t="n"/>
      <c r="AR72" s="1428" t="n"/>
      <c r="AS72" s="1428" t="n"/>
      <c r="AT72" s="1428" t="n"/>
      <c r="AU72" s="1428" t="n"/>
      <c r="AV72" s="1428" t="n"/>
      <c r="AW72" s="1428" t="n"/>
      <c r="AX72" s="1428" t="n"/>
      <c r="AY72" s="1428" t="n"/>
      <c r="AZ72" s="1429" t="n"/>
      <c r="BA72" s="1440" t="n"/>
      <c r="BB72" s="1428" t="n"/>
      <c r="BC72" s="1428" t="n"/>
      <c r="BD72" s="1428" t="n"/>
      <c r="BE72" s="1428" t="n"/>
      <c r="BF72" s="1428" t="n"/>
      <c r="BG72" s="1428" t="n"/>
      <c r="BH72" s="1428" t="n"/>
      <c r="BI72" s="1428" t="n"/>
      <c r="BJ72" s="1428" t="n"/>
      <c r="BK72" s="1429" t="n"/>
      <c r="BL72" s="1427" t="n"/>
      <c r="BM72" s="1428" t="n"/>
      <c r="BN72" s="1428" t="n"/>
      <c r="BO72" s="1428" t="n"/>
      <c r="BP72" s="1428" t="n"/>
      <c r="BQ72" s="1428" t="n"/>
      <c r="BR72" s="1428" t="n"/>
      <c r="BS72" s="1428" t="n"/>
      <c r="BT72" s="1428" t="n"/>
      <c r="BU72" s="1428" t="n"/>
      <c r="BV72" s="1429" t="n"/>
      <c r="BW72" s="1428" t="n"/>
      <c r="BX72" s="1428" t="n"/>
      <c r="BY72" s="1428" t="n"/>
      <c r="BZ72" s="1428" t="n"/>
      <c r="CA72" s="1428" t="n"/>
      <c r="CB72" s="1428" t="n"/>
      <c r="CC72" s="1428" t="n"/>
      <c r="CD72" s="1428" t="n"/>
      <c r="CE72" s="1428" t="n"/>
      <c r="CF72" s="1428" t="n"/>
      <c r="CG72" s="1428" t="n"/>
      <c r="CH72" s="1428" t="n"/>
      <c r="CI72" s="1428" t="n"/>
      <c r="CJ72" s="1428" t="n"/>
      <c r="CK72" s="1428" t="n"/>
      <c r="CL72" s="1428" t="n"/>
      <c r="CM72" s="1428" t="n"/>
      <c r="CN72" s="1428" t="n"/>
      <c r="CO72" s="1428" t="n"/>
      <c r="CP72" s="1428" t="n"/>
      <c r="CQ72" s="1428" t="n"/>
      <c r="CR72" s="1428" t="n"/>
      <c r="CS72" s="1428" t="n"/>
      <c r="CT72" s="1428" t="n"/>
      <c r="CU72" s="1428" t="n"/>
      <c r="CV72" s="1428" t="n"/>
      <c r="CW72" s="1428" t="n"/>
      <c r="CX72" s="1428" t="n"/>
      <c r="CY72" s="1428" t="n"/>
      <c r="CZ72" s="1428" t="n"/>
      <c r="DA72" s="1428" t="n"/>
      <c r="DB72" s="1428" t="n"/>
      <c r="DC72" s="1428" t="n"/>
      <c r="DD72" s="1428" t="n"/>
      <c r="DE72" s="1428" t="n"/>
      <c r="DF72" s="1428" t="n"/>
      <c r="DG72" s="1428" t="n"/>
      <c r="DH72" s="1428" t="n"/>
      <c r="DI72" s="1428" t="n"/>
      <c r="DJ72" s="1428" t="n"/>
      <c r="DK72" s="1428" t="n"/>
      <c r="DL72" s="1428" t="n"/>
      <c r="DM72" s="1428" t="n"/>
      <c r="DN72" s="1428" t="n"/>
      <c r="DO72" s="1428" t="n"/>
      <c r="DP72" s="1428" t="n"/>
      <c r="DQ72" s="1428" t="n"/>
      <c r="DR72" s="1428" t="n"/>
      <c r="DS72" s="1428" t="n"/>
      <c r="DT72" s="1428" t="n"/>
      <c r="DU72" s="1428" t="n"/>
      <c r="DV72" s="1441" t="n"/>
      <c r="DW72" s="1435" t="n"/>
      <c r="DY72" s="1428" t="n"/>
      <c r="DZ72" s="1428" t="n"/>
      <c r="EA72" s="1428" t="n"/>
      <c r="EB72" s="1428" t="n"/>
      <c r="EC72" s="1428" t="n"/>
      <c r="ED72" s="1428" t="n"/>
      <c r="EE72" s="1428" t="n"/>
      <c r="EF72" s="1428" t="n"/>
      <c r="EG72" s="1428" t="n"/>
      <c r="EH72" s="1428" t="n"/>
      <c r="EI72" s="1428" t="n"/>
      <c r="EJ72" s="1428" t="n"/>
      <c r="EK72" s="1428" t="n"/>
      <c r="EL72" s="1428" t="n"/>
      <c r="EM72" s="1428" t="n"/>
      <c r="EN72" s="1428" t="n"/>
      <c r="EO72" s="1428" t="n"/>
      <c r="EP72" s="1428" t="n"/>
      <c r="EQ72" s="1428" t="n"/>
      <c r="ER72" s="1428" t="n"/>
      <c r="ES72" s="1428" t="n"/>
      <c r="ET72" s="1428" t="n"/>
      <c r="EU72" s="1428" t="n"/>
      <c r="EV72" s="1428" t="n"/>
      <c r="EW72" s="1428" t="n"/>
      <c r="EX72" s="1428" t="n"/>
      <c r="EY72" s="1428" t="n"/>
      <c r="EZ72" s="1428" t="n"/>
      <c r="FA72" s="1428" t="n"/>
      <c r="FB72" s="1428" t="n"/>
      <c r="FC72" s="1428" t="n"/>
      <c r="FD72" s="1428" t="n"/>
      <c r="FE72" s="1428" t="n"/>
      <c r="FF72" s="1428" t="n"/>
      <c r="FG72" s="1428" t="n"/>
      <c r="FH72" s="1428" t="n"/>
      <c r="FI72" s="1428" t="n"/>
      <c r="FJ72" s="1428" t="n"/>
      <c r="FK72" s="1428" t="n"/>
      <c r="FL72" s="1428" t="n"/>
    </row>
    <row r="73" ht="6" customHeight="1" s="980">
      <c r="A73" s="1454" t="n"/>
      <c r="B73" s="1468" t="n"/>
      <c r="C73" s="1437" t="n"/>
      <c r="D73" s="1411" t="n"/>
      <c r="E73" s="1411" t="n"/>
      <c r="F73" s="1411" t="n"/>
      <c r="G73" s="1411" t="n"/>
      <c r="H73" s="1411" t="n"/>
      <c r="I73" s="1411" t="n"/>
      <c r="J73" s="1411" t="n"/>
      <c r="K73" s="1411" t="n"/>
      <c r="L73" s="1411" t="n"/>
      <c r="M73" s="1411" t="n"/>
      <c r="N73" s="1411" t="n"/>
      <c r="O73" s="1411" t="n"/>
      <c r="P73" s="1411" t="n"/>
      <c r="Q73" s="1411" t="n"/>
      <c r="R73" s="1411" t="n"/>
      <c r="S73" s="1412" t="n"/>
      <c r="T73" s="1443" t="n"/>
      <c r="U73" s="1411" t="n"/>
      <c r="V73" s="1411" t="n"/>
      <c r="W73" s="1411" t="n"/>
      <c r="X73" s="1411" t="n"/>
      <c r="Y73" s="1411" t="n"/>
      <c r="Z73" s="1411" t="n"/>
      <c r="AA73" s="1411" t="n"/>
      <c r="AB73" s="1411" t="n"/>
      <c r="AC73" s="1411" t="n"/>
      <c r="AD73" s="1412" t="n"/>
      <c r="AE73" s="1444" t="n"/>
      <c r="AF73" s="1411" t="n"/>
      <c r="AG73" s="1411" t="n"/>
      <c r="AH73" s="1411" t="n"/>
      <c r="AI73" s="1411" t="n"/>
      <c r="AJ73" s="1411" t="n"/>
      <c r="AK73" s="1411" t="n"/>
      <c r="AL73" s="1411" t="n"/>
      <c r="AM73" s="1411" t="n"/>
      <c r="AN73" s="1411" t="n"/>
      <c r="AO73" s="1412" t="n"/>
      <c r="AP73" s="1443">
        <f>+T73+AE73</f>
        <v/>
      </c>
      <c r="AQ73" s="1411" t="n"/>
      <c r="AR73" s="1411" t="n"/>
      <c r="AS73" s="1411" t="n"/>
      <c r="AT73" s="1411" t="n"/>
      <c r="AU73" s="1411" t="n"/>
      <c r="AV73" s="1411" t="n"/>
      <c r="AW73" s="1411" t="n"/>
      <c r="AX73" s="1411" t="n"/>
      <c r="AY73" s="1411" t="n"/>
      <c r="AZ73" s="1412" t="n"/>
      <c r="BA73" s="1433">
        <f>AE73</f>
        <v/>
      </c>
      <c r="BB73" s="1403" t="n"/>
      <c r="BC73" s="1403" t="n"/>
      <c r="BD73" s="1403" t="n"/>
      <c r="BE73" s="1403" t="n"/>
      <c r="BF73" s="1403" t="n"/>
      <c r="BG73" s="1403" t="n"/>
      <c r="BH73" s="1403" t="n"/>
      <c r="BI73" s="1403" t="n"/>
      <c r="BJ73" s="1403" t="n"/>
      <c r="BK73" s="1415" t="n"/>
      <c r="BL73" s="1443">
        <f>+T73+BA73</f>
        <v/>
      </c>
      <c r="BM73" s="1411" t="n"/>
      <c r="BN73" s="1411" t="n"/>
      <c r="BO73" s="1411" t="n"/>
      <c r="BP73" s="1411" t="n"/>
      <c r="BQ73" s="1411" t="n"/>
      <c r="BR73" s="1411" t="n"/>
      <c r="BS73" s="1411" t="n"/>
      <c r="BT73" s="1411" t="n"/>
      <c r="BU73" s="1411" t="n"/>
      <c r="BV73" s="1412" t="n"/>
      <c r="BW73" s="1445" t="n"/>
      <c r="BX73" s="1411" t="n"/>
      <c r="BY73" s="1411" t="n"/>
      <c r="BZ73" s="1411" t="n"/>
      <c r="CA73" s="1411" t="n"/>
      <c r="CB73" s="1411" t="n"/>
      <c r="CC73" s="1411" t="n"/>
      <c r="CD73" s="1411" t="n"/>
      <c r="CE73" s="1411" t="n"/>
      <c r="CF73" s="1411" t="n"/>
      <c r="CG73" s="1411" t="n"/>
      <c r="CH73" s="1411" t="n"/>
      <c r="CI73" s="1411" t="n"/>
      <c r="CJ73" s="1411" t="n"/>
      <c r="CK73" s="1411" t="n"/>
      <c r="CL73" s="1411" t="n"/>
      <c r="CM73" s="1411" t="n"/>
      <c r="CN73" s="1411" t="n"/>
      <c r="CO73" s="1411" t="n"/>
      <c r="CP73" s="1411" t="n"/>
      <c r="CQ73" s="1411" t="n"/>
      <c r="CR73" s="1411" t="n"/>
      <c r="CS73" s="1411" t="n"/>
      <c r="CT73" s="1411" t="n"/>
      <c r="CU73" s="1411" t="n"/>
      <c r="CV73" s="1411" t="n"/>
      <c r="CW73" s="1411" t="n"/>
      <c r="CX73" s="1411" t="n"/>
      <c r="CY73" s="1411" t="n"/>
      <c r="CZ73" s="1411" t="n"/>
      <c r="DA73" s="1411" t="n"/>
      <c r="DB73" s="1411" t="n"/>
      <c r="DC73" s="1411" t="n"/>
      <c r="DD73" s="1411" t="n"/>
      <c r="DE73" s="1411" t="n"/>
      <c r="DF73" s="1411" t="n"/>
      <c r="DG73" s="1411" t="n"/>
      <c r="DH73" s="1411" t="n"/>
      <c r="DI73" s="1411" t="n"/>
      <c r="DJ73" s="1411" t="n"/>
      <c r="DK73" s="1411" t="n"/>
      <c r="DL73" s="1411" t="n"/>
      <c r="DM73" s="1411" t="n"/>
      <c r="DN73" s="1411" t="n"/>
      <c r="DO73" s="1411" t="n"/>
      <c r="DP73" s="1411" t="n"/>
      <c r="DQ73" s="1411" t="n"/>
      <c r="DR73" s="1411" t="n"/>
      <c r="DS73" s="1411" t="n"/>
      <c r="DT73" s="1411" t="n"/>
      <c r="DU73" s="1411" t="n"/>
      <c r="DV73" s="1446" t="n"/>
      <c r="DW73" s="1435" t="n"/>
      <c r="DY73" s="1465" t="n"/>
      <c r="DZ73" s="1458" t="inlineStr">
        <is>
          <t>▲unrealized amount of liabilities for retirement payrolls</t>
        </is>
      </c>
      <c r="EA73" s="1411" t="n"/>
      <c r="EB73" s="1411" t="n"/>
      <c r="EC73" s="1411" t="n"/>
      <c r="ED73" s="1411" t="n"/>
      <c r="EE73" s="1411" t="n"/>
      <c r="EF73" s="1411" t="n"/>
      <c r="EG73" s="1411" t="n"/>
      <c r="EH73" s="1411" t="n"/>
      <c r="EI73" s="1411" t="n"/>
      <c r="EJ73" s="1411" t="n"/>
      <c r="EK73" s="1411" t="n"/>
      <c r="EL73" s="1411" t="n"/>
      <c r="EM73" s="1411" t="n"/>
      <c r="EN73" s="1411" t="n"/>
      <c r="EO73" s="1411" t="n"/>
      <c r="EP73" s="1411" t="n"/>
      <c r="EQ73" s="1411" t="n"/>
      <c r="ER73" s="1411" t="n"/>
      <c r="ES73" s="1411" t="n"/>
      <c r="ET73" s="1411" t="n"/>
      <c r="EU73" s="1411" t="n"/>
      <c r="EV73" s="1411" t="n"/>
      <c r="EW73" s="1411" t="n"/>
      <c r="EX73" s="1411" t="n"/>
      <c r="EY73" s="1412" t="n"/>
      <c r="EZ73" s="1469" t="n"/>
      <c r="FA73" s="1411" t="n"/>
      <c r="FB73" s="1411" t="n"/>
      <c r="FC73" s="1411" t="n"/>
      <c r="FD73" s="1411" t="n"/>
      <c r="FE73" s="1411" t="n"/>
      <c r="FF73" s="1411" t="n"/>
      <c r="FG73" s="1411" t="n"/>
      <c r="FH73" s="1411" t="n"/>
      <c r="FI73" s="1411" t="n"/>
      <c r="FJ73" s="1411" t="n"/>
      <c r="FK73" s="1411" t="n"/>
      <c r="FL73" s="1412" t="n"/>
    </row>
    <row r="74" ht="6" customHeight="1" s="980">
      <c r="A74" s="1454" t="n"/>
      <c r="B74" s="1464" t="n"/>
      <c r="C74" s="1427" t="n"/>
      <c r="D74" s="1428" t="n"/>
      <c r="E74" s="1428" t="n"/>
      <c r="F74" s="1428" t="n"/>
      <c r="G74" s="1428" t="n"/>
      <c r="H74" s="1428" t="n"/>
      <c r="I74" s="1428" t="n"/>
      <c r="J74" s="1428" t="n"/>
      <c r="K74" s="1428" t="n"/>
      <c r="L74" s="1428" t="n"/>
      <c r="M74" s="1428" t="n"/>
      <c r="N74" s="1428" t="n"/>
      <c r="O74" s="1428" t="n"/>
      <c r="P74" s="1428" t="n"/>
      <c r="Q74" s="1428" t="n"/>
      <c r="R74" s="1428" t="n"/>
      <c r="S74" s="1429" t="n"/>
      <c r="T74" s="1427" t="n"/>
      <c r="U74" s="1428" t="n"/>
      <c r="V74" s="1428" t="n"/>
      <c r="W74" s="1428" t="n"/>
      <c r="X74" s="1428" t="n"/>
      <c r="Y74" s="1428" t="n"/>
      <c r="Z74" s="1428" t="n"/>
      <c r="AA74" s="1428" t="n"/>
      <c r="AB74" s="1428" t="n"/>
      <c r="AC74" s="1428" t="n"/>
      <c r="AD74" s="1429" t="n"/>
      <c r="AE74" s="1440" t="n"/>
      <c r="AF74" s="1428" t="n"/>
      <c r="AG74" s="1428" t="n"/>
      <c r="AH74" s="1428" t="n"/>
      <c r="AI74" s="1428" t="n"/>
      <c r="AJ74" s="1428" t="n"/>
      <c r="AK74" s="1428" t="n"/>
      <c r="AL74" s="1428" t="n"/>
      <c r="AM74" s="1428" t="n"/>
      <c r="AN74" s="1428" t="n"/>
      <c r="AO74" s="1429" t="n"/>
      <c r="AP74" s="1427" t="n"/>
      <c r="AQ74" s="1428" t="n"/>
      <c r="AR74" s="1428" t="n"/>
      <c r="AS74" s="1428" t="n"/>
      <c r="AT74" s="1428" t="n"/>
      <c r="AU74" s="1428" t="n"/>
      <c r="AV74" s="1428" t="n"/>
      <c r="AW74" s="1428" t="n"/>
      <c r="AX74" s="1428" t="n"/>
      <c r="AY74" s="1428" t="n"/>
      <c r="AZ74" s="1429" t="n"/>
      <c r="BA74" s="1440" t="n"/>
      <c r="BB74" s="1428" t="n"/>
      <c r="BC74" s="1428" t="n"/>
      <c r="BD74" s="1428" t="n"/>
      <c r="BE74" s="1428" t="n"/>
      <c r="BF74" s="1428" t="n"/>
      <c r="BG74" s="1428" t="n"/>
      <c r="BH74" s="1428" t="n"/>
      <c r="BI74" s="1428" t="n"/>
      <c r="BJ74" s="1428" t="n"/>
      <c r="BK74" s="1429" t="n"/>
      <c r="BL74" s="1427" t="n"/>
      <c r="BM74" s="1428" t="n"/>
      <c r="BN74" s="1428" t="n"/>
      <c r="BO74" s="1428" t="n"/>
      <c r="BP74" s="1428" t="n"/>
      <c r="BQ74" s="1428" t="n"/>
      <c r="BR74" s="1428" t="n"/>
      <c r="BS74" s="1428" t="n"/>
      <c r="BT74" s="1428" t="n"/>
      <c r="BU74" s="1428" t="n"/>
      <c r="BV74" s="1429" t="n"/>
      <c r="BW74" s="1428" t="n"/>
      <c r="BX74" s="1428" t="n"/>
      <c r="BY74" s="1428" t="n"/>
      <c r="BZ74" s="1428" t="n"/>
      <c r="CA74" s="1428" t="n"/>
      <c r="CB74" s="1428" t="n"/>
      <c r="CC74" s="1428" t="n"/>
      <c r="CD74" s="1428" t="n"/>
      <c r="CE74" s="1428" t="n"/>
      <c r="CF74" s="1428" t="n"/>
      <c r="CG74" s="1428" t="n"/>
      <c r="CH74" s="1428" t="n"/>
      <c r="CI74" s="1428" t="n"/>
      <c r="CJ74" s="1428" t="n"/>
      <c r="CK74" s="1428" t="n"/>
      <c r="CL74" s="1428" t="n"/>
      <c r="CM74" s="1428" t="n"/>
      <c r="CN74" s="1428" t="n"/>
      <c r="CO74" s="1428" t="n"/>
      <c r="CP74" s="1428" t="n"/>
      <c r="CQ74" s="1428" t="n"/>
      <c r="CR74" s="1428" t="n"/>
      <c r="CS74" s="1428" t="n"/>
      <c r="CT74" s="1428" t="n"/>
      <c r="CU74" s="1428" t="n"/>
      <c r="CV74" s="1428" t="n"/>
      <c r="CW74" s="1428" t="n"/>
      <c r="CX74" s="1428" t="n"/>
      <c r="CY74" s="1428" t="n"/>
      <c r="CZ74" s="1428" t="n"/>
      <c r="DA74" s="1428" t="n"/>
      <c r="DB74" s="1428" t="n"/>
      <c r="DC74" s="1428" t="n"/>
      <c r="DD74" s="1428" t="n"/>
      <c r="DE74" s="1428" t="n"/>
      <c r="DF74" s="1428" t="n"/>
      <c r="DG74" s="1428" t="n"/>
      <c r="DH74" s="1428" t="n"/>
      <c r="DI74" s="1428" t="n"/>
      <c r="DJ74" s="1428" t="n"/>
      <c r="DK74" s="1428" t="n"/>
      <c r="DL74" s="1428" t="n"/>
      <c r="DM74" s="1428" t="n"/>
      <c r="DN74" s="1428" t="n"/>
      <c r="DO74" s="1428" t="n"/>
      <c r="DP74" s="1428" t="n"/>
      <c r="DQ74" s="1428" t="n"/>
      <c r="DR74" s="1428" t="n"/>
      <c r="DS74" s="1428" t="n"/>
      <c r="DT74" s="1428" t="n"/>
      <c r="DU74" s="1428" t="n"/>
      <c r="DV74" s="1441" t="n"/>
      <c r="DW74" s="1435" t="n"/>
      <c r="DY74" s="1463" t="n"/>
      <c r="DZ74" s="1427" t="n"/>
      <c r="EA74" s="1428" t="n"/>
      <c r="EB74" s="1428" t="n"/>
      <c r="EC74" s="1428" t="n"/>
      <c r="ED74" s="1428" t="n"/>
      <c r="EE74" s="1428" t="n"/>
      <c r="EF74" s="1428" t="n"/>
      <c r="EG74" s="1428" t="n"/>
      <c r="EH74" s="1428" t="n"/>
      <c r="EI74" s="1428" t="n"/>
      <c r="EJ74" s="1428" t="n"/>
      <c r="EK74" s="1428" t="n"/>
      <c r="EL74" s="1428" t="n"/>
      <c r="EM74" s="1428" t="n"/>
      <c r="EN74" s="1428" t="n"/>
      <c r="EO74" s="1428" t="n"/>
      <c r="EP74" s="1428" t="n"/>
      <c r="EQ74" s="1428" t="n"/>
      <c r="ER74" s="1428" t="n"/>
      <c r="ES74" s="1428" t="n"/>
      <c r="ET74" s="1428" t="n"/>
      <c r="EU74" s="1428" t="n"/>
      <c r="EV74" s="1428" t="n"/>
      <c r="EW74" s="1428" t="n"/>
      <c r="EX74" s="1428" t="n"/>
      <c r="EY74" s="1429" t="n"/>
      <c r="EZ74" s="1427" t="n"/>
      <c r="FA74" s="1428" t="n"/>
      <c r="FB74" s="1428" t="n"/>
      <c r="FC74" s="1428" t="n"/>
      <c r="FD74" s="1428" t="n"/>
      <c r="FE74" s="1428" t="n"/>
      <c r="FF74" s="1428" t="n"/>
      <c r="FG74" s="1428" t="n"/>
      <c r="FH74" s="1428" t="n"/>
      <c r="FI74" s="1428" t="n"/>
      <c r="FJ74" s="1428" t="n"/>
      <c r="FK74" s="1428" t="n"/>
      <c r="FL74" s="1429" t="n"/>
    </row>
    <row r="75" ht="6" customHeight="1" s="980">
      <c r="A75" s="1454" t="n"/>
      <c r="B75" s="1437" t="inlineStr">
        <is>
          <t>Other Assets</t>
        </is>
      </c>
      <c r="C75" s="1411" t="n"/>
      <c r="D75" s="1411" t="n"/>
      <c r="E75" s="1411" t="n"/>
      <c r="F75" s="1411" t="n"/>
      <c r="G75" s="1411" t="n"/>
      <c r="H75" s="1411" t="n"/>
      <c r="I75" s="1411" t="n"/>
      <c r="J75" s="1411" t="n"/>
      <c r="K75" s="1411" t="n"/>
      <c r="L75" s="1411" t="n"/>
      <c r="M75" s="1411" t="n"/>
      <c r="N75" s="1411" t="n"/>
      <c r="O75" s="1411" t="n"/>
      <c r="P75" s="1411" t="n"/>
      <c r="Q75" s="1411" t="n"/>
      <c r="R75" s="1411" t="n"/>
      <c r="S75" s="1412" t="n"/>
      <c r="T75" s="1443">
        <f>SUM(T61:AD74)</f>
        <v/>
      </c>
      <c r="U75" s="1411" t="n"/>
      <c r="V75" s="1411" t="n"/>
      <c r="W75" s="1411" t="n"/>
      <c r="X75" s="1411" t="n"/>
      <c r="Y75" s="1411" t="n"/>
      <c r="Z75" s="1411" t="n"/>
      <c r="AA75" s="1411" t="n"/>
      <c r="AB75" s="1411" t="n"/>
      <c r="AC75" s="1411" t="n"/>
      <c r="AD75" s="1412" t="n"/>
      <c r="AE75" s="1444">
        <f>SUM(AE61:AO74)</f>
        <v/>
      </c>
      <c r="AF75" s="1411" t="n"/>
      <c r="AG75" s="1411" t="n"/>
      <c r="AH75" s="1411" t="n"/>
      <c r="AI75" s="1411" t="n"/>
      <c r="AJ75" s="1411" t="n"/>
      <c r="AK75" s="1411" t="n"/>
      <c r="AL75" s="1411" t="n"/>
      <c r="AM75" s="1411" t="n"/>
      <c r="AN75" s="1411" t="n"/>
      <c r="AO75" s="1412" t="n"/>
      <c r="AP75" s="1443">
        <f>+T75+AE75</f>
        <v/>
      </c>
      <c r="AQ75" s="1411" t="n"/>
      <c r="AR75" s="1411" t="n"/>
      <c r="AS75" s="1411" t="n"/>
      <c r="AT75" s="1411" t="n"/>
      <c r="AU75" s="1411" t="n"/>
      <c r="AV75" s="1411" t="n"/>
      <c r="AW75" s="1411" t="n"/>
      <c r="AX75" s="1411" t="n"/>
      <c r="AY75" s="1411" t="n"/>
      <c r="AZ75" s="1412" t="n"/>
      <c r="BA75" s="1444">
        <f>SUM(BA61:BK74)</f>
        <v/>
      </c>
      <c r="BB75" s="1411" t="n"/>
      <c r="BC75" s="1411" t="n"/>
      <c r="BD75" s="1411" t="n"/>
      <c r="BE75" s="1411" t="n"/>
      <c r="BF75" s="1411" t="n"/>
      <c r="BG75" s="1411" t="n"/>
      <c r="BH75" s="1411" t="n"/>
      <c r="BI75" s="1411" t="n"/>
      <c r="BJ75" s="1411" t="n"/>
      <c r="BK75" s="1412" t="n"/>
      <c r="BL75" s="1443">
        <f>+T75+BA75</f>
        <v/>
      </c>
      <c r="BM75" s="1411" t="n"/>
      <c r="BN75" s="1411" t="n"/>
      <c r="BO75" s="1411" t="n"/>
      <c r="BP75" s="1411" t="n"/>
      <c r="BQ75" s="1411" t="n"/>
      <c r="BR75" s="1411" t="n"/>
      <c r="BS75" s="1411" t="n"/>
      <c r="BT75" s="1411" t="n"/>
      <c r="BU75" s="1411" t="n"/>
      <c r="BV75" s="1412" t="n"/>
      <c r="BW75" s="1445" t="n"/>
      <c r="BX75" s="1411" t="n"/>
      <c r="BY75" s="1411" t="n"/>
      <c r="BZ75" s="1411" t="n"/>
      <c r="CA75" s="1411" t="n"/>
      <c r="CB75" s="1411" t="n"/>
      <c r="CC75" s="1411" t="n"/>
      <c r="CD75" s="1411" t="n"/>
      <c r="CE75" s="1411" t="n"/>
      <c r="CF75" s="1411" t="n"/>
      <c r="CG75" s="1411" t="n"/>
      <c r="CH75" s="1411" t="n"/>
      <c r="CI75" s="1411" t="n"/>
      <c r="CJ75" s="1411" t="n"/>
      <c r="CK75" s="1411" t="n"/>
      <c r="CL75" s="1411" t="n"/>
      <c r="CM75" s="1411" t="n"/>
      <c r="CN75" s="1411" t="n"/>
      <c r="CO75" s="1411" t="n"/>
      <c r="CP75" s="1411" t="n"/>
      <c r="CQ75" s="1411" t="n"/>
      <c r="CR75" s="1411" t="n"/>
      <c r="CS75" s="1411" t="n"/>
      <c r="CT75" s="1411" t="n"/>
      <c r="CU75" s="1411" t="n"/>
      <c r="CV75" s="1411" t="n"/>
      <c r="CW75" s="1411" t="n"/>
      <c r="CX75" s="1411" t="n"/>
      <c r="CY75" s="1411" t="n"/>
      <c r="CZ75" s="1411" t="n"/>
      <c r="DA75" s="1411" t="n"/>
      <c r="DB75" s="1411" t="n"/>
      <c r="DC75" s="1411" t="n"/>
      <c r="DD75" s="1411" t="n"/>
      <c r="DE75" s="1411" t="n"/>
      <c r="DF75" s="1411" t="n"/>
      <c r="DG75" s="1411" t="n"/>
      <c r="DH75" s="1411" t="n"/>
      <c r="DI75" s="1411" t="n"/>
      <c r="DJ75" s="1411" t="n"/>
      <c r="DK75" s="1411" t="n"/>
      <c r="DL75" s="1411" t="n"/>
      <c r="DM75" s="1411" t="n"/>
      <c r="DN75" s="1411" t="n"/>
      <c r="DO75" s="1411" t="n"/>
      <c r="DP75" s="1411" t="n"/>
      <c r="DQ75" s="1411" t="n"/>
      <c r="DR75" s="1411" t="n"/>
      <c r="DS75" s="1411" t="n"/>
      <c r="DT75" s="1411" t="n"/>
      <c r="DU75" s="1411" t="n"/>
      <c r="DV75" s="1446" t="n"/>
      <c r="DW75" s="1435" t="n"/>
      <c r="DY75" s="1463" t="n"/>
      <c r="DZ75" s="1437" t="n"/>
      <c r="EA75" s="1411" t="n"/>
      <c r="EB75" s="1411" t="n"/>
      <c r="EC75" s="1411" t="n"/>
      <c r="ED75" s="1411" t="n"/>
      <c r="EE75" s="1411" t="n"/>
      <c r="EF75" s="1411" t="n"/>
      <c r="EG75" s="1411" t="n"/>
      <c r="EH75" s="1411" t="n"/>
      <c r="EI75" s="1411" t="n"/>
      <c r="EJ75" s="1411" t="n"/>
      <c r="EK75" s="1411" t="n"/>
      <c r="EL75" s="1411" t="n"/>
      <c r="EM75" s="1411" t="n"/>
      <c r="EN75" s="1411" t="n"/>
      <c r="EO75" s="1411" t="n"/>
      <c r="EP75" s="1411" t="n"/>
      <c r="EQ75" s="1411" t="n"/>
      <c r="ER75" s="1411" t="n"/>
      <c r="ES75" s="1411" t="n"/>
      <c r="ET75" s="1411" t="n"/>
      <c r="EU75" s="1411" t="n"/>
      <c r="EV75" s="1411" t="n"/>
      <c r="EW75" s="1411" t="n"/>
      <c r="EX75" s="1411" t="n"/>
      <c r="EY75" s="1412" t="n"/>
      <c r="EZ75" s="1469" t="n"/>
      <c r="FA75" s="1411" t="n"/>
      <c r="FB75" s="1411" t="n"/>
      <c r="FC75" s="1411" t="n"/>
      <c r="FD75" s="1411" t="n"/>
      <c r="FE75" s="1411" t="n"/>
      <c r="FF75" s="1411" t="n"/>
      <c r="FG75" s="1411" t="n"/>
      <c r="FH75" s="1411" t="n"/>
      <c r="FI75" s="1411" t="n"/>
      <c r="FJ75" s="1411" t="n"/>
      <c r="FK75" s="1411" t="n"/>
      <c r="FL75" s="1412" t="n"/>
    </row>
    <row r="76" ht="6" customHeight="1" s="980">
      <c r="A76" s="1457" t="n"/>
      <c r="B76" s="1427" t="n"/>
      <c r="C76" s="1428" t="n"/>
      <c r="D76" s="1428" t="n"/>
      <c r="E76" s="1428" t="n"/>
      <c r="F76" s="1428" t="n"/>
      <c r="G76" s="1428" t="n"/>
      <c r="H76" s="1428" t="n"/>
      <c r="I76" s="1428" t="n"/>
      <c r="J76" s="1428" t="n"/>
      <c r="K76" s="1428" t="n"/>
      <c r="L76" s="1428" t="n"/>
      <c r="M76" s="1428" t="n"/>
      <c r="N76" s="1428" t="n"/>
      <c r="O76" s="1428" t="n"/>
      <c r="P76" s="1428" t="n"/>
      <c r="Q76" s="1428" t="n"/>
      <c r="R76" s="1428" t="n"/>
      <c r="S76" s="1429" t="n"/>
      <c r="T76" s="1427" t="n"/>
      <c r="U76" s="1428" t="n"/>
      <c r="V76" s="1428" t="n"/>
      <c r="W76" s="1428" t="n"/>
      <c r="X76" s="1428" t="n"/>
      <c r="Y76" s="1428" t="n"/>
      <c r="Z76" s="1428" t="n"/>
      <c r="AA76" s="1428" t="n"/>
      <c r="AB76" s="1428" t="n"/>
      <c r="AC76" s="1428" t="n"/>
      <c r="AD76" s="1429" t="n"/>
      <c r="AE76" s="1440" t="n"/>
      <c r="AF76" s="1428" t="n"/>
      <c r="AG76" s="1428" t="n"/>
      <c r="AH76" s="1428" t="n"/>
      <c r="AI76" s="1428" t="n"/>
      <c r="AJ76" s="1428" t="n"/>
      <c r="AK76" s="1428" t="n"/>
      <c r="AL76" s="1428" t="n"/>
      <c r="AM76" s="1428" t="n"/>
      <c r="AN76" s="1428" t="n"/>
      <c r="AO76" s="1429" t="n"/>
      <c r="AP76" s="1427" t="n"/>
      <c r="AQ76" s="1428" t="n"/>
      <c r="AR76" s="1428" t="n"/>
      <c r="AS76" s="1428" t="n"/>
      <c r="AT76" s="1428" t="n"/>
      <c r="AU76" s="1428" t="n"/>
      <c r="AV76" s="1428" t="n"/>
      <c r="AW76" s="1428" t="n"/>
      <c r="AX76" s="1428" t="n"/>
      <c r="AY76" s="1428" t="n"/>
      <c r="AZ76" s="1429" t="n"/>
      <c r="BA76" s="1440" t="n"/>
      <c r="BB76" s="1428" t="n"/>
      <c r="BC76" s="1428" t="n"/>
      <c r="BD76" s="1428" t="n"/>
      <c r="BE76" s="1428" t="n"/>
      <c r="BF76" s="1428" t="n"/>
      <c r="BG76" s="1428" t="n"/>
      <c r="BH76" s="1428" t="n"/>
      <c r="BI76" s="1428" t="n"/>
      <c r="BJ76" s="1428" t="n"/>
      <c r="BK76" s="1429" t="n"/>
      <c r="BL76" s="1427" t="n"/>
      <c r="BM76" s="1428" t="n"/>
      <c r="BN76" s="1428" t="n"/>
      <c r="BO76" s="1428" t="n"/>
      <c r="BP76" s="1428" t="n"/>
      <c r="BQ76" s="1428" t="n"/>
      <c r="BR76" s="1428" t="n"/>
      <c r="BS76" s="1428" t="n"/>
      <c r="BT76" s="1428" t="n"/>
      <c r="BU76" s="1428" t="n"/>
      <c r="BV76" s="1429" t="n"/>
      <c r="BW76" s="1428" t="n"/>
      <c r="BX76" s="1428" t="n"/>
      <c r="BY76" s="1428" t="n"/>
      <c r="BZ76" s="1428" t="n"/>
      <c r="CA76" s="1428" t="n"/>
      <c r="CB76" s="1428" t="n"/>
      <c r="CC76" s="1428" t="n"/>
      <c r="CD76" s="1428" t="n"/>
      <c r="CE76" s="1428" t="n"/>
      <c r="CF76" s="1428" t="n"/>
      <c r="CG76" s="1428" t="n"/>
      <c r="CH76" s="1428" t="n"/>
      <c r="CI76" s="1428" t="n"/>
      <c r="CJ76" s="1428" t="n"/>
      <c r="CK76" s="1428" t="n"/>
      <c r="CL76" s="1428" t="n"/>
      <c r="CM76" s="1428" t="n"/>
      <c r="CN76" s="1428" t="n"/>
      <c r="CO76" s="1428" t="n"/>
      <c r="CP76" s="1428" t="n"/>
      <c r="CQ76" s="1428" t="n"/>
      <c r="CR76" s="1428" t="n"/>
      <c r="CS76" s="1428" t="n"/>
      <c r="CT76" s="1428" t="n"/>
      <c r="CU76" s="1428" t="n"/>
      <c r="CV76" s="1428" t="n"/>
      <c r="CW76" s="1428" t="n"/>
      <c r="CX76" s="1428" t="n"/>
      <c r="CY76" s="1428" t="n"/>
      <c r="CZ76" s="1428" t="n"/>
      <c r="DA76" s="1428" t="n"/>
      <c r="DB76" s="1428" t="n"/>
      <c r="DC76" s="1428" t="n"/>
      <c r="DD76" s="1428" t="n"/>
      <c r="DE76" s="1428" t="n"/>
      <c r="DF76" s="1428" t="n"/>
      <c r="DG76" s="1428" t="n"/>
      <c r="DH76" s="1428" t="n"/>
      <c r="DI76" s="1428" t="n"/>
      <c r="DJ76" s="1428" t="n"/>
      <c r="DK76" s="1428" t="n"/>
      <c r="DL76" s="1428" t="n"/>
      <c r="DM76" s="1428" t="n"/>
      <c r="DN76" s="1428" t="n"/>
      <c r="DO76" s="1428" t="n"/>
      <c r="DP76" s="1428" t="n"/>
      <c r="DQ76" s="1428" t="n"/>
      <c r="DR76" s="1428" t="n"/>
      <c r="DS76" s="1428" t="n"/>
      <c r="DT76" s="1428" t="n"/>
      <c r="DU76" s="1428" t="n"/>
      <c r="DV76" s="1441" t="n"/>
      <c r="DW76" s="1435" t="n"/>
      <c r="DY76" s="1464" t="n"/>
      <c r="DZ76" s="1427" t="n"/>
      <c r="EA76" s="1428" t="n"/>
      <c r="EB76" s="1428" t="n"/>
      <c r="EC76" s="1428" t="n"/>
      <c r="ED76" s="1428" t="n"/>
      <c r="EE76" s="1428" t="n"/>
      <c r="EF76" s="1428" t="n"/>
      <c r="EG76" s="1428" t="n"/>
      <c r="EH76" s="1428" t="n"/>
      <c r="EI76" s="1428" t="n"/>
      <c r="EJ76" s="1428" t="n"/>
      <c r="EK76" s="1428" t="n"/>
      <c r="EL76" s="1428" t="n"/>
      <c r="EM76" s="1428" t="n"/>
      <c r="EN76" s="1428" t="n"/>
      <c r="EO76" s="1428" t="n"/>
      <c r="EP76" s="1428" t="n"/>
      <c r="EQ76" s="1428" t="n"/>
      <c r="ER76" s="1428" t="n"/>
      <c r="ES76" s="1428" t="n"/>
      <c r="ET76" s="1428" t="n"/>
      <c r="EU76" s="1428" t="n"/>
      <c r="EV76" s="1428" t="n"/>
      <c r="EW76" s="1428" t="n"/>
      <c r="EX76" s="1428" t="n"/>
      <c r="EY76" s="1429" t="n"/>
      <c r="EZ76" s="1427" t="n"/>
      <c r="FA76" s="1428" t="n"/>
      <c r="FB76" s="1428" t="n"/>
      <c r="FC76" s="1428" t="n"/>
      <c r="FD76" s="1428" t="n"/>
      <c r="FE76" s="1428" t="n"/>
      <c r="FF76" s="1428" t="n"/>
      <c r="FG76" s="1428" t="n"/>
      <c r="FH76" s="1428" t="n"/>
      <c r="FI76" s="1428" t="n"/>
      <c r="FJ76" s="1428" t="n"/>
      <c r="FK76" s="1428" t="n"/>
      <c r="FL76" s="1429" t="n"/>
    </row>
    <row r="77" ht="6" customHeight="1" s="980">
      <c r="A77" s="1459" t="inlineStr">
        <is>
          <t>Total Fixed Assets</t>
        </is>
      </c>
      <c r="B77" s="1411" t="n"/>
      <c r="C77" s="1411" t="n"/>
      <c r="D77" s="1411" t="n"/>
      <c r="E77" s="1411" t="n"/>
      <c r="F77" s="1411" t="n"/>
      <c r="G77" s="1411" t="n"/>
      <c r="H77" s="1411" t="n"/>
      <c r="I77" s="1411" t="n"/>
      <c r="J77" s="1411" t="n"/>
      <c r="K77" s="1411" t="n"/>
      <c r="L77" s="1411" t="n"/>
      <c r="M77" s="1411" t="n"/>
      <c r="N77" s="1411" t="n"/>
      <c r="O77" s="1411" t="n"/>
      <c r="P77" s="1411" t="n"/>
      <c r="Q77" s="1411" t="n"/>
      <c r="R77" s="1411" t="n"/>
      <c r="S77" s="1412" t="n"/>
      <c r="T77" s="1443">
        <f>T57+T59+T75</f>
        <v/>
      </c>
      <c r="U77" s="1411" t="n"/>
      <c r="V77" s="1411" t="n"/>
      <c r="W77" s="1411" t="n"/>
      <c r="X77" s="1411" t="n"/>
      <c r="Y77" s="1411" t="n"/>
      <c r="Z77" s="1411" t="n"/>
      <c r="AA77" s="1411" t="n"/>
      <c r="AB77" s="1411" t="n"/>
      <c r="AC77" s="1411" t="n"/>
      <c r="AD77" s="1412" t="n"/>
      <c r="AE77" s="1444">
        <f>AE57+AE59+AE75</f>
        <v/>
      </c>
      <c r="AF77" s="1411" t="n"/>
      <c r="AG77" s="1411" t="n"/>
      <c r="AH77" s="1411" t="n"/>
      <c r="AI77" s="1411" t="n"/>
      <c r="AJ77" s="1411" t="n"/>
      <c r="AK77" s="1411" t="n"/>
      <c r="AL77" s="1411" t="n"/>
      <c r="AM77" s="1411" t="n"/>
      <c r="AN77" s="1411" t="n"/>
      <c r="AO77" s="1412" t="n"/>
      <c r="AP77" s="1443">
        <f>+T77+AE77</f>
        <v/>
      </c>
      <c r="AQ77" s="1411" t="n"/>
      <c r="AR77" s="1411" t="n"/>
      <c r="AS77" s="1411" t="n"/>
      <c r="AT77" s="1411" t="n"/>
      <c r="AU77" s="1411" t="n"/>
      <c r="AV77" s="1411" t="n"/>
      <c r="AW77" s="1411" t="n"/>
      <c r="AX77" s="1411" t="n"/>
      <c r="AY77" s="1411" t="n"/>
      <c r="AZ77" s="1412" t="n"/>
      <c r="BA77" s="1444">
        <f>BA57+BA59+BA75</f>
        <v/>
      </c>
      <c r="BB77" s="1411" t="n"/>
      <c r="BC77" s="1411" t="n"/>
      <c r="BD77" s="1411" t="n"/>
      <c r="BE77" s="1411" t="n"/>
      <c r="BF77" s="1411" t="n"/>
      <c r="BG77" s="1411" t="n"/>
      <c r="BH77" s="1411" t="n"/>
      <c r="BI77" s="1411" t="n"/>
      <c r="BJ77" s="1411" t="n"/>
      <c r="BK77" s="1412" t="n"/>
      <c r="BL77" s="1443">
        <f>+T77+BA77</f>
        <v/>
      </c>
      <c r="BM77" s="1411" t="n"/>
      <c r="BN77" s="1411" t="n"/>
      <c r="BO77" s="1411" t="n"/>
      <c r="BP77" s="1411" t="n"/>
      <c r="BQ77" s="1411" t="n"/>
      <c r="BR77" s="1411" t="n"/>
      <c r="BS77" s="1411" t="n"/>
      <c r="BT77" s="1411" t="n"/>
      <c r="BU77" s="1411" t="n"/>
      <c r="BV77" s="1412" t="n"/>
      <c r="BW77" s="1460" t="n"/>
      <c r="BX77" s="1411" t="n"/>
      <c r="BY77" s="1411" t="n"/>
      <c r="BZ77" s="1411" t="n"/>
      <c r="CA77" s="1411" t="n"/>
      <c r="CB77" s="1411" t="n"/>
      <c r="CC77" s="1411" t="n"/>
      <c r="CD77" s="1411" t="n"/>
      <c r="CE77" s="1411" t="n"/>
      <c r="CF77" s="1411" t="n"/>
      <c r="CG77" s="1411" t="n"/>
      <c r="CH77" s="1411" t="n"/>
      <c r="CI77" s="1411" t="n"/>
      <c r="CJ77" s="1411" t="n"/>
      <c r="CK77" s="1411" t="n"/>
      <c r="CL77" s="1411" t="n"/>
      <c r="CM77" s="1411" t="n"/>
      <c r="CN77" s="1411" t="n"/>
      <c r="CO77" s="1411" t="n"/>
      <c r="CP77" s="1411" t="n"/>
      <c r="CQ77" s="1411" t="n"/>
      <c r="CR77" s="1411" t="n"/>
      <c r="CS77" s="1411" t="n"/>
      <c r="CT77" s="1411" t="n"/>
      <c r="CU77" s="1411" t="n"/>
      <c r="CV77" s="1411" t="n"/>
      <c r="CW77" s="1411" t="n"/>
      <c r="CX77" s="1411" t="n"/>
      <c r="CY77" s="1411" t="n"/>
      <c r="CZ77" s="1411" t="n"/>
      <c r="DA77" s="1411" t="n"/>
      <c r="DB77" s="1411" t="n"/>
      <c r="DC77" s="1411" t="n"/>
      <c r="DD77" s="1411" t="n"/>
      <c r="DE77" s="1411" t="n"/>
      <c r="DF77" s="1411" t="n"/>
      <c r="DG77" s="1411" t="n"/>
      <c r="DH77" s="1411" t="n"/>
      <c r="DI77" s="1411" t="n"/>
      <c r="DJ77" s="1411" t="n"/>
      <c r="DK77" s="1411" t="n"/>
      <c r="DL77" s="1411" t="n"/>
      <c r="DM77" s="1411" t="n"/>
      <c r="DN77" s="1411" t="n"/>
      <c r="DO77" s="1411" t="n"/>
      <c r="DP77" s="1411" t="n"/>
      <c r="DQ77" s="1411" t="n"/>
      <c r="DR77" s="1411" t="n"/>
      <c r="DS77" s="1411" t="n"/>
      <c r="DT77" s="1411" t="n"/>
      <c r="DU77" s="1411" t="n"/>
      <c r="DV77" s="1446" t="n"/>
      <c r="DW77" s="1435" t="n"/>
      <c r="DY77" s="1437" t="inlineStr">
        <is>
          <t>Other Adjustment (B)</t>
        </is>
      </c>
      <c r="DZ77" s="1411" t="n"/>
      <c r="EA77" s="1411" t="n"/>
      <c r="EB77" s="1411" t="n"/>
      <c r="EC77" s="1411" t="n"/>
      <c r="ED77" s="1411" t="n"/>
      <c r="EE77" s="1411" t="n"/>
      <c r="EF77" s="1411" t="n"/>
      <c r="EG77" s="1411" t="n"/>
      <c r="EH77" s="1411" t="n"/>
      <c r="EI77" s="1411" t="n"/>
      <c r="EJ77" s="1411" t="n"/>
      <c r="EK77" s="1411" t="n"/>
      <c r="EL77" s="1411" t="n"/>
      <c r="EM77" s="1411" t="n"/>
      <c r="EN77" s="1411" t="n"/>
      <c r="EO77" s="1411" t="n"/>
      <c r="EP77" s="1411" t="n"/>
      <c r="EQ77" s="1411" t="n"/>
      <c r="ER77" s="1411" t="n"/>
      <c r="ES77" s="1411" t="n"/>
      <c r="ET77" s="1411" t="n"/>
      <c r="EU77" s="1411" t="n"/>
      <c r="EV77" s="1411" t="n"/>
      <c r="EW77" s="1411" t="n"/>
      <c r="EX77" s="1411" t="n"/>
      <c r="EY77" s="1412" t="n"/>
      <c r="EZ77" s="1470" t="inlineStr">
        <is>
          <t>⑮</t>
        </is>
      </c>
      <c r="FA77" s="1412" t="n"/>
      <c r="FB77" s="1471">
        <f>EZ73+EZ75</f>
        <v/>
      </c>
      <c r="FC77" s="1411" t="n"/>
      <c r="FD77" s="1411" t="n"/>
      <c r="FE77" s="1411" t="n"/>
      <c r="FF77" s="1411" t="n"/>
      <c r="FG77" s="1411" t="n"/>
      <c r="FH77" s="1411" t="n"/>
      <c r="FI77" s="1411" t="n"/>
      <c r="FJ77" s="1411" t="n"/>
      <c r="FK77" s="1411" t="n"/>
      <c r="FL77" s="1412" t="n"/>
    </row>
    <row r="78" ht="6" customHeight="1" s="980">
      <c r="A78" s="1422" t="n"/>
      <c r="B78" s="1423" t="n"/>
      <c r="C78" s="1423" t="n"/>
      <c r="D78" s="1423" t="n"/>
      <c r="E78" s="1423" t="n"/>
      <c r="F78" s="1423" t="n"/>
      <c r="G78" s="1423" t="n"/>
      <c r="H78" s="1423" t="n"/>
      <c r="I78" s="1423" t="n"/>
      <c r="J78" s="1423" t="n"/>
      <c r="K78" s="1423" t="n"/>
      <c r="L78" s="1423" t="n"/>
      <c r="M78" s="1423" t="n"/>
      <c r="N78" s="1423" t="n"/>
      <c r="O78" s="1423" t="n"/>
      <c r="P78" s="1423" t="n"/>
      <c r="Q78" s="1423" t="n"/>
      <c r="R78" s="1423" t="n"/>
      <c r="S78" s="1424" t="n"/>
      <c r="T78" s="1427" t="n"/>
      <c r="U78" s="1428" t="n"/>
      <c r="V78" s="1428" t="n"/>
      <c r="W78" s="1428" t="n"/>
      <c r="X78" s="1428" t="n"/>
      <c r="Y78" s="1428" t="n"/>
      <c r="Z78" s="1428" t="n"/>
      <c r="AA78" s="1428" t="n"/>
      <c r="AB78" s="1428" t="n"/>
      <c r="AC78" s="1428" t="n"/>
      <c r="AD78" s="1429" t="n"/>
      <c r="AE78" s="1440" t="n"/>
      <c r="AF78" s="1428" t="n"/>
      <c r="AG78" s="1428" t="n"/>
      <c r="AH78" s="1428" t="n"/>
      <c r="AI78" s="1428" t="n"/>
      <c r="AJ78" s="1428" t="n"/>
      <c r="AK78" s="1428" t="n"/>
      <c r="AL78" s="1428" t="n"/>
      <c r="AM78" s="1428" t="n"/>
      <c r="AN78" s="1428" t="n"/>
      <c r="AO78" s="1429" t="n"/>
      <c r="AP78" s="1427" t="n"/>
      <c r="AQ78" s="1428" t="n"/>
      <c r="AR78" s="1428" t="n"/>
      <c r="AS78" s="1428" t="n"/>
      <c r="AT78" s="1428" t="n"/>
      <c r="AU78" s="1428" t="n"/>
      <c r="AV78" s="1428" t="n"/>
      <c r="AW78" s="1428" t="n"/>
      <c r="AX78" s="1428" t="n"/>
      <c r="AY78" s="1428" t="n"/>
      <c r="AZ78" s="1429" t="n"/>
      <c r="BA78" s="1440" t="n"/>
      <c r="BB78" s="1428" t="n"/>
      <c r="BC78" s="1428" t="n"/>
      <c r="BD78" s="1428" t="n"/>
      <c r="BE78" s="1428" t="n"/>
      <c r="BF78" s="1428" t="n"/>
      <c r="BG78" s="1428" t="n"/>
      <c r="BH78" s="1428" t="n"/>
      <c r="BI78" s="1428" t="n"/>
      <c r="BJ78" s="1428" t="n"/>
      <c r="BK78" s="1429" t="n"/>
      <c r="BL78" s="1427" t="n"/>
      <c r="BM78" s="1428" t="n"/>
      <c r="BN78" s="1428" t="n"/>
      <c r="BO78" s="1428" t="n"/>
      <c r="BP78" s="1428" t="n"/>
      <c r="BQ78" s="1428" t="n"/>
      <c r="BR78" s="1428" t="n"/>
      <c r="BS78" s="1428" t="n"/>
      <c r="BT78" s="1428" t="n"/>
      <c r="BU78" s="1428" t="n"/>
      <c r="BV78" s="1429" t="n"/>
      <c r="BW78" s="1423" t="n"/>
      <c r="BX78" s="1423" t="n"/>
      <c r="BY78" s="1423" t="n"/>
      <c r="BZ78" s="1423" t="n"/>
      <c r="CA78" s="1423" t="n"/>
      <c r="CB78" s="1423" t="n"/>
      <c r="CC78" s="1423" t="n"/>
      <c r="CD78" s="1423" t="n"/>
      <c r="CE78" s="1423" t="n"/>
      <c r="CF78" s="1423" t="n"/>
      <c r="CG78" s="1423" t="n"/>
      <c r="CH78" s="1423" t="n"/>
      <c r="CI78" s="1423" t="n"/>
      <c r="CJ78" s="1423" t="n"/>
      <c r="CK78" s="1423" t="n"/>
      <c r="CL78" s="1423" t="n"/>
      <c r="CM78" s="1423" t="n"/>
      <c r="CN78" s="1423" t="n"/>
      <c r="CO78" s="1423" t="n"/>
      <c r="CP78" s="1423" t="n"/>
      <c r="CQ78" s="1423" t="n"/>
      <c r="CR78" s="1423" t="n"/>
      <c r="CS78" s="1423" t="n"/>
      <c r="CT78" s="1423" t="n"/>
      <c r="CU78" s="1423" t="n"/>
      <c r="CV78" s="1423" t="n"/>
      <c r="CW78" s="1423" t="n"/>
      <c r="CX78" s="1423" t="n"/>
      <c r="CY78" s="1423" t="n"/>
      <c r="CZ78" s="1423" t="n"/>
      <c r="DA78" s="1423" t="n"/>
      <c r="DB78" s="1423" t="n"/>
      <c r="DC78" s="1423" t="n"/>
      <c r="DD78" s="1423" t="n"/>
      <c r="DE78" s="1423" t="n"/>
      <c r="DF78" s="1423" t="n"/>
      <c r="DG78" s="1423" t="n"/>
      <c r="DH78" s="1423" t="n"/>
      <c r="DI78" s="1423" t="n"/>
      <c r="DJ78" s="1423" t="n"/>
      <c r="DK78" s="1423" t="n"/>
      <c r="DL78" s="1423" t="n"/>
      <c r="DM78" s="1423" t="n"/>
      <c r="DN78" s="1423" t="n"/>
      <c r="DO78" s="1423" t="n"/>
      <c r="DP78" s="1423" t="n"/>
      <c r="DQ78" s="1423" t="n"/>
      <c r="DR78" s="1423" t="n"/>
      <c r="DS78" s="1423" t="n"/>
      <c r="DT78" s="1423" t="n"/>
      <c r="DU78" s="1423" t="n"/>
      <c r="DV78" s="1426" t="n"/>
      <c r="DW78" s="1435" t="n"/>
      <c r="DY78" s="1427" t="n"/>
      <c r="DZ78" s="1428" t="n"/>
      <c r="EA78" s="1428" t="n"/>
      <c r="EB78" s="1428" t="n"/>
      <c r="EC78" s="1428" t="n"/>
      <c r="ED78" s="1428" t="n"/>
      <c r="EE78" s="1428" t="n"/>
      <c r="EF78" s="1428" t="n"/>
      <c r="EG78" s="1428" t="n"/>
      <c r="EH78" s="1428" t="n"/>
      <c r="EI78" s="1428" t="n"/>
      <c r="EJ78" s="1428" t="n"/>
      <c r="EK78" s="1428" t="n"/>
      <c r="EL78" s="1428" t="n"/>
      <c r="EM78" s="1428" t="n"/>
      <c r="EN78" s="1428" t="n"/>
      <c r="EO78" s="1428" t="n"/>
      <c r="EP78" s="1428" t="n"/>
      <c r="EQ78" s="1428" t="n"/>
      <c r="ER78" s="1428" t="n"/>
      <c r="ES78" s="1428" t="n"/>
      <c r="ET78" s="1428" t="n"/>
      <c r="EU78" s="1428" t="n"/>
      <c r="EV78" s="1428" t="n"/>
      <c r="EW78" s="1428" t="n"/>
      <c r="EX78" s="1428" t="n"/>
      <c r="EY78" s="1429" t="n"/>
      <c r="EZ78" s="1427" t="n"/>
      <c r="FA78" s="1429" t="n"/>
      <c r="FB78" s="1428" t="n"/>
      <c r="FC78" s="1428" t="n"/>
      <c r="FD78" s="1428" t="n"/>
      <c r="FE78" s="1428" t="n"/>
      <c r="FF78" s="1428" t="n"/>
      <c r="FG78" s="1428" t="n"/>
      <c r="FH78" s="1428" t="n"/>
      <c r="FI78" s="1428" t="n"/>
      <c r="FJ78" s="1428" t="n"/>
      <c r="FK78" s="1428" t="n"/>
      <c r="FL78" s="1429" t="n"/>
    </row>
    <row r="79" ht="6" customHeight="1" s="980">
      <c r="A79" s="1472" t="inlineStr">
        <is>
          <t>Total Deferred Assets</t>
        </is>
      </c>
      <c r="B79" s="1403" t="n"/>
      <c r="C79" s="1403" t="n"/>
      <c r="D79" s="1403" t="n"/>
      <c r="E79" s="1403" t="n"/>
      <c r="F79" s="1403" t="n"/>
      <c r="G79" s="1403" t="n"/>
      <c r="H79" s="1403" t="n"/>
      <c r="I79" s="1403" t="n"/>
      <c r="J79" s="1403" t="n"/>
      <c r="K79" s="1403" t="n"/>
      <c r="L79" s="1403" t="n"/>
      <c r="M79" s="1403" t="n"/>
      <c r="N79" s="1403" t="n"/>
      <c r="O79" s="1403" t="n"/>
      <c r="P79" s="1403" t="n"/>
      <c r="Q79" s="1403" t="n"/>
      <c r="R79" s="1403" t="n"/>
      <c r="S79" s="1415" t="n"/>
      <c r="T79" s="1432">
        <f>BS!S41</f>
        <v/>
      </c>
      <c r="U79" s="1403" t="n"/>
      <c r="V79" s="1403" t="n"/>
      <c r="W79" s="1403" t="n"/>
      <c r="X79" s="1403" t="n"/>
      <c r="Y79" s="1403" t="n"/>
      <c r="Z79" s="1403" t="n"/>
      <c r="AA79" s="1403" t="n"/>
      <c r="AB79" s="1403" t="n"/>
      <c r="AC79" s="1403" t="n"/>
      <c r="AD79" s="1415" t="n"/>
      <c r="AE79" s="1433">
        <f>-#REF!</f>
        <v/>
      </c>
      <c r="AF79" s="1403" t="n"/>
      <c r="AG79" s="1403" t="n"/>
      <c r="AH79" s="1403" t="n"/>
      <c r="AI79" s="1403" t="n"/>
      <c r="AJ79" s="1403" t="n"/>
      <c r="AK79" s="1403" t="n"/>
      <c r="AL79" s="1403" t="n"/>
      <c r="AM79" s="1403" t="n"/>
      <c r="AN79" s="1403" t="n"/>
      <c r="AO79" s="1415" t="n"/>
      <c r="AP79" s="1473">
        <f>+T79+AE79</f>
        <v/>
      </c>
      <c r="AQ79" s="1403" t="n"/>
      <c r="AR79" s="1403" t="n"/>
      <c r="AS79" s="1403" t="n"/>
      <c r="AT79" s="1403" t="n"/>
      <c r="AU79" s="1403" t="n"/>
      <c r="AV79" s="1403" t="n"/>
      <c r="AW79" s="1403" t="n"/>
      <c r="AX79" s="1403" t="n"/>
      <c r="AY79" s="1403" t="n"/>
      <c r="AZ79" s="1415" t="n"/>
      <c r="BA79" s="1433">
        <f>AE79</f>
        <v/>
      </c>
      <c r="BB79" s="1403" t="n"/>
      <c r="BC79" s="1403" t="n"/>
      <c r="BD79" s="1403" t="n"/>
      <c r="BE79" s="1403" t="n"/>
      <c r="BF79" s="1403" t="n"/>
      <c r="BG79" s="1403" t="n"/>
      <c r="BH79" s="1403" t="n"/>
      <c r="BI79" s="1403" t="n"/>
      <c r="BJ79" s="1403" t="n"/>
      <c r="BK79" s="1415" t="n"/>
      <c r="BL79" s="1443">
        <f>+T79+BA79</f>
        <v/>
      </c>
      <c r="BM79" s="1411" t="n"/>
      <c r="BN79" s="1411" t="n"/>
      <c r="BO79" s="1411" t="n"/>
      <c r="BP79" s="1411" t="n"/>
      <c r="BQ79" s="1411" t="n"/>
      <c r="BR79" s="1411" t="n"/>
      <c r="BS79" s="1411" t="n"/>
      <c r="BT79" s="1411" t="n"/>
      <c r="BU79" s="1411" t="n"/>
      <c r="BV79" s="1412" t="n"/>
      <c r="BW79" s="1474" t="n"/>
      <c r="BX79" s="1403" t="n"/>
      <c r="BY79" s="1403" t="n"/>
      <c r="BZ79" s="1403" t="n"/>
      <c r="CA79" s="1403" t="n"/>
      <c r="CB79" s="1403" t="n"/>
      <c r="CC79" s="1403" t="n"/>
      <c r="CD79" s="1403" t="n"/>
      <c r="CE79" s="1403" t="n"/>
      <c r="CF79" s="1403" t="n"/>
      <c r="CG79" s="1403" t="n"/>
      <c r="CH79" s="1403" t="n"/>
      <c r="CI79" s="1403" t="n"/>
      <c r="CJ79" s="1403" t="n"/>
      <c r="CK79" s="1403" t="n"/>
      <c r="CL79" s="1403" t="n"/>
      <c r="CM79" s="1403" t="n"/>
      <c r="CN79" s="1403" t="n"/>
      <c r="CO79" s="1403" t="n"/>
      <c r="CP79" s="1403" t="n"/>
      <c r="CQ79" s="1403" t="n"/>
      <c r="CR79" s="1403" t="n"/>
      <c r="CS79" s="1403" t="n"/>
      <c r="CT79" s="1403" t="n"/>
      <c r="CU79" s="1403" t="n"/>
      <c r="CV79" s="1403" t="n"/>
      <c r="CW79" s="1403" t="n"/>
      <c r="CX79" s="1403" t="n"/>
      <c r="CY79" s="1403" t="n"/>
      <c r="CZ79" s="1403" t="n"/>
      <c r="DA79" s="1403" t="n"/>
      <c r="DB79" s="1403" t="n"/>
      <c r="DC79" s="1403" t="n"/>
      <c r="DD79" s="1403" t="n"/>
      <c r="DE79" s="1403" t="n"/>
      <c r="DF79" s="1403" t="n"/>
      <c r="DG79" s="1403" t="n"/>
      <c r="DH79" s="1403" t="n"/>
      <c r="DI79" s="1403" t="n"/>
      <c r="DJ79" s="1403" t="n"/>
      <c r="DK79" s="1403" t="n"/>
      <c r="DL79" s="1403" t="n"/>
      <c r="DM79" s="1403" t="n"/>
      <c r="DN79" s="1403" t="n"/>
      <c r="DO79" s="1403" t="n"/>
      <c r="DP79" s="1403" t="n"/>
      <c r="DQ79" s="1403" t="n"/>
      <c r="DR79" s="1403" t="n"/>
      <c r="DS79" s="1403" t="n"/>
      <c r="DT79" s="1403" t="n"/>
      <c r="DU79" s="1403" t="n"/>
      <c r="DV79" s="1404" t="n"/>
      <c r="DW79" s="1435" t="n"/>
      <c r="DY79" s="1475" t="n"/>
      <c r="DZ79" s="1400" t="n"/>
      <c r="EA79" s="1400" t="n"/>
      <c r="EB79" s="1400" t="n"/>
      <c r="EX79" s="1450" t="n"/>
      <c r="EZ79" s="1476" t="n"/>
      <c r="FA79" s="1476" t="n"/>
      <c r="FB79" s="1476" t="n"/>
      <c r="FC79" s="1476" t="n"/>
      <c r="FD79" s="1476" t="n"/>
      <c r="FE79" s="1476" t="n"/>
      <c r="FF79" s="1476" t="n"/>
      <c r="FG79" s="1476" t="n"/>
      <c r="FH79" s="1476" t="n"/>
      <c r="FI79" s="1476" t="n"/>
      <c r="FJ79" s="1476" t="n"/>
      <c r="FK79" s="1476" t="n"/>
      <c r="FL79" s="1477" t="n"/>
      <c r="FO79" s="1478" t="n"/>
      <c r="FP79" s="1400" t="n"/>
      <c r="FQ79" s="1400" t="n"/>
      <c r="FR79" s="1400" t="n"/>
      <c r="FS79" s="1400" t="n"/>
      <c r="FT79" s="1400" t="n"/>
      <c r="FU79" s="1400" t="n"/>
      <c r="FV79" s="1400" t="n"/>
      <c r="FW79" s="1400" t="n"/>
      <c r="FX79" s="1400" t="n"/>
      <c r="FY79" s="1400" t="n"/>
      <c r="FZ79" s="1400" t="n"/>
      <c r="GA79" s="1400" t="n"/>
      <c r="GB79" s="1400" t="n"/>
      <c r="GC79" s="1400" t="n"/>
      <c r="GD79" s="1400" t="n"/>
      <c r="GE79" s="1400" t="n"/>
      <c r="GF79" s="1400" t="n"/>
      <c r="GG79" s="1400" t="n"/>
      <c r="GH79" s="1400" t="n"/>
      <c r="GI79" s="1400" t="n"/>
      <c r="GJ79" s="1400" t="n"/>
      <c r="GK79" s="1400" t="n"/>
      <c r="GN79" s="1455" t="n"/>
      <c r="GO79" s="1455" t="n"/>
      <c r="GP79" s="1455" t="n"/>
      <c r="GQ79" s="1455" t="n"/>
      <c r="GR79" s="1455" t="n"/>
      <c r="GS79" s="1455" t="n"/>
      <c r="GT79" s="1455" t="n"/>
      <c r="GU79" s="1455" t="n"/>
      <c r="GV79" s="1455" t="n"/>
      <c r="GW79" s="1455" t="n"/>
      <c r="GX79" s="1455" t="n"/>
      <c r="GY79" s="1455" t="n"/>
      <c r="GZ79" s="1455" t="n"/>
    </row>
    <row r="80" ht="6" customHeight="1" s="980">
      <c r="A80" s="1422" t="n"/>
      <c r="B80" s="1423" t="n"/>
      <c r="C80" s="1423" t="n"/>
      <c r="D80" s="1423" t="n"/>
      <c r="E80" s="1423" t="n"/>
      <c r="F80" s="1423" t="n"/>
      <c r="G80" s="1423" t="n"/>
      <c r="H80" s="1423" t="n"/>
      <c r="I80" s="1423" t="n"/>
      <c r="J80" s="1423" t="n"/>
      <c r="K80" s="1423" t="n"/>
      <c r="L80" s="1423" t="n"/>
      <c r="M80" s="1423" t="n"/>
      <c r="N80" s="1423" t="n"/>
      <c r="O80" s="1423" t="n"/>
      <c r="P80" s="1423" t="n"/>
      <c r="Q80" s="1423" t="n"/>
      <c r="R80" s="1423" t="n"/>
      <c r="S80" s="1424" t="n"/>
      <c r="T80" s="1427" t="n"/>
      <c r="U80" s="1428" t="n"/>
      <c r="V80" s="1428" t="n"/>
      <c r="W80" s="1428" t="n"/>
      <c r="X80" s="1428" t="n"/>
      <c r="Y80" s="1428" t="n"/>
      <c r="Z80" s="1428" t="n"/>
      <c r="AA80" s="1428" t="n"/>
      <c r="AB80" s="1428" t="n"/>
      <c r="AC80" s="1428" t="n"/>
      <c r="AD80" s="1429" t="n"/>
      <c r="AE80" s="1440" t="n"/>
      <c r="AF80" s="1428" t="n"/>
      <c r="AG80" s="1428" t="n"/>
      <c r="AH80" s="1428" t="n"/>
      <c r="AI80" s="1428" t="n"/>
      <c r="AJ80" s="1428" t="n"/>
      <c r="AK80" s="1428" t="n"/>
      <c r="AL80" s="1428" t="n"/>
      <c r="AM80" s="1428" t="n"/>
      <c r="AN80" s="1428" t="n"/>
      <c r="AO80" s="1429" t="n"/>
      <c r="AP80" s="1425" t="n"/>
      <c r="AQ80" s="1423" t="n"/>
      <c r="AR80" s="1423" t="n"/>
      <c r="AS80" s="1423" t="n"/>
      <c r="AT80" s="1423" t="n"/>
      <c r="AU80" s="1423" t="n"/>
      <c r="AV80" s="1423" t="n"/>
      <c r="AW80" s="1423" t="n"/>
      <c r="AX80" s="1423" t="n"/>
      <c r="AY80" s="1423" t="n"/>
      <c r="AZ80" s="1424" t="n"/>
      <c r="BA80" s="1440" t="n"/>
      <c r="BB80" s="1428" t="n"/>
      <c r="BC80" s="1428" t="n"/>
      <c r="BD80" s="1428" t="n"/>
      <c r="BE80" s="1428" t="n"/>
      <c r="BF80" s="1428" t="n"/>
      <c r="BG80" s="1428" t="n"/>
      <c r="BH80" s="1428" t="n"/>
      <c r="BI80" s="1428" t="n"/>
      <c r="BJ80" s="1428" t="n"/>
      <c r="BK80" s="1429" t="n"/>
      <c r="BL80" s="1427" t="n"/>
      <c r="BM80" s="1428" t="n"/>
      <c r="BN80" s="1428" t="n"/>
      <c r="BO80" s="1428" t="n"/>
      <c r="BP80" s="1428" t="n"/>
      <c r="BQ80" s="1428" t="n"/>
      <c r="BR80" s="1428" t="n"/>
      <c r="BS80" s="1428" t="n"/>
      <c r="BT80" s="1428" t="n"/>
      <c r="BU80" s="1428" t="n"/>
      <c r="BV80" s="1429" t="n"/>
      <c r="BW80" s="1423" t="n"/>
      <c r="BX80" s="1423" t="n"/>
      <c r="BY80" s="1423" t="n"/>
      <c r="BZ80" s="1423" t="n"/>
      <c r="CA80" s="1423" t="n"/>
      <c r="CB80" s="1423" t="n"/>
      <c r="CC80" s="1423" t="n"/>
      <c r="CD80" s="1423" t="n"/>
      <c r="CE80" s="1423" t="n"/>
      <c r="CF80" s="1423" t="n"/>
      <c r="CG80" s="1423" t="n"/>
      <c r="CH80" s="1423" t="n"/>
      <c r="CI80" s="1423" t="n"/>
      <c r="CJ80" s="1423" t="n"/>
      <c r="CK80" s="1423" t="n"/>
      <c r="CL80" s="1423" t="n"/>
      <c r="CM80" s="1423" t="n"/>
      <c r="CN80" s="1423" t="n"/>
      <c r="CO80" s="1423" t="n"/>
      <c r="CP80" s="1423" t="n"/>
      <c r="CQ80" s="1423" t="n"/>
      <c r="CR80" s="1423" t="n"/>
      <c r="CS80" s="1423" t="n"/>
      <c r="CT80" s="1423" t="n"/>
      <c r="CU80" s="1423" t="n"/>
      <c r="CV80" s="1423" t="n"/>
      <c r="CW80" s="1423" t="n"/>
      <c r="CX80" s="1423" t="n"/>
      <c r="CY80" s="1423" t="n"/>
      <c r="CZ80" s="1423" t="n"/>
      <c r="DA80" s="1423" t="n"/>
      <c r="DB80" s="1423" t="n"/>
      <c r="DC80" s="1423" t="n"/>
      <c r="DD80" s="1423" t="n"/>
      <c r="DE80" s="1423" t="n"/>
      <c r="DF80" s="1423" t="n"/>
      <c r="DG80" s="1423" t="n"/>
      <c r="DH80" s="1423" t="n"/>
      <c r="DI80" s="1423" t="n"/>
      <c r="DJ80" s="1423" t="n"/>
      <c r="DK80" s="1423" t="n"/>
      <c r="DL80" s="1423" t="n"/>
      <c r="DM80" s="1423" t="n"/>
      <c r="DN80" s="1423" t="n"/>
      <c r="DO80" s="1423" t="n"/>
      <c r="DP80" s="1423" t="n"/>
      <c r="DQ80" s="1423" t="n"/>
      <c r="DR80" s="1423" t="n"/>
      <c r="DS80" s="1423" t="n"/>
      <c r="DT80" s="1423" t="n"/>
      <c r="DU80" s="1423" t="n"/>
      <c r="DV80" s="1426" t="n"/>
      <c r="DW80" s="1479" t="n"/>
      <c r="DY80" s="1480" t="inlineStr">
        <is>
          <t>Shareholders' equity in substance (A) after considering retirement benefits (GC basis)</t>
        </is>
      </c>
      <c r="DZ80" s="1411" t="n"/>
      <c r="EA80" s="1411" t="n"/>
      <c r="EB80" s="1411" t="n"/>
      <c r="EC80" s="1411" t="n"/>
      <c r="ED80" s="1411" t="n"/>
      <c r="EE80" s="1411" t="n"/>
      <c r="EF80" s="1411" t="n"/>
      <c r="EG80" s="1411" t="n"/>
      <c r="EH80" s="1411" t="n"/>
      <c r="EI80" s="1411" t="n"/>
      <c r="EJ80" s="1411" t="n"/>
      <c r="EK80" s="1411" t="n"/>
      <c r="EL80" s="1411" t="n"/>
      <c r="EM80" s="1411" t="n"/>
      <c r="EN80" s="1411" t="n"/>
      <c r="EO80" s="1411" t="n"/>
      <c r="EP80" s="1411" t="n"/>
      <c r="EQ80" s="1411" t="n"/>
      <c r="ER80" s="1411" t="n"/>
      <c r="ES80" s="1411" t="n"/>
      <c r="ET80" s="1411" t="n"/>
      <c r="EU80" s="1411" t="n"/>
      <c r="EV80" s="1411" t="n"/>
      <c r="EW80" s="1411" t="n"/>
      <c r="EX80" s="1411" t="n"/>
      <c r="EY80" s="1446" t="n"/>
      <c r="EZ80" s="1481">
        <f>FB24+FB42+FB66+FB77</f>
        <v/>
      </c>
      <c r="FA80" s="1403" t="n"/>
      <c r="FB80" s="1403" t="n"/>
      <c r="FC80" s="1403" t="n"/>
      <c r="FD80" s="1403" t="n"/>
      <c r="FE80" s="1403" t="n"/>
      <c r="FF80" s="1403" t="n"/>
      <c r="FG80" s="1403" t="n"/>
      <c r="FH80" s="1403" t="n"/>
      <c r="FI80" s="1403" t="n"/>
      <c r="FJ80" s="1403" t="n"/>
      <c r="FK80" s="1403" t="n"/>
      <c r="FL80" s="1404" t="n"/>
      <c r="FO80" s="1478" t="n"/>
      <c r="FP80" s="1400" t="n"/>
      <c r="FQ80" s="1400" t="n"/>
      <c r="FR80" s="1400" t="n"/>
      <c r="FS80" s="1400" t="n"/>
      <c r="FT80" s="1400" t="n"/>
      <c r="FU80" s="1400" t="n"/>
      <c r="FV80" s="1400" t="n"/>
      <c r="FW80" s="1400" t="n"/>
      <c r="FX80" s="1400" t="n"/>
      <c r="FY80" s="1400" t="n"/>
      <c r="FZ80" s="1400" t="n"/>
      <c r="GA80" s="1400" t="n"/>
      <c r="GB80" s="1400" t="n"/>
      <c r="GC80" s="1400" t="n"/>
      <c r="GD80" s="1400" t="n"/>
      <c r="GE80" s="1400" t="n"/>
      <c r="GF80" s="1400" t="n"/>
      <c r="GG80" s="1400" t="n"/>
      <c r="GH80" s="1400" t="n"/>
      <c r="GI80" s="1400" t="n"/>
      <c r="GJ80" s="1400" t="n"/>
      <c r="GK80" s="1400" t="n"/>
      <c r="GN80" s="1455" t="n"/>
      <c r="GO80" s="1455" t="n"/>
      <c r="GP80" s="1455" t="n"/>
      <c r="GQ80" s="1455" t="n"/>
      <c r="GR80" s="1455" t="n"/>
      <c r="GS80" s="1455" t="n"/>
      <c r="GT80" s="1455" t="n"/>
      <c r="GU80" s="1455" t="n"/>
      <c r="GV80" s="1455" t="n"/>
      <c r="GW80" s="1455" t="n"/>
      <c r="GX80" s="1455" t="n"/>
      <c r="GY80" s="1455" t="n"/>
      <c r="GZ80" s="1455" t="n"/>
    </row>
    <row r="81" ht="6" customHeight="1" s="980">
      <c r="A81" s="1472" t="inlineStr">
        <is>
          <t>Total Assets</t>
        </is>
      </c>
      <c r="B81" s="1403" t="n"/>
      <c r="C81" s="1403" t="n"/>
      <c r="D81" s="1403" t="n"/>
      <c r="E81" s="1403" t="n"/>
      <c r="F81" s="1403" t="n"/>
      <c r="G81" s="1403" t="n"/>
      <c r="H81" s="1403" t="n"/>
      <c r="I81" s="1403" t="n"/>
      <c r="J81" s="1403" t="n"/>
      <c r="K81" s="1403" t="n"/>
      <c r="L81" s="1403" t="n"/>
      <c r="M81" s="1403" t="n"/>
      <c r="N81" s="1403" t="n"/>
      <c r="O81" s="1403" t="n"/>
      <c r="P81" s="1403" t="n"/>
      <c r="Q81" s="1403" t="n"/>
      <c r="R81" s="1403" t="n"/>
      <c r="S81" s="1415" t="n"/>
      <c r="T81" s="1482" t="inlineStr">
        <is>
          <t>①</t>
        </is>
      </c>
      <c r="U81" s="1421" t="n"/>
      <c r="V81" s="1483">
        <f>T39+T77+T79</f>
        <v/>
      </c>
      <c r="AD81" s="1421" t="n"/>
      <c r="AE81" s="1484" t="inlineStr">
        <is>
          <t>②</t>
        </is>
      </c>
      <c r="AF81" s="1421" t="n"/>
      <c r="AG81" s="1483">
        <f>AE39+AE77+AE79</f>
        <v/>
      </c>
      <c r="AO81" s="1421" t="n"/>
      <c r="AP81" s="1473">
        <f>+V81+AG81</f>
        <v/>
      </c>
      <c r="AQ81" s="1403" t="n"/>
      <c r="AR81" s="1403" t="n"/>
      <c r="AS81" s="1403" t="n"/>
      <c r="AT81" s="1403" t="n"/>
      <c r="AU81" s="1403" t="n"/>
      <c r="AV81" s="1403" t="n"/>
      <c r="AW81" s="1403" t="n"/>
      <c r="AX81" s="1403" t="n"/>
      <c r="AY81" s="1403" t="n"/>
      <c r="AZ81" s="1415" t="n"/>
      <c r="BA81" s="1484" t="inlineStr">
        <is>
          <t>③</t>
        </is>
      </c>
      <c r="BB81" s="1421" t="n"/>
      <c r="BC81" s="1483">
        <f>BA39+BA77+BA79</f>
        <v/>
      </c>
      <c r="BK81" s="1421" t="n"/>
      <c r="BL81" s="1443">
        <f>+V81+BC81</f>
        <v/>
      </c>
      <c r="BM81" s="1411" t="n"/>
      <c r="BN81" s="1411" t="n"/>
      <c r="BO81" s="1411" t="n"/>
      <c r="BP81" s="1411" t="n"/>
      <c r="BQ81" s="1411" t="n"/>
      <c r="BR81" s="1411" t="n"/>
      <c r="BS81" s="1411" t="n"/>
      <c r="BT81" s="1411" t="n"/>
      <c r="BU81" s="1411" t="n"/>
      <c r="BV81" s="1412" t="n"/>
      <c r="BW81" s="1485" t="n"/>
      <c r="DV81" s="1406" t="n"/>
      <c r="DW81" s="1479" t="n"/>
      <c r="DY81" s="1427" t="n"/>
      <c r="DZ81" s="1428" t="n"/>
      <c r="EA81" s="1428" t="n"/>
      <c r="EB81" s="1428" t="n"/>
      <c r="EC81" s="1428" t="n"/>
      <c r="ED81" s="1428" t="n"/>
      <c r="EE81" s="1428" t="n"/>
      <c r="EF81" s="1428" t="n"/>
      <c r="EG81" s="1428" t="n"/>
      <c r="EH81" s="1428" t="n"/>
      <c r="EI81" s="1428" t="n"/>
      <c r="EJ81" s="1428" t="n"/>
      <c r="EK81" s="1428" t="n"/>
      <c r="EL81" s="1428" t="n"/>
      <c r="EM81" s="1428" t="n"/>
      <c r="EN81" s="1428" t="n"/>
      <c r="EO81" s="1428" t="n"/>
      <c r="EP81" s="1428" t="n"/>
      <c r="EQ81" s="1428" t="n"/>
      <c r="ER81" s="1428" t="n"/>
      <c r="ES81" s="1428" t="n"/>
      <c r="ET81" s="1428" t="n"/>
      <c r="EU81" s="1428" t="n"/>
      <c r="EV81" s="1428" t="n"/>
      <c r="EW81" s="1428" t="n"/>
      <c r="EX81" s="1428" t="n"/>
      <c r="EY81" s="1441" t="n"/>
      <c r="EZ81" s="1422" t="n"/>
      <c r="FA81" s="1423" t="n"/>
      <c r="FB81" s="1423" t="n"/>
      <c r="FC81" s="1423" t="n"/>
      <c r="FD81" s="1423" t="n"/>
      <c r="FE81" s="1423" t="n"/>
      <c r="FF81" s="1423" t="n"/>
      <c r="FG81" s="1423" t="n"/>
      <c r="FH81" s="1423" t="n"/>
      <c r="FI81" s="1423" t="n"/>
      <c r="FJ81" s="1423" t="n"/>
      <c r="FK81" s="1423" t="n"/>
      <c r="FL81" s="1426" t="n"/>
      <c r="FO81" s="1400" t="n"/>
      <c r="FP81" s="1400" t="n"/>
      <c r="FQ81" s="1400" t="n"/>
      <c r="FR81" s="1400" t="n"/>
      <c r="FS81" s="1400" t="n"/>
      <c r="FT81" s="1400" t="n"/>
      <c r="FU81" s="1400" t="n"/>
      <c r="FV81" s="1400" t="n"/>
      <c r="FW81" s="1400" t="n"/>
      <c r="FX81" s="1400" t="n"/>
      <c r="FY81" s="1400" t="n"/>
      <c r="FZ81" s="1400" t="n"/>
      <c r="GA81" s="1400" t="n"/>
      <c r="GB81" s="1400" t="n"/>
      <c r="GC81" s="1400" t="n"/>
      <c r="GD81" s="1400" t="n"/>
      <c r="GE81" s="1400" t="n"/>
      <c r="GF81" s="1400" t="n"/>
      <c r="GG81" s="1400" t="n"/>
      <c r="GH81" s="1400" t="n"/>
      <c r="GI81" s="1400" t="n"/>
      <c r="GJ81" s="1400" t="n"/>
      <c r="GK81" s="1400" t="n"/>
      <c r="GN81" s="1455" t="n"/>
      <c r="GO81" s="1455" t="n"/>
      <c r="GP81" s="1455" t="n"/>
      <c r="GQ81" s="1455" t="n"/>
      <c r="GR81" s="1455" t="n"/>
      <c r="GS81" s="1455" t="n"/>
      <c r="GT81" s="1455" t="n"/>
      <c r="GU81" s="1455" t="n"/>
      <c r="GV81" s="1455" t="n"/>
      <c r="GW81" s="1455" t="n"/>
      <c r="GX81" s="1455" t="n"/>
      <c r="GY81" s="1455" t="n"/>
      <c r="GZ81" s="1455" t="n"/>
    </row>
    <row r="82" ht="6" customHeight="1" s="980">
      <c r="A82" s="1422" t="n"/>
      <c r="B82" s="1423" t="n"/>
      <c r="C82" s="1423" t="n"/>
      <c r="D82" s="1423" t="n"/>
      <c r="E82" s="1423" t="n"/>
      <c r="F82" s="1423" t="n"/>
      <c r="G82" s="1423" t="n"/>
      <c r="H82" s="1423" t="n"/>
      <c r="I82" s="1423" t="n"/>
      <c r="J82" s="1423" t="n"/>
      <c r="K82" s="1423" t="n"/>
      <c r="L82" s="1423" t="n"/>
      <c r="M82" s="1423" t="n"/>
      <c r="N82" s="1423" t="n"/>
      <c r="O82" s="1423" t="n"/>
      <c r="P82" s="1423" t="n"/>
      <c r="Q82" s="1423" t="n"/>
      <c r="R82" s="1423" t="n"/>
      <c r="S82" s="1424" t="n"/>
      <c r="T82" s="1427" t="n"/>
      <c r="U82" s="1429" t="n"/>
      <c r="V82" s="1427" t="n"/>
      <c r="W82" s="1428" t="n"/>
      <c r="X82" s="1428" t="n"/>
      <c r="Y82" s="1428" t="n"/>
      <c r="Z82" s="1428" t="n"/>
      <c r="AA82" s="1428" t="n"/>
      <c r="AB82" s="1428" t="n"/>
      <c r="AC82" s="1428" t="n"/>
      <c r="AD82" s="1429" t="n"/>
      <c r="AE82" s="1440" t="n"/>
      <c r="AF82" s="1429" t="n"/>
      <c r="AG82" s="1427" t="n"/>
      <c r="AH82" s="1428" t="n"/>
      <c r="AI82" s="1428" t="n"/>
      <c r="AJ82" s="1428" t="n"/>
      <c r="AK82" s="1428" t="n"/>
      <c r="AL82" s="1428" t="n"/>
      <c r="AM82" s="1428" t="n"/>
      <c r="AN82" s="1428" t="n"/>
      <c r="AO82" s="1429" t="n"/>
      <c r="AP82" s="1425" t="n"/>
      <c r="AQ82" s="1423" t="n"/>
      <c r="AR82" s="1423" t="n"/>
      <c r="AS82" s="1423" t="n"/>
      <c r="AT82" s="1423" t="n"/>
      <c r="AU82" s="1423" t="n"/>
      <c r="AV82" s="1423" t="n"/>
      <c r="AW82" s="1423" t="n"/>
      <c r="AX82" s="1423" t="n"/>
      <c r="AY82" s="1423" t="n"/>
      <c r="AZ82" s="1424" t="n"/>
      <c r="BA82" s="1440" t="n"/>
      <c r="BB82" s="1429" t="n"/>
      <c r="BC82" s="1427" t="n"/>
      <c r="BD82" s="1428" t="n"/>
      <c r="BE82" s="1428" t="n"/>
      <c r="BF82" s="1428" t="n"/>
      <c r="BG82" s="1428" t="n"/>
      <c r="BH82" s="1428" t="n"/>
      <c r="BI82" s="1428" t="n"/>
      <c r="BJ82" s="1428" t="n"/>
      <c r="BK82" s="1429" t="n"/>
      <c r="BL82" s="1427" t="n"/>
      <c r="BM82" s="1428" t="n"/>
      <c r="BN82" s="1428" t="n"/>
      <c r="BO82" s="1428" t="n"/>
      <c r="BP82" s="1428" t="n"/>
      <c r="BQ82" s="1428" t="n"/>
      <c r="BR82" s="1428" t="n"/>
      <c r="BS82" s="1428" t="n"/>
      <c r="BT82" s="1428" t="n"/>
      <c r="BU82" s="1428" t="n"/>
      <c r="BV82" s="1429" t="n"/>
      <c r="BW82" s="1423" t="n"/>
      <c r="BX82" s="1423" t="n"/>
      <c r="BY82" s="1423" t="n"/>
      <c r="BZ82" s="1423" t="n"/>
      <c r="CA82" s="1423" t="n"/>
      <c r="CB82" s="1423" t="n"/>
      <c r="CC82" s="1423" t="n"/>
      <c r="CD82" s="1423" t="n"/>
      <c r="CE82" s="1423" t="n"/>
      <c r="CF82" s="1423" t="n"/>
      <c r="CG82" s="1423" t="n"/>
      <c r="CH82" s="1423" t="n"/>
      <c r="CI82" s="1423" t="n"/>
      <c r="CJ82" s="1423" t="n"/>
      <c r="CK82" s="1423" t="n"/>
      <c r="CL82" s="1423" t="n"/>
      <c r="CM82" s="1423" t="n"/>
      <c r="CN82" s="1423" t="n"/>
      <c r="CO82" s="1423" t="n"/>
      <c r="CP82" s="1423" t="n"/>
      <c r="CQ82" s="1423" t="n"/>
      <c r="CR82" s="1423" t="n"/>
      <c r="CS82" s="1423" t="n"/>
      <c r="CT82" s="1423" t="n"/>
      <c r="CU82" s="1423" t="n"/>
      <c r="CV82" s="1423" t="n"/>
      <c r="CW82" s="1423" t="n"/>
      <c r="CX82" s="1423" t="n"/>
      <c r="CY82" s="1423" t="n"/>
      <c r="CZ82" s="1423" t="n"/>
      <c r="DA82" s="1423" t="n"/>
      <c r="DB82" s="1423" t="n"/>
      <c r="DC82" s="1423" t="n"/>
      <c r="DD82" s="1423" t="n"/>
      <c r="DE82" s="1423" t="n"/>
      <c r="DF82" s="1423" t="n"/>
      <c r="DG82" s="1423" t="n"/>
      <c r="DH82" s="1423" t="n"/>
      <c r="DI82" s="1423" t="n"/>
      <c r="DJ82" s="1423" t="n"/>
      <c r="DK82" s="1423" t="n"/>
      <c r="DL82" s="1423" t="n"/>
      <c r="DM82" s="1423" t="n"/>
      <c r="DN82" s="1423" t="n"/>
      <c r="DO82" s="1423" t="n"/>
      <c r="DP82" s="1423" t="n"/>
      <c r="DQ82" s="1423" t="n"/>
      <c r="DR82" s="1423" t="n"/>
      <c r="DS82" s="1423" t="n"/>
      <c r="DT82" s="1423" t="n"/>
      <c r="DU82" s="1423" t="n"/>
      <c r="DV82" s="1426" t="n"/>
      <c r="DW82" s="1479" t="n"/>
      <c r="DY82" s="1486" t="inlineStr">
        <is>
          <t xml:space="preserve">　 = ④＋a＋⑭＋⑮</t>
        </is>
      </c>
      <c r="EZ82" s="1487" t="n"/>
      <c r="FA82" s="1487" t="n"/>
      <c r="FB82" s="1487" t="n"/>
      <c r="FC82" s="1487" t="n"/>
      <c r="FD82" s="1487" t="n"/>
      <c r="FE82" s="1487" t="n"/>
      <c r="FF82" s="1487" t="n"/>
      <c r="FG82" s="1487" t="n"/>
      <c r="FH82" s="1487" t="n"/>
      <c r="FI82" s="1487" t="n"/>
      <c r="FJ82" s="1487" t="n"/>
      <c r="FK82" s="1487" t="n"/>
      <c r="FL82" s="1487" t="n"/>
      <c r="FO82" s="1400" t="n"/>
      <c r="FP82" s="1400" t="n"/>
      <c r="FQ82" s="1400" t="n"/>
      <c r="FR82" s="1400" t="n"/>
      <c r="FS82" s="1400" t="n"/>
      <c r="FT82" s="1400" t="n"/>
      <c r="FU82" s="1400" t="n"/>
      <c r="FV82" s="1400" t="n"/>
      <c r="FW82" s="1400" t="n"/>
      <c r="FX82" s="1400" t="n"/>
      <c r="FY82" s="1400" t="n"/>
      <c r="FZ82" s="1400" t="n"/>
      <c r="GA82" s="1400" t="n"/>
      <c r="GB82" s="1400" t="n"/>
      <c r="GC82" s="1400" t="n"/>
      <c r="GD82" s="1400" t="n"/>
      <c r="GE82" s="1400" t="n"/>
      <c r="GF82" s="1400" t="n"/>
      <c r="GG82" s="1400" t="n"/>
      <c r="GH82" s="1400" t="n"/>
      <c r="GI82" s="1400" t="n"/>
      <c r="GJ82" s="1400" t="n"/>
      <c r="GK82" s="1400" t="n"/>
      <c r="GN82" s="1455" t="n"/>
      <c r="GO82" s="1455" t="n"/>
      <c r="GP82" s="1455" t="n"/>
      <c r="GQ82" s="1455" t="n"/>
      <c r="GR82" s="1455" t="n"/>
      <c r="GS82" s="1455" t="n"/>
      <c r="GT82" s="1455" t="n"/>
      <c r="GU82" s="1455" t="n"/>
      <c r="GV82" s="1455" t="n"/>
      <c r="GW82" s="1455" t="n"/>
      <c r="GX82" s="1455" t="n"/>
      <c r="GY82" s="1455" t="n"/>
      <c r="GZ82" s="1455" t="n"/>
    </row>
    <row r="83" ht="6" customHeight="1" s="980">
      <c r="A83" s="1400" t="n"/>
      <c r="C83" s="1400" t="n"/>
      <c r="D83" s="1400" t="n"/>
      <c r="E83" s="1400" t="n"/>
      <c r="F83" s="1400" t="n"/>
      <c r="G83" s="1400" t="n"/>
      <c r="H83" s="1400" t="n"/>
      <c r="I83" s="1400" t="n"/>
      <c r="J83" s="1400" t="n"/>
      <c r="K83" s="1400" t="n"/>
      <c r="L83" s="1400" t="n"/>
      <c r="M83" s="1400" t="n"/>
      <c r="N83" s="1400" t="n"/>
      <c r="O83" s="1400" t="n"/>
      <c r="P83" s="1400" t="n"/>
      <c r="Q83" s="1400" t="n"/>
      <c r="R83" s="1400" t="n"/>
      <c r="S83" s="1400" t="n"/>
      <c r="T83" s="1455" t="n"/>
      <c r="U83" s="1455" t="n"/>
      <c r="V83" s="1455" t="n"/>
      <c r="W83" s="1455" t="n"/>
      <c r="X83" s="1455" t="n"/>
      <c r="Y83" s="1455" t="n"/>
      <c r="Z83" s="1455" t="n"/>
      <c r="AA83" s="1455" t="n"/>
      <c r="AB83" s="1455" t="n"/>
      <c r="AC83" s="1455" t="n"/>
      <c r="AD83" s="1455" t="n"/>
      <c r="AE83" s="1455" t="n"/>
      <c r="AF83" s="1455" t="n"/>
      <c r="AG83" s="1455" t="n"/>
      <c r="AH83" s="1455" t="n"/>
      <c r="AI83" s="1455" t="n"/>
      <c r="AJ83" s="1455" t="n"/>
      <c r="AK83" s="1455" t="n"/>
      <c r="AL83" s="1455" t="n"/>
      <c r="AM83" s="1455" t="n"/>
      <c r="AN83" s="1455" t="n"/>
      <c r="AO83" s="1455" t="n"/>
      <c r="AP83" s="1455" t="n"/>
      <c r="AQ83" s="1455" t="n"/>
      <c r="AR83" s="1455" t="n"/>
      <c r="AS83" s="1455" t="n"/>
      <c r="AT83" s="1455" t="n"/>
      <c r="AU83" s="1455" t="n"/>
      <c r="AV83" s="1455" t="n"/>
      <c r="AW83" s="1455" t="n"/>
      <c r="AX83" s="1455" t="n"/>
      <c r="AY83" s="1455" t="n"/>
      <c r="AZ83" s="1455" t="n"/>
      <c r="BA83" s="1455" t="n"/>
      <c r="BB83" s="1455" t="n"/>
      <c r="BC83" s="1455" t="n"/>
      <c r="BD83" s="1455" t="n"/>
      <c r="BE83" s="1455" t="n"/>
      <c r="BF83" s="1455" t="n"/>
      <c r="BG83" s="1455" t="n"/>
      <c r="BH83" s="1455" t="n"/>
      <c r="BI83" s="1455" t="n"/>
      <c r="BJ83" s="1455" t="n"/>
      <c r="BK83" s="1455" t="n"/>
      <c r="BL83" s="1455" t="n"/>
      <c r="BM83" s="1455" t="n"/>
      <c r="BN83" s="1455" t="n"/>
      <c r="BO83" s="1455" t="n"/>
      <c r="BP83" s="1455" t="n"/>
      <c r="BQ83" s="1455" t="n"/>
      <c r="BR83" s="1455" t="n"/>
      <c r="BS83" s="1455" t="n"/>
      <c r="BT83" s="1455" t="n"/>
      <c r="BU83" s="1455" t="n"/>
      <c r="BV83" s="1455" t="n"/>
      <c r="BW83" s="1435" t="n"/>
      <c r="BX83" s="1479" t="n"/>
      <c r="BY83" s="1479" t="n"/>
      <c r="BZ83" s="1479" t="n"/>
      <c r="CA83" s="1479" t="n"/>
      <c r="CB83" s="1479" t="n"/>
      <c r="CC83" s="1479" t="n"/>
      <c r="CD83" s="1479" t="n"/>
      <c r="CE83" s="1479" t="n"/>
      <c r="CF83" s="1479" t="n"/>
      <c r="CG83" s="1479" t="n"/>
      <c r="CH83" s="1479" t="n"/>
      <c r="CI83" s="1479" t="n"/>
      <c r="CJ83" s="1479" t="n"/>
      <c r="CK83" s="1479" t="n"/>
      <c r="CL83" s="1479" t="n"/>
      <c r="CM83" s="1479" t="n"/>
      <c r="CN83" s="1479" t="n"/>
      <c r="CO83" s="1479" t="n"/>
      <c r="CP83" s="1479" t="n"/>
      <c r="CQ83" s="1479" t="n"/>
      <c r="CR83" s="1479" t="n"/>
      <c r="CS83" s="1479" t="n"/>
      <c r="CT83" s="1479" t="n"/>
      <c r="CU83" s="1479" t="n"/>
      <c r="CV83" s="1479" t="n"/>
      <c r="CW83" s="1479" t="n"/>
      <c r="CX83" s="1479" t="n"/>
      <c r="CY83" s="1479" t="n"/>
      <c r="CZ83" s="1479" t="n"/>
      <c r="DA83" s="1479" t="n"/>
      <c r="DB83" s="1479" t="n"/>
      <c r="DC83" s="1479" t="n"/>
      <c r="DD83" s="1479" t="n"/>
      <c r="DE83" s="1479" t="n"/>
      <c r="DF83" s="1479" t="n"/>
      <c r="DG83" s="1479" t="n"/>
      <c r="DH83" s="1479" t="n"/>
      <c r="DI83" s="1479" t="n"/>
      <c r="DJ83" s="1479" t="n"/>
      <c r="DK83" s="1479" t="n"/>
      <c r="DL83" s="1479" t="n"/>
      <c r="DM83" s="1479" t="n"/>
      <c r="DN83" s="1479" t="n"/>
      <c r="DO83" s="1479" t="n"/>
      <c r="DP83" s="1479" t="n"/>
      <c r="DQ83" s="1479" t="n"/>
      <c r="DR83" s="1479" t="n"/>
      <c r="DS83" s="1479" t="n"/>
      <c r="DT83" s="1479" t="n"/>
      <c r="DU83" s="1479" t="n"/>
      <c r="DV83" s="1479" t="n"/>
      <c r="DW83" s="1479" t="n"/>
      <c r="EZ83" s="1476" t="n"/>
      <c r="FA83" s="1476" t="n"/>
      <c r="FB83" s="1476" t="n"/>
      <c r="FC83" s="1476" t="n"/>
      <c r="FD83" s="1476" t="n"/>
      <c r="FE83" s="1476" t="n"/>
      <c r="FF83" s="1476" t="n"/>
      <c r="FG83" s="1476" t="n"/>
      <c r="FH83" s="1476" t="n"/>
      <c r="FI83" s="1476" t="n"/>
      <c r="FJ83" s="1476" t="n"/>
      <c r="FK83" s="1476" t="n"/>
      <c r="FL83" s="1477" t="n"/>
      <c r="FO83" s="1400" t="n"/>
      <c r="FP83" s="1400" t="n"/>
      <c r="FQ83" s="1400" t="n"/>
      <c r="FR83" s="1400" t="n"/>
      <c r="FS83" s="1400" t="n"/>
      <c r="FT83" s="1400" t="n"/>
      <c r="FU83" s="1400" t="n"/>
      <c r="FV83" s="1400" t="n"/>
      <c r="FW83" s="1400" t="n"/>
      <c r="FX83" s="1400" t="n"/>
      <c r="FY83" s="1400" t="n"/>
      <c r="FZ83" s="1400" t="n"/>
      <c r="GA83" s="1400" t="n"/>
      <c r="GB83" s="1400" t="n"/>
      <c r="GC83" s="1400" t="n"/>
      <c r="GD83" s="1400" t="n"/>
      <c r="GE83" s="1400" t="n"/>
      <c r="GF83" s="1400" t="n"/>
      <c r="GG83" s="1400" t="n"/>
      <c r="GH83" s="1400" t="n"/>
      <c r="GI83" s="1400" t="n"/>
      <c r="GJ83" s="1400" t="n"/>
      <c r="GK83" s="1400" t="n"/>
      <c r="GN83" s="1455" t="n"/>
      <c r="GO83" s="1455" t="n"/>
      <c r="GP83" s="1455" t="n"/>
      <c r="GQ83" s="1455" t="n"/>
      <c r="GR83" s="1455" t="n"/>
      <c r="GS83" s="1455" t="n"/>
      <c r="GT83" s="1455" t="n"/>
      <c r="GU83" s="1455" t="n"/>
      <c r="GV83" s="1455" t="n"/>
      <c r="GW83" s="1455" t="n"/>
      <c r="GX83" s="1455" t="n"/>
      <c r="GY83" s="1455" t="n"/>
      <c r="GZ83" s="1455" t="n"/>
    </row>
    <row r="84" ht="6" customHeight="1" s="980">
      <c r="A84" s="1400" t="n"/>
      <c r="C84" s="1400" t="n"/>
      <c r="D84" s="1400" t="n"/>
      <c r="E84" s="1400" t="n"/>
      <c r="F84" s="1400" t="n"/>
      <c r="G84" s="1400" t="n"/>
      <c r="H84" s="1400" t="n"/>
      <c r="I84" s="1400" t="n"/>
      <c r="J84" s="1400" t="n"/>
      <c r="K84" s="1400" t="n"/>
      <c r="L84" s="1400" t="n"/>
      <c r="M84" s="1400" t="n"/>
      <c r="N84" s="1400" t="n"/>
      <c r="O84" s="1400" t="n"/>
      <c r="P84" s="1400" t="n"/>
      <c r="Q84" s="1400" t="n"/>
      <c r="R84" s="1400" t="n"/>
      <c r="S84" s="1400" t="n"/>
      <c r="T84" s="1455" t="n"/>
      <c r="U84" s="1455" t="n"/>
      <c r="V84" s="1455" t="n"/>
      <c r="W84" s="1455" t="n"/>
      <c r="X84" s="1455" t="n"/>
      <c r="Y84" s="1455" t="n"/>
      <c r="Z84" s="1455" t="n"/>
      <c r="AA84" s="1455" t="n"/>
      <c r="AB84" s="1455" t="n"/>
      <c r="AC84" s="1455" t="n"/>
      <c r="AD84" s="1455" t="n"/>
      <c r="AE84" s="1455" t="n"/>
      <c r="AF84" s="1455" t="n"/>
      <c r="AG84" s="1455" t="n"/>
      <c r="AH84" s="1455" t="n"/>
      <c r="AI84" s="1455" t="n"/>
      <c r="AJ84" s="1455" t="n"/>
      <c r="AK84" s="1455" t="n"/>
      <c r="AL84" s="1455" t="n"/>
      <c r="AM84" s="1455" t="n"/>
      <c r="AN84" s="1455" t="n"/>
      <c r="AO84" s="1455" t="n"/>
      <c r="AP84" s="1455" t="n"/>
      <c r="AQ84" s="1455" t="n"/>
      <c r="AR84" s="1455" t="n"/>
      <c r="AS84" s="1455" t="n"/>
      <c r="AT84" s="1455" t="n"/>
      <c r="AU84" s="1455" t="n"/>
      <c r="AV84" s="1455" t="n"/>
      <c r="AW84" s="1455" t="n"/>
      <c r="AX84" s="1455" t="n"/>
      <c r="AY84" s="1455" t="n"/>
      <c r="AZ84" s="1455" t="n"/>
      <c r="BA84" s="1455" t="n"/>
      <c r="BB84" s="1455" t="n"/>
      <c r="BC84" s="1455" t="n"/>
      <c r="BD84" s="1455" t="n"/>
      <c r="BE84" s="1455" t="n"/>
      <c r="BF84" s="1455" t="n"/>
      <c r="BG84" s="1455" t="n"/>
      <c r="BH84" s="1455" t="n"/>
      <c r="BI84" s="1455" t="n"/>
      <c r="BJ84" s="1455" t="n"/>
      <c r="BK84" s="1455" t="n"/>
      <c r="BL84" s="1455" t="n"/>
      <c r="BM84" s="1455" t="n"/>
      <c r="BN84" s="1455" t="n"/>
      <c r="BO84" s="1455" t="n"/>
      <c r="BP84" s="1455" t="n"/>
      <c r="BQ84" s="1455" t="n"/>
      <c r="BR84" s="1455" t="n"/>
      <c r="BS84" s="1455" t="n"/>
      <c r="BT84" s="1455" t="n"/>
      <c r="BU84" s="1455" t="n"/>
      <c r="BV84" s="1455" t="n"/>
      <c r="BW84" s="1435" t="n"/>
      <c r="BX84" s="1479" t="n"/>
      <c r="BY84" s="1479" t="n"/>
      <c r="BZ84" s="1479" t="n"/>
      <c r="CA84" s="1479" t="n"/>
      <c r="CB84" s="1479" t="n"/>
      <c r="CC84" s="1479" t="n"/>
      <c r="CD84" s="1479" t="n"/>
      <c r="CE84" s="1479" t="n"/>
      <c r="CF84" s="1479" t="n"/>
      <c r="CG84" s="1479" t="n"/>
      <c r="CH84" s="1479" t="n"/>
      <c r="CI84" s="1479" t="n"/>
      <c r="CJ84" s="1479" t="n"/>
      <c r="CK84" s="1479" t="n"/>
      <c r="CL84" s="1479" t="n"/>
      <c r="CM84" s="1479" t="n"/>
      <c r="CN84" s="1479" t="n"/>
      <c r="CO84" s="1479" t="n"/>
      <c r="CP84" s="1479" t="n"/>
      <c r="CQ84" s="1479" t="n"/>
      <c r="CR84" s="1479" t="n"/>
      <c r="CS84" s="1479" t="n"/>
      <c r="CT84" s="1479" t="n"/>
      <c r="CU84" s="1479" t="n"/>
      <c r="CV84" s="1479" t="n"/>
      <c r="CW84" s="1479" t="n"/>
      <c r="CX84" s="1479" t="n"/>
      <c r="CY84" s="1479" t="n"/>
      <c r="CZ84" s="1479" t="n"/>
      <c r="DA84" s="1479" t="n"/>
      <c r="DB84" s="1479" t="n"/>
      <c r="DC84" s="1479" t="n"/>
      <c r="DD84" s="1479" t="n"/>
      <c r="DE84" s="1479" t="n"/>
      <c r="DF84" s="1479" t="n"/>
      <c r="DG84" s="1479" t="n"/>
      <c r="DH84" s="1479" t="n"/>
      <c r="DI84" s="1479" t="n"/>
      <c r="DJ84" s="1479" t="n"/>
      <c r="DK84" s="1479" t="n"/>
      <c r="DL84" s="1479" t="n"/>
      <c r="DM84" s="1479" t="n"/>
      <c r="DN84" s="1479" t="n"/>
      <c r="DO84" s="1479" t="n"/>
      <c r="DP84" s="1479" t="n"/>
      <c r="DQ84" s="1479" t="n"/>
      <c r="DR84" s="1479" t="n"/>
      <c r="DS84" s="1479" t="n"/>
      <c r="DT84" s="1479" t="n"/>
      <c r="DU84" s="1479" t="n"/>
      <c r="DV84" s="1479" t="n"/>
      <c r="DW84" s="1479" t="n"/>
      <c r="DY84" s="1486" t="n"/>
      <c r="DZ84" s="1486" t="n"/>
      <c r="EA84" s="1486" t="n"/>
      <c r="EB84" s="1486" t="n"/>
      <c r="EC84" s="1486" t="n"/>
      <c r="ED84" s="1486" t="n"/>
      <c r="EE84" s="1486" t="n"/>
      <c r="EF84" s="1486" t="n"/>
      <c r="EG84" s="1486" t="n"/>
      <c r="EH84" s="1486" t="n"/>
      <c r="EI84" s="1486" t="n"/>
      <c r="EJ84" s="1486" t="n"/>
      <c r="EK84" s="1486" t="n"/>
      <c r="EL84" s="1486" t="n"/>
      <c r="EM84" s="1486" t="n"/>
      <c r="EN84" s="1486" t="n"/>
      <c r="EO84" s="1486" t="n"/>
      <c r="EP84" s="1486" t="n"/>
      <c r="EQ84" s="1486" t="n"/>
      <c r="ER84" s="1486" t="n"/>
      <c r="ES84" s="1486" t="n"/>
      <c r="ET84" s="1486" t="n"/>
      <c r="EU84" s="1486" t="n"/>
      <c r="EV84" s="1486" t="n"/>
      <c r="EW84" s="1486" t="n"/>
      <c r="EX84" s="1486" t="n"/>
      <c r="EY84" s="1486" t="n"/>
      <c r="EZ84" s="1476" t="n"/>
      <c r="FA84" s="1476" t="n"/>
      <c r="FB84" s="1476" t="n"/>
      <c r="FC84" s="1476" t="n"/>
      <c r="FD84" s="1476" t="n"/>
      <c r="FE84" s="1476" t="n"/>
      <c r="FF84" s="1476" t="n"/>
      <c r="FG84" s="1476" t="n"/>
      <c r="FH84" s="1476" t="n"/>
      <c r="FI84" s="1476" t="n"/>
      <c r="FJ84" s="1476" t="n"/>
      <c r="FK84" s="1476" t="n"/>
      <c r="FL84" s="1477" t="n"/>
      <c r="FO84" s="1400" t="n"/>
      <c r="FP84" s="1400" t="n"/>
      <c r="FQ84" s="1400" t="n"/>
      <c r="FR84" s="1400" t="n"/>
      <c r="FS84" s="1400" t="n"/>
      <c r="FT84" s="1400" t="n"/>
      <c r="FU84" s="1400" t="n"/>
      <c r="FV84" s="1400" t="n"/>
      <c r="FW84" s="1400" t="n"/>
      <c r="FX84" s="1400" t="n"/>
      <c r="FY84" s="1400" t="n"/>
      <c r="FZ84" s="1400" t="n"/>
      <c r="GA84" s="1400" t="n"/>
      <c r="GB84" s="1400" t="n"/>
      <c r="GC84" s="1400" t="n"/>
      <c r="GD84" s="1400" t="n"/>
      <c r="GE84" s="1400" t="n"/>
      <c r="GF84" s="1400" t="n"/>
      <c r="GG84" s="1400" t="n"/>
      <c r="GH84" s="1400" t="n"/>
      <c r="GI84" s="1400" t="n"/>
      <c r="GJ84" s="1400" t="n"/>
      <c r="GK84" s="1400" t="n"/>
      <c r="GN84" s="1455" t="n"/>
      <c r="GO84" s="1455" t="n"/>
      <c r="GP84" s="1455" t="n"/>
      <c r="GQ84" s="1455" t="n"/>
      <c r="GR84" s="1455" t="n"/>
      <c r="GS84" s="1455" t="n"/>
      <c r="GT84" s="1455" t="n"/>
      <c r="GU84" s="1455" t="n"/>
      <c r="GV84" s="1455" t="n"/>
      <c r="GW84" s="1455" t="n"/>
      <c r="GX84" s="1455" t="n"/>
      <c r="GY84" s="1455" t="n"/>
      <c r="GZ84" s="1455" t="n"/>
    </row>
    <row r="85" ht="6" customHeight="1" s="980">
      <c r="A85" s="1400" t="n"/>
      <c r="C85" s="1400" t="n"/>
      <c r="D85" s="1400" t="n"/>
      <c r="E85" s="1400" t="n"/>
      <c r="F85" s="1400" t="n"/>
      <c r="G85" s="1400" t="n"/>
      <c r="H85" s="1400" t="n"/>
      <c r="I85" s="1400" t="n"/>
      <c r="J85" s="1400" t="n"/>
      <c r="K85" s="1400" t="n"/>
      <c r="L85" s="1400" t="n"/>
      <c r="M85" s="1400" t="n"/>
      <c r="N85" s="1400" t="n"/>
      <c r="O85" s="1400" t="n"/>
      <c r="P85" s="1400" t="n"/>
      <c r="Q85" s="1400" t="n"/>
      <c r="R85" s="1400" t="n"/>
      <c r="S85" s="1400" t="n"/>
      <c r="T85" s="1455" t="n"/>
      <c r="U85" s="1455" t="n"/>
      <c r="V85" s="1455" t="n"/>
      <c r="W85" s="1455" t="n"/>
      <c r="X85" s="1455" t="n"/>
      <c r="Y85" s="1455" t="n"/>
      <c r="Z85" s="1455" t="n"/>
      <c r="AA85" s="1455" t="n"/>
      <c r="AB85" s="1455" t="n"/>
      <c r="AC85" s="1455" t="n"/>
      <c r="AD85" s="1455" t="n"/>
      <c r="AE85" s="1455" t="n"/>
      <c r="AF85" s="1455" t="n"/>
      <c r="AG85" s="1455" t="n"/>
      <c r="AH85" s="1455" t="n"/>
      <c r="AI85" s="1455" t="n"/>
      <c r="AJ85" s="1455" t="n"/>
      <c r="AK85" s="1455" t="n"/>
      <c r="AL85" s="1455" t="n"/>
      <c r="AM85" s="1455" t="n"/>
      <c r="AN85" s="1455" t="n"/>
      <c r="AO85" s="1455" t="n"/>
      <c r="AP85" s="1455" t="n"/>
      <c r="AQ85" s="1455" t="n"/>
      <c r="AR85" s="1455" t="n"/>
      <c r="AS85" s="1455" t="n"/>
      <c r="AT85" s="1455" t="n"/>
      <c r="AU85" s="1455" t="n"/>
      <c r="AV85" s="1455" t="n"/>
      <c r="AW85" s="1455" t="n"/>
      <c r="AX85" s="1455" t="n"/>
      <c r="AY85" s="1455" t="n"/>
      <c r="AZ85" s="1455" t="n"/>
      <c r="BA85" s="1455" t="n"/>
      <c r="BB85" s="1455" t="n"/>
      <c r="BC85" s="1455" t="n"/>
      <c r="BD85" s="1455" t="n"/>
      <c r="BE85" s="1455" t="n"/>
      <c r="BF85" s="1455" t="n"/>
      <c r="BG85" s="1455" t="n"/>
      <c r="BH85" s="1455" t="n"/>
      <c r="BI85" s="1455" t="n"/>
      <c r="BJ85" s="1455" t="n"/>
      <c r="BK85" s="1455" t="n"/>
      <c r="BL85" s="1455" t="n"/>
      <c r="BM85" s="1455" t="n"/>
      <c r="BN85" s="1455" t="n"/>
      <c r="BO85" s="1455" t="n"/>
      <c r="BP85" s="1455" t="n"/>
      <c r="BQ85" s="1455" t="n"/>
      <c r="BR85" s="1455" t="n"/>
      <c r="BS85" s="1455" t="n"/>
      <c r="BT85" s="1455" t="n"/>
      <c r="BU85" s="1455" t="n"/>
      <c r="BV85" s="1455" t="n"/>
      <c r="BW85" s="1435" t="n"/>
      <c r="BX85" s="1479" t="n"/>
      <c r="BY85" s="1479" t="n"/>
      <c r="BZ85" s="1479" t="n"/>
      <c r="CA85" s="1479" t="n"/>
      <c r="CB85" s="1479" t="n"/>
      <c r="CC85" s="1479" t="n"/>
      <c r="CD85" s="1479" t="n"/>
      <c r="CE85" s="1479" t="n"/>
      <c r="CF85" s="1479" t="n"/>
      <c r="CG85" s="1479" t="n"/>
      <c r="CH85" s="1479" t="n"/>
      <c r="CI85" s="1479" t="n"/>
      <c r="CJ85" s="1479" t="n"/>
      <c r="CK85" s="1479" t="n"/>
      <c r="CL85" s="1479" t="n"/>
      <c r="CM85" s="1479" t="n"/>
      <c r="CN85" s="1479" t="n"/>
      <c r="CO85" s="1479" t="n"/>
      <c r="CP85" s="1479" t="n"/>
      <c r="CQ85" s="1479" t="n"/>
      <c r="CR85" s="1479" t="n"/>
      <c r="CS85" s="1479" t="n"/>
      <c r="CT85" s="1479" t="n"/>
      <c r="CU85" s="1479" t="n"/>
      <c r="CV85" s="1479" t="n"/>
      <c r="CW85" s="1479" t="n"/>
      <c r="CX85" s="1479" t="n"/>
      <c r="CY85" s="1479" t="n"/>
      <c r="CZ85" s="1479" t="n"/>
      <c r="DA85" s="1479" t="n"/>
      <c r="DB85" s="1479" t="n"/>
      <c r="DC85" s="1479" t="n"/>
      <c r="DD85" s="1479" t="n"/>
      <c r="DE85" s="1479" t="n"/>
      <c r="DF85" s="1479" t="n"/>
      <c r="DG85" s="1479" t="n"/>
      <c r="DH85" s="1479" t="n"/>
      <c r="DI85" s="1479" t="n"/>
      <c r="DJ85" s="1479" t="n"/>
      <c r="DK85" s="1479" t="n"/>
      <c r="DL85" s="1479" t="n"/>
      <c r="DM85" s="1479" t="n"/>
      <c r="DN85" s="1479" t="n"/>
      <c r="DO85" s="1479" t="n"/>
      <c r="DP85" s="1479" t="n"/>
      <c r="DQ85" s="1479" t="n"/>
      <c r="DR85" s="1479" t="n"/>
      <c r="DS85" s="1479" t="n"/>
      <c r="DT85" s="1479" t="n"/>
      <c r="DU85" s="1479" t="n"/>
      <c r="DV85" s="1479" t="n"/>
      <c r="DW85" s="1479" t="n"/>
      <c r="DY85" s="1480" t="inlineStr">
        <is>
          <t>Shareholders' equity in substance (B) Total Assets Basis</t>
        </is>
      </c>
      <c r="DZ85" s="1411" t="n"/>
      <c r="EA85" s="1411" t="n"/>
      <c r="EB85" s="1411" t="n"/>
      <c r="EC85" s="1411" t="n"/>
      <c r="ED85" s="1411" t="n"/>
      <c r="EE85" s="1411" t="n"/>
      <c r="EF85" s="1411" t="n"/>
      <c r="EG85" s="1411" t="n"/>
      <c r="EH85" s="1411" t="n"/>
      <c r="EI85" s="1411" t="n"/>
      <c r="EJ85" s="1411" t="n"/>
      <c r="EK85" s="1411" t="n"/>
      <c r="EL85" s="1411" t="n"/>
      <c r="EM85" s="1411" t="n"/>
      <c r="EN85" s="1411" t="n"/>
      <c r="EO85" s="1411" t="n"/>
      <c r="EP85" s="1411" t="n"/>
      <c r="EQ85" s="1411" t="n"/>
      <c r="ER85" s="1411" t="n"/>
      <c r="ES85" s="1411" t="n"/>
      <c r="ET85" s="1411" t="n"/>
      <c r="EU85" s="1411" t="n"/>
      <c r="EV85" s="1411" t="n"/>
      <c r="EW85" s="1411" t="n"/>
      <c r="EX85" s="1411" t="n"/>
      <c r="EY85" s="1446" t="n"/>
      <c r="EZ85" s="1488">
        <f>FB24+FB49+FB66+FB77</f>
        <v/>
      </c>
      <c r="FA85" s="1403" t="n"/>
      <c r="FB85" s="1403" t="n"/>
      <c r="FC85" s="1403" t="n"/>
      <c r="FD85" s="1403" t="n"/>
      <c r="FE85" s="1403" t="n"/>
      <c r="FF85" s="1403" t="n"/>
      <c r="FG85" s="1403" t="n"/>
      <c r="FH85" s="1403" t="n"/>
      <c r="FI85" s="1403" t="n"/>
      <c r="FJ85" s="1403" t="n"/>
      <c r="FK85" s="1403" t="n"/>
      <c r="FL85" s="1404" t="n"/>
      <c r="FO85" s="1400" t="n"/>
      <c r="FP85" s="1400" t="n"/>
      <c r="FQ85" s="1400" t="n"/>
      <c r="FR85" s="1400" t="n"/>
      <c r="FS85" s="1400" t="n"/>
      <c r="FT85" s="1400" t="n"/>
      <c r="FU85" s="1400" t="n"/>
      <c r="FV85" s="1400" t="n"/>
      <c r="FW85" s="1400" t="n"/>
      <c r="FX85" s="1400" t="n"/>
      <c r="FY85" s="1400" t="n"/>
      <c r="FZ85" s="1400" t="n"/>
      <c r="GA85" s="1400" t="n"/>
      <c r="GB85" s="1400" t="n"/>
      <c r="GC85" s="1400" t="n"/>
      <c r="GD85" s="1400" t="n"/>
      <c r="GE85" s="1400" t="n"/>
      <c r="GF85" s="1400" t="n"/>
      <c r="GG85" s="1400" t="n"/>
      <c r="GH85" s="1400" t="n"/>
      <c r="GI85" s="1400" t="n"/>
      <c r="GJ85" s="1400" t="n"/>
      <c r="GK85" s="1400" t="n"/>
      <c r="GN85" s="1455" t="n"/>
      <c r="GO85" s="1455" t="n"/>
      <c r="GP85" s="1455" t="n"/>
      <c r="GQ85" s="1455" t="n"/>
      <c r="GR85" s="1455" t="n"/>
      <c r="GS85" s="1455" t="n"/>
      <c r="GT85" s="1455" t="n"/>
      <c r="GU85" s="1455" t="n"/>
      <c r="GV85" s="1455" t="n"/>
      <c r="GW85" s="1455" t="n"/>
      <c r="GX85" s="1455" t="n"/>
      <c r="GY85" s="1455" t="n"/>
      <c r="GZ85" s="1455" t="n"/>
    </row>
    <row r="86" ht="6" customHeight="1" s="980">
      <c r="A86" s="1400" t="n"/>
      <c r="C86" s="1400" t="n"/>
      <c r="D86" s="1400" t="n"/>
      <c r="E86" s="1400" t="n"/>
      <c r="F86" s="1400" t="n"/>
      <c r="G86" s="1400" t="n"/>
      <c r="H86" s="1400" t="n"/>
      <c r="I86" s="1400" t="n"/>
      <c r="J86" s="1400" t="n"/>
      <c r="K86" s="1400" t="n"/>
      <c r="L86" s="1400" t="n"/>
      <c r="M86" s="1400" t="n"/>
      <c r="N86" s="1400" t="n"/>
      <c r="O86" s="1400" t="n"/>
      <c r="P86" s="1400" t="n"/>
      <c r="Q86" s="1400" t="n"/>
      <c r="R86" s="1400" t="n"/>
      <c r="S86" s="1400" t="n"/>
      <c r="T86" s="1455" t="n"/>
      <c r="U86" s="1455" t="n"/>
      <c r="V86" s="1455" t="n"/>
      <c r="W86" s="1455" t="n"/>
      <c r="X86" s="1455" t="n"/>
      <c r="Y86" s="1455" t="n"/>
      <c r="Z86" s="1455" t="n"/>
      <c r="AA86" s="1455" t="n"/>
      <c r="AB86" s="1455" t="n"/>
      <c r="AC86" s="1455" t="n"/>
      <c r="AD86" s="1455" t="n"/>
      <c r="AE86" s="1455" t="n"/>
      <c r="AF86" s="1455" t="n"/>
      <c r="AG86" s="1455" t="n"/>
      <c r="AH86" s="1455" t="n"/>
      <c r="AI86" s="1455" t="n"/>
      <c r="AJ86" s="1455" t="n"/>
      <c r="AK86" s="1455" t="n"/>
      <c r="AL86" s="1455" t="n"/>
      <c r="AM86" s="1455" t="n"/>
      <c r="AN86" s="1455" t="n"/>
      <c r="AO86" s="1455" t="n"/>
      <c r="AP86" s="1455" t="n"/>
      <c r="AQ86" s="1455" t="n"/>
      <c r="AR86" s="1455" t="n"/>
      <c r="AS86" s="1455" t="n"/>
      <c r="AT86" s="1455" t="n"/>
      <c r="AU86" s="1455" t="n"/>
      <c r="AV86" s="1455" t="n"/>
      <c r="AW86" s="1455" t="n"/>
      <c r="AX86" s="1455" t="n"/>
      <c r="AY86" s="1455" t="n"/>
      <c r="AZ86" s="1455" t="n"/>
      <c r="BA86" s="1455" t="n"/>
      <c r="BB86" s="1455" t="n"/>
      <c r="BC86" s="1455" t="n"/>
      <c r="BD86" s="1455" t="n"/>
      <c r="BE86" s="1455" t="n"/>
      <c r="BF86" s="1455" t="n"/>
      <c r="BG86" s="1455" t="n"/>
      <c r="BH86" s="1455" t="n"/>
      <c r="BI86" s="1455" t="n"/>
      <c r="BJ86" s="1455" t="n"/>
      <c r="BK86" s="1455" t="n"/>
      <c r="BL86" s="1455" t="n"/>
      <c r="BM86" s="1455" t="n"/>
      <c r="BN86" s="1455" t="n"/>
      <c r="BO86" s="1455" t="n"/>
      <c r="BP86" s="1455" t="n"/>
      <c r="BQ86" s="1455" t="n"/>
      <c r="BR86" s="1455" t="n"/>
      <c r="BS86" s="1455" t="n"/>
      <c r="BT86" s="1455" t="n"/>
      <c r="BU86" s="1455" t="n"/>
      <c r="BV86" s="1455" t="n"/>
      <c r="BW86" s="1435" t="n"/>
      <c r="BX86" s="1479" t="n"/>
      <c r="BY86" s="1479" t="n"/>
      <c r="BZ86" s="1479" t="n"/>
      <c r="CA86" s="1479" t="n"/>
      <c r="CB86" s="1479" t="n"/>
      <c r="CC86" s="1479" t="n"/>
      <c r="CD86" s="1479" t="n"/>
      <c r="CE86" s="1479" t="n"/>
      <c r="CF86" s="1479" t="n"/>
      <c r="CG86" s="1479" t="n"/>
      <c r="CH86" s="1479" t="n"/>
      <c r="CI86" s="1479" t="n"/>
      <c r="CJ86" s="1479" t="n"/>
      <c r="CK86" s="1479" t="n"/>
      <c r="CL86" s="1479" t="n"/>
      <c r="CM86" s="1479" t="n"/>
      <c r="CN86" s="1479" t="n"/>
      <c r="CO86" s="1479" t="n"/>
      <c r="CP86" s="1479" t="n"/>
      <c r="CQ86" s="1479" t="n"/>
      <c r="CR86" s="1479" t="n"/>
      <c r="CS86" s="1479" t="n"/>
      <c r="CT86" s="1479" t="n"/>
      <c r="CU86" s="1479" t="n"/>
      <c r="CV86" s="1479" t="n"/>
      <c r="CW86" s="1479" t="n"/>
      <c r="CX86" s="1479" t="n"/>
      <c r="CY86" s="1479" t="n"/>
      <c r="CZ86" s="1479" t="n"/>
      <c r="DA86" s="1479" t="n"/>
      <c r="DB86" s="1479" t="n"/>
      <c r="DC86" s="1479" t="n"/>
      <c r="DD86" s="1479" t="n"/>
      <c r="DE86" s="1479" t="n"/>
      <c r="DF86" s="1479" t="n"/>
      <c r="DG86" s="1479" t="n"/>
      <c r="DH86" s="1479" t="n"/>
      <c r="DI86" s="1479" t="n"/>
      <c r="DJ86" s="1479" t="n"/>
      <c r="DK86" s="1479" t="n"/>
      <c r="DL86" s="1479" t="n"/>
      <c r="DM86" s="1479" t="n"/>
      <c r="DN86" s="1479" t="n"/>
      <c r="DO86" s="1479" t="n"/>
      <c r="DP86" s="1479" t="n"/>
      <c r="DQ86" s="1479" t="n"/>
      <c r="DR86" s="1479" t="n"/>
      <c r="DS86" s="1479" t="n"/>
      <c r="DT86" s="1479" t="n"/>
      <c r="DU86" s="1479" t="n"/>
      <c r="DV86" s="1479" t="n"/>
      <c r="DW86" s="1479" t="n"/>
      <c r="DY86" s="1427" t="n"/>
      <c r="DZ86" s="1428" t="n"/>
      <c r="EA86" s="1428" t="n"/>
      <c r="EB86" s="1428" t="n"/>
      <c r="EC86" s="1428" t="n"/>
      <c r="ED86" s="1428" t="n"/>
      <c r="EE86" s="1428" t="n"/>
      <c r="EF86" s="1428" t="n"/>
      <c r="EG86" s="1428" t="n"/>
      <c r="EH86" s="1428" t="n"/>
      <c r="EI86" s="1428" t="n"/>
      <c r="EJ86" s="1428" t="n"/>
      <c r="EK86" s="1428" t="n"/>
      <c r="EL86" s="1428" t="n"/>
      <c r="EM86" s="1428" t="n"/>
      <c r="EN86" s="1428" t="n"/>
      <c r="EO86" s="1428" t="n"/>
      <c r="EP86" s="1428" t="n"/>
      <c r="EQ86" s="1428" t="n"/>
      <c r="ER86" s="1428" t="n"/>
      <c r="ES86" s="1428" t="n"/>
      <c r="ET86" s="1428" t="n"/>
      <c r="EU86" s="1428" t="n"/>
      <c r="EV86" s="1428" t="n"/>
      <c r="EW86" s="1428" t="n"/>
      <c r="EX86" s="1428" t="n"/>
      <c r="EY86" s="1441" t="n"/>
      <c r="EZ86" s="1422" t="n"/>
      <c r="FA86" s="1423" t="n"/>
      <c r="FB86" s="1423" t="n"/>
      <c r="FC86" s="1423" t="n"/>
      <c r="FD86" s="1423" t="n"/>
      <c r="FE86" s="1423" t="n"/>
      <c r="FF86" s="1423" t="n"/>
      <c r="FG86" s="1423" t="n"/>
      <c r="FH86" s="1423" t="n"/>
      <c r="FI86" s="1423" t="n"/>
      <c r="FJ86" s="1423" t="n"/>
      <c r="FK86" s="1423" t="n"/>
      <c r="FL86" s="1426" t="n"/>
      <c r="FO86" s="1400" t="n"/>
      <c r="FP86" s="1400" t="n"/>
      <c r="FQ86" s="1400" t="n"/>
      <c r="FR86" s="1400" t="n"/>
      <c r="FS86" s="1400" t="n"/>
      <c r="FT86" s="1400" t="n"/>
      <c r="FU86" s="1400" t="n"/>
      <c r="FV86" s="1400" t="n"/>
      <c r="FW86" s="1400" t="n"/>
      <c r="FX86" s="1400" t="n"/>
      <c r="FY86" s="1400" t="n"/>
      <c r="FZ86" s="1400" t="n"/>
      <c r="GA86" s="1400" t="n"/>
      <c r="GB86" s="1400" t="n"/>
      <c r="GC86" s="1400" t="n"/>
      <c r="GD86" s="1400" t="n"/>
      <c r="GE86" s="1400" t="n"/>
      <c r="GF86" s="1400" t="n"/>
      <c r="GG86" s="1400" t="n"/>
      <c r="GH86" s="1400" t="n"/>
      <c r="GI86" s="1400" t="n"/>
      <c r="GJ86" s="1400" t="n"/>
      <c r="GK86" s="1400" t="n"/>
      <c r="GN86" s="1455" t="n"/>
      <c r="GO86" s="1455" t="n"/>
      <c r="GP86" s="1455" t="n"/>
      <c r="GQ86" s="1455" t="n"/>
      <c r="GR86" s="1455" t="n"/>
      <c r="GS86" s="1455" t="n"/>
      <c r="GT86" s="1455" t="n"/>
      <c r="GU86" s="1455" t="n"/>
      <c r="GV86" s="1455" t="n"/>
      <c r="GW86" s="1455" t="n"/>
      <c r="GX86" s="1455" t="n"/>
      <c r="GY86" s="1455" t="n"/>
      <c r="GZ86" s="1455" t="n"/>
    </row>
    <row r="87" ht="6" customHeight="1" s="980">
      <c r="A87" s="1400" t="n"/>
      <c r="C87" s="1400" t="n"/>
      <c r="D87" s="1400" t="n"/>
      <c r="E87" s="1400" t="n"/>
      <c r="F87" s="1400" t="n"/>
      <c r="G87" s="1400" t="n"/>
      <c r="H87" s="1400" t="n"/>
      <c r="I87" s="1400" t="n"/>
      <c r="J87" s="1400" t="n"/>
      <c r="K87" s="1400" t="n"/>
      <c r="L87" s="1400" t="n"/>
      <c r="M87" s="1400" t="n"/>
      <c r="N87" s="1400" t="n"/>
      <c r="O87" s="1400" t="n"/>
      <c r="P87" s="1400" t="n"/>
      <c r="Q87" s="1400" t="n"/>
      <c r="R87" s="1400" t="n"/>
      <c r="S87" s="1400" t="n"/>
      <c r="T87" s="1455" t="n"/>
      <c r="U87" s="1455" t="n"/>
      <c r="V87" s="1455" t="n"/>
      <c r="W87" s="1455" t="n"/>
      <c r="X87" s="1455" t="n"/>
      <c r="Y87" s="1455" t="n"/>
      <c r="Z87" s="1455" t="n"/>
      <c r="AA87" s="1455" t="n"/>
      <c r="AB87" s="1455" t="n"/>
      <c r="AC87" s="1455" t="n"/>
      <c r="AD87" s="1455" t="n"/>
      <c r="AE87" s="1455" t="n"/>
      <c r="AF87" s="1455" t="n"/>
      <c r="AG87" s="1455" t="n"/>
      <c r="AH87" s="1455" t="n"/>
      <c r="AI87" s="1455" t="n"/>
      <c r="AJ87" s="1455" t="n"/>
      <c r="AK87" s="1455" t="n"/>
      <c r="AL87" s="1455" t="n"/>
      <c r="AM87" s="1455" t="n"/>
      <c r="AN87" s="1455" t="n"/>
      <c r="AO87" s="1455" t="n"/>
      <c r="AP87" s="1455" t="n"/>
      <c r="AQ87" s="1455" t="n"/>
      <c r="AR87" s="1455" t="n"/>
      <c r="AS87" s="1455" t="n"/>
      <c r="AT87" s="1455" t="n"/>
      <c r="AU87" s="1455" t="n"/>
      <c r="AV87" s="1455" t="n"/>
      <c r="AW87" s="1455" t="n"/>
      <c r="AX87" s="1455" t="n"/>
      <c r="AY87" s="1455" t="n"/>
      <c r="AZ87" s="1455" t="n"/>
      <c r="BA87" s="1455" t="n"/>
      <c r="BB87" s="1455" t="n"/>
      <c r="BC87" s="1455" t="n"/>
      <c r="BD87" s="1455" t="n"/>
      <c r="BE87" s="1455" t="n"/>
      <c r="BF87" s="1455" t="n"/>
      <c r="BG87" s="1455" t="n"/>
      <c r="BH87" s="1455" t="n"/>
      <c r="BI87" s="1455" t="n"/>
      <c r="BJ87" s="1455" t="n"/>
      <c r="BK87" s="1455" t="n"/>
      <c r="BL87" s="1455" t="n"/>
      <c r="BM87" s="1455" t="n"/>
      <c r="BN87" s="1455" t="n"/>
      <c r="BO87" s="1455" t="n"/>
      <c r="BP87" s="1455" t="n"/>
      <c r="BQ87" s="1455" t="n"/>
      <c r="BR87" s="1455" t="n"/>
      <c r="BS87" s="1455" t="n"/>
      <c r="BT87" s="1455" t="n"/>
      <c r="BU87" s="1455" t="n"/>
      <c r="BV87" s="1455" t="n"/>
      <c r="BW87" s="1435" t="n"/>
      <c r="BX87" s="1479" t="n"/>
      <c r="BY87" s="1479" t="n"/>
      <c r="BZ87" s="1479" t="n"/>
      <c r="CA87" s="1479" t="n"/>
      <c r="CB87" s="1479" t="n"/>
      <c r="CC87" s="1479" t="n"/>
      <c r="CD87" s="1479" t="n"/>
      <c r="CE87" s="1479" t="n"/>
      <c r="CF87" s="1479" t="n"/>
      <c r="CG87" s="1479" t="n"/>
      <c r="CH87" s="1479" t="n"/>
      <c r="CI87" s="1479" t="n"/>
      <c r="CJ87" s="1479" t="n"/>
      <c r="CK87" s="1479" t="n"/>
      <c r="CL87" s="1479" t="n"/>
      <c r="CM87" s="1479" t="n"/>
      <c r="CN87" s="1479" t="n"/>
      <c r="CO87" s="1479" t="n"/>
      <c r="CP87" s="1479" t="n"/>
      <c r="CQ87" s="1479" t="n"/>
      <c r="CR87" s="1479" t="n"/>
      <c r="CS87" s="1479" t="n"/>
      <c r="CT87" s="1479" t="n"/>
      <c r="CU87" s="1479" t="n"/>
      <c r="CV87" s="1479" t="n"/>
      <c r="CW87" s="1479" t="n"/>
      <c r="CX87" s="1479" t="n"/>
      <c r="CY87" s="1479" t="n"/>
      <c r="CZ87" s="1479" t="n"/>
      <c r="DA87" s="1479" t="n"/>
      <c r="DB87" s="1479" t="n"/>
      <c r="DC87" s="1479" t="n"/>
      <c r="DD87" s="1479" t="n"/>
      <c r="DE87" s="1479" t="n"/>
      <c r="DF87" s="1479" t="n"/>
      <c r="DG87" s="1479" t="n"/>
      <c r="DH87" s="1479" t="n"/>
      <c r="DI87" s="1479" t="n"/>
      <c r="DJ87" s="1479" t="n"/>
      <c r="DK87" s="1479" t="n"/>
      <c r="DL87" s="1479" t="n"/>
      <c r="DM87" s="1479" t="n"/>
      <c r="DN87" s="1479" t="n"/>
      <c r="DO87" s="1479" t="n"/>
      <c r="DP87" s="1479" t="n"/>
      <c r="DQ87" s="1479" t="n"/>
      <c r="DR87" s="1479" t="n"/>
      <c r="DS87" s="1479" t="n"/>
      <c r="DT87" s="1479" t="n"/>
      <c r="DU87" s="1479" t="n"/>
      <c r="DV87" s="1479" t="n"/>
      <c r="DW87" s="1479" t="n"/>
      <c r="DY87" s="1489" t="inlineStr">
        <is>
          <t xml:space="preserve">　 = ④＋b＋⑭＋⑮</t>
        </is>
      </c>
      <c r="DZ87" s="1411" t="n"/>
      <c r="EA87" s="1411" t="n"/>
      <c r="EB87" s="1411" t="n"/>
      <c r="EC87" s="1411" t="n"/>
      <c r="ED87" s="1411" t="n"/>
      <c r="EE87" s="1411" t="n"/>
      <c r="EF87" s="1411" t="n"/>
      <c r="EG87" s="1411" t="n"/>
      <c r="EH87" s="1411" t="n"/>
      <c r="EI87" s="1411" t="n"/>
      <c r="EJ87" s="1411" t="n"/>
      <c r="EK87" s="1411" t="n"/>
      <c r="EL87" s="1411" t="n"/>
      <c r="EM87" s="1411" t="n"/>
      <c r="EN87" s="1411" t="n"/>
      <c r="EO87" s="1411" t="n"/>
      <c r="EP87" s="1411" t="n"/>
      <c r="EQ87" s="1411" t="n"/>
      <c r="ER87" s="1411" t="n"/>
      <c r="ES87" s="1411" t="n"/>
      <c r="ET87" s="1411" t="n"/>
      <c r="EU87" s="1411" t="n"/>
      <c r="EV87" s="1411" t="n"/>
      <c r="EW87" s="1411" t="n"/>
      <c r="EX87" s="1411" t="n"/>
      <c r="EY87" s="1411" t="n"/>
      <c r="EZ87" s="1477" t="n"/>
      <c r="FA87" s="1477" t="n"/>
      <c r="FB87" s="1477" t="n"/>
      <c r="FC87" s="1477" t="n"/>
      <c r="FD87" s="1477" t="n"/>
      <c r="FE87" s="1477" t="n"/>
      <c r="FF87" s="1477" t="n"/>
      <c r="FG87" s="1477" t="n"/>
      <c r="FH87" s="1477" t="n"/>
      <c r="FI87" s="1477" t="n"/>
      <c r="FJ87" s="1477" t="n"/>
      <c r="FK87" s="1477" t="n"/>
      <c r="FL87" s="1477" t="n"/>
      <c r="FO87" s="1400" t="n"/>
      <c r="FP87" s="1400" t="n"/>
      <c r="FQ87" s="1400" t="n"/>
      <c r="FR87" s="1400" t="n"/>
      <c r="FS87" s="1400" t="n"/>
      <c r="FT87" s="1400" t="n"/>
      <c r="FU87" s="1400" t="n"/>
      <c r="FV87" s="1400" t="n"/>
      <c r="FW87" s="1400" t="n"/>
      <c r="FX87" s="1400" t="n"/>
      <c r="FY87" s="1400" t="n"/>
      <c r="FZ87" s="1400" t="n"/>
      <c r="GA87" s="1400" t="n"/>
      <c r="GB87" s="1400" t="n"/>
      <c r="GC87" s="1400" t="n"/>
      <c r="GD87" s="1400" t="n"/>
      <c r="GE87" s="1400" t="n"/>
      <c r="GF87" s="1400" t="n"/>
      <c r="GG87" s="1400" t="n"/>
      <c r="GH87" s="1400" t="n"/>
      <c r="GI87" s="1400" t="n"/>
      <c r="GJ87" s="1400" t="n"/>
      <c r="GK87" s="1400" t="n"/>
      <c r="GN87" s="1455" t="n"/>
      <c r="GO87" s="1455" t="n"/>
      <c r="GP87" s="1455" t="n"/>
      <c r="GQ87" s="1455" t="n"/>
      <c r="GR87" s="1455" t="n"/>
      <c r="GS87" s="1455" t="n"/>
      <c r="GT87" s="1455" t="n"/>
      <c r="GU87" s="1455" t="n"/>
      <c r="GV87" s="1455" t="n"/>
      <c r="GW87" s="1455" t="n"/>
      <c r="GX87" s="1455" t="n"/>
      <c r="GY87" s="1455" t="n"/>
      <c r="GZ87" s="1455" t="n"/>
    </row>
    <row r="88" ht="6" customHeight="1" s="980">
      <c r="A88" s="1400" t="n"/>
      <c r="C88" s="1400" t="n"/>
      <c r="D88" s="1400" t="n"/>
      <c r="E88" s="1400" t="n"/>
      <c r="F88" s="1400" t="n"/>
      <c r="G88" s="1400" t="n"/>
      <c r="H88" s="1400" t="n"/>
      <c r="I88" s="1400" t="n"/>
      <c r="J88" s="1400" t="n"/>
      <c r="K88" s="1400" t="n"/>
      <c r="L88" s="1400" t="n"/>
      <c r="M88" s="1400" t="n"/>
      <c r="N88" s="1400" t="n"/>
      <c r="O88" s="1400" t="n"/>
      <c r="P88" s="1400" t="n"/>
      <c r="Q88" s="1400" t="n"/>
      <c r="R88" s="1400" t="n"/>
      <c r="S88" s="1400" t="n"/>
      <c r="T88" s="1455" t="n"/>
      <c r="U88" s="1455" t="n"/>
      <c r="V88" s="1455" t="n"/>
      <c r="W88" s="1455" t="n"/>
      <c r="X88" s="1455" t="n"/>
      <c r="Y88" s="1455" t="n"/>
      <c r="Z88" s="1455" t="n"/>
      <c r="AA88" s="1455" t="n"/>
      <c r="AB88" s="1455" t="n"/>
      <c r="AC88" s="1455" t="n"/>
      <c r="AD88" s="1455" t="n"/>
      <c r="AE88" s="1455" t="n"/>
      <c r="AF88" s="1455" t="n"/>
      <c r="AG88" s="1455" t="n"/>
      <c r="AH88" s="1455" t="n"/>
      <c r="AI88" s="1455" t="n"/>
      <c r="AJ88" s="1455" t="n"/>
      <c r="AK88" s="1455" t="n"/>
      <c r="AL88" s="1455" t="n"/>
      <c r="AM88" s="1455" t="n"/>
      <c r="AN88" s="1455" t="n"/>
      <c r="AO88" s="1455" t="n"/>
      <c r="AP88" s="1455" t="n"/>
      <c r="AQ88" s="1455" t="n"/>
      <c r="AR88" s="1455" t="n"/>
      <c r="AS88" s="1455" t="n"/>
      <c r="AT88" s="1455" t="n"/>
      <c r="AU88" s="1455" t="n"/>
      <c r="AV88" s="1455" t="n"/>
      <c r="AW88" s="1455" t="n"/>
      <c r="AX88" s="1455" t="n"/>
      <c r="AY88" s="1455" t="n"/>
      <c r="AZ88" s="1455" t="n"/>
      <c r="BA88" s="1455" t="n"/>
      <c r="BB88" s="1455" t="n"/>
      <c r="BC88" s="1455" t="n"/>
      <c r="BD88" s="1455" t="n"/>
      <c r="BE88" s="1455" t="n"/>
      <c r="BF88" s="1455" t="n"/>
      <c r="BG88" s="1455" t="n"/>
      <c r="BH88" s="1455" t="n"/>
      <c r="BI88" s="1455" t="n"/>
      <c r="BJ88" s="1455" t="n"/>
      <c r="BK88" s="1455" t="n"/>
      <c r="BL88" s="1455" t="n"/>
      <c r="BM88" s="1455" t="n"/>
      <c r="BN88" s="1455" t="n"/>
      <c r="BO88" s="1455" t="n"/>
      <c r="BP88" s="1455" t="n"/>
      <c r="BQ88" s="1455" t="n"/>
      <c r="BR88" s="1455" t="n"/>
      <c r="BS88" s="1455" t="n"/>
      <c r="BT88" s="1455" t="n"/>
      <c r="BU88" s="1455" t="n"/>
      <c r="BV88" s="1455" t="n"/>
      <c r="BW88" s="1435" t="n"/>
      <c r="BX88" s="1479" t="n"/>
      <c r="BY88" s="1479" t="n"/>
      <c r="BZ88" s="1479" t="n"/>
      <c r="CA88" s="1479" t="n"/>
      <c r="CB88" s="1479" t="n"/>
      <c r="CC88" s="1479" t="n"/>
      <c r="CD88" s="1479" t="n"/>
      <c r="CE88" s="1479" t="n"/>
      <c r="CF88" s="1479" t="n"/>
      <c r="CG88" s="1479" t="n"/>
      <c r="CH88" s="1479" t="n"/>
      <c r="CI88" s="1479" t="n"/>
      <c r="CJ88" s="1479" t="n"/>
      <c r="CK88" s="1479" t="n"/>
      <c r="CL88" s="1479" t="n"/>
      <c r="CM88" s="1479" t="n"/>
      <c r="CN88" s="1479" t="n"/>
      <c r="CO88" s="1479" t="n"/>
      <c r="CP88" s="1479" t="n"/>
      <c r="CQ88" s="1479" t="n"/>
      <c r="CR88" s="1479" t="n"/>
      <c r="CS88" s="1479" t="n"/>
      <c r="CT88" s="1479" t="n"/>
      <c r="CU88" s="1479" t="n"/>
      <c r="CV88" s="1479" t="n"/>
      <c r="CW88" s="1479" t="n"/>
      <c r="CX88" s="1479" t="n"/>
      <c r="CY88" s="1479" t="n"/>
      <c r="CZ88" s="1479" t="n"/>
      <c r="DA88" s="1479" t="n"/>
      <c r="DB88" s="1479" t="n"/>
      <c r="DC88" s="1479" t="n"/>
      <c r="DD88" s="1479" t="n"/>
      <c r="DE88" s="1479" t="n"/>
      <c r="DF88" s="1479" t="n"/>
      <c r="DG88" s="1479" t="n"/>
      <c r="DH88" s="1479" t="n"/>
      <c r="DI88" s="1479" t="n"/>
      <c r="DJ88" s="1479" t="n"/>
      <c r="DK88" s="1479" t="n"/>
      <c r="DL88" s="1479" t="n"/>
      <c r="DM88" s="1479" t="n"/>
      <c r="DN88" s="1479" t="n"/>
      <c r="DO88" s="1479" t="n"/>
      <c r="DP88" s="1479" t="n"/>
      <c r="DQ88" s="1479" t="n"/>
      <c r="DR88" s="1479" t="n"/>
      <c r="DS88" s="1479" t="n"/>
      <c r="DT88" s="1479" t="n"/>
      <c r="DU88" s="1479" t="n"/>
      <c r="DV88" s="1479" t="n"/>
      <c r="DW88" s="1479" t="n"/>
      <c r="EZ88" s="1477" t="n"/>
      <c r="FA88" s="1477" t="n"/>
      <c r="FB88" s="1477" t="n"/>
      <c r="FC88" s="1477" t="n"/>
      <c r="FD88" s="1477" t="n"/>
      <c r="FE88" s="1477" t="n"/>
      <c r="FF88" s="1477" t="n"/>
      <c r="FG88" s="1477" t="n"/>
      <c r="FH88" s="1477" t="n"/>
      <c r="FI88" s="1477" t="n"/>
      <c r="FJ88" s="1477" t="n"/>
      <c r="FK88" s="1477" t="n"/>
      <c r="FL88" s="1477" t="n"/>
      <c r="FO88" s="1400" t="n"/>
      <c r="FP88" s="1400" t="n"/>
      <c r="FQ88" s="1400" t="n"/>
      <c r="FR88" s="1400" t="n"/>
      <c r="FS88" s="1400" t="n"/>
      <c r="FT88" s="1400" t="n"/>
      <c r="FU88" s="1400" t="n"/>
      <c r="FV88" s="1400" t="n"/>
      <c r="FW88" s="1400" t="n"/>
      <c r="FX88" s="1400" t="n"/>
      <c r="FY88" s="1400" t="n"/>
      <c r="FZ88" s="1400" t="n"/>
      <c r="GA88" s="1400" t="n"/>
      <c r="GB88" s="1400" t="n"/>
      <c r="GC88" s="1400" t="n"/>
      <c r="GD88" s="1400" t="n"/>
      <c r="GE88" s="1400" t="n"/>
      <c r="GF88" s="1400" t="n"/>
      <c r="GG88" s="1400" t="n"/>
      <c r="GH88" s="1400" t="n"/>
      <c r="GI88" s="1400" t="n"/>
      <c r="GJ88" s="1400" t="n"/>
      <c r="GK88" s="1400" t="n"/>
      <c r="GN88" s="1455" t="n"/>
      <c r="GO88" s="1455" t="n"/>
      <c r="GP88" s="1455" t="n"/>
      <c r="GQ88" s="1455" t="n"/>
      <c r="GR88" s="1455" t="n"/>
      <c r="GS88" s="1455" t="n"/>
      <c r="GT88" s="1455" t="n"/>
      <c r="GU88" s="1455" t="n"/>
      <c r="GV88" s="1455" t="n"/>
      <c r="GW88" s="1455" t="n"/>
      <c r="GX88" s="1455" t="n"/>
      <c r="GY88" s="1455" t="n"/>
      <c r="GZ88" s="1455" t="n"/>
    </row>
    <row r="89" ht="6" customHeight="1" s="980">
      <c r="A89" s="1400" t="n"/>
      <c r="C89" s="1400" t="n"/>
      <c r="D89" s="1400" t="n"/>
      <c r="E89" s="1400" t="n"/>
      <c r="F89" s="1400" t="n"/>
      <c r="G89" s="1400" t="n"/>
      <c r="H89" s="1400" t="n"/>
      <c r="I89" s="1400" t="n"/>
      <c r="J89" s="1400" t="n"/>
      <c r="K89" s="1400" t="n"/>
      <c r="L89" s="1400" t="n"/>
      <c r="M89" s="1400" t="n"/>
      <c r="N89" s="1400" t="n"/>
      <c r="O89" s="1400" t="n"/>
      <c r="P89" s="1400" t="n"/>
      <c r="Q89" s="1400" t="n"/>
      <c r="R89" s="1400" t="n"/>
      <c r="S89" s="1400" t="n"/>
      <c r="T89" s="1455" t="n"/>
      <c r="U89" s="1455" t="n"/>
      <c r="V89" s="1455" t="n"/>
      <c r="W89" s="1455" t="n"/>
      <c r="X89" s="1455" t="n"/>
      <c r="Y89" s="1455" t="n"/>
      <c r="Z89" s="1455" t="n"/>
      <c r="AA89" s="1455" t="n"/>
      <c r="AB89" s="1455" t="n"/>
      <c r="AC89" s="1455" t="n"/>
      <c r="AD89" s="1455" t="n"/>
      <c r="AE89" s="1455" t="n"/>
      <c r="AF89" s="1455" t="n"/>
      <c r="AG89" s="1455" t="n"/>
      <c r="AH89" s="1455" t="n"/>
      <c r="AI89" s="1455" t="n"/>
      <c r="AJ89" s="1455" t="n"/>
      <c r="AK89" s="1455" t="n"/>
      <c r="AL89" s="1455" t="n"/>
      <c r="AM89" s="1455" t="n"/>
      <c r="AN89" s="1455" t="n"/>
      <c r="AO89" s="1455" t="n"/>
      <c r="AP89" s="1455" t="n"/>
      <c r="AQ89" s="1455" t="n"/>
      <c r="AR89" s="1455" t="n"/>
      <c r="AS89" s="1455" t="n"/>
      <c r="AT89" s="1455" t="n"/>
      <c r="AU89" s="1455" t="n"/>
      <c r="AV89" s="1455" t="n"/>
      <c r="AW89" s="1455" t="n"/>
      <c r="AX89" s="1455" t="n"/>
      <c r="AY89" s="1455" t="n"/>
      <c r="AZ89" s="1455" t="n"/>
      <c r="BA89" s="1455" t="n"/>
      <c r="BB89" s="1455" t="n"/>
      <c r="BC89" s="1455" t="n"/>
      <c r="BD89" s="1455" t="n"/>
      <c r="BE89" s="1455" t="n"/>
      <c r="BF89" s="1455" t="n"/>
      <c r="BG89" s="1455" t="n"/>
      <c r="BH89" s="1455" t="n"/>
      <c r="BI89" s="1455" t="n"/>
      <c r="BJ89" s="1455" t="n"/>
      <c r="BK89" s="1455" t="n"/>
      <c r="BL89" s="1455" t="n"/>
      <c r="BM89" s="1455" t="n"/>
      <c r="BN89" s="1455" t="n"/>
      <c r="BO89" s="1455" t="n"/>
      <c r="BP89" s="1455" t="n"/>
      <c r="BQ89" s="1455" t="n"/>
      <c r="BR89" s="1455" t="n"/>
      <c r="BS89" s="1455" t="n"/>
      <c r="BT89" s="1455" t="n"/>
      <c r="BU89" s="1455" t="n"/>
      <c r="BV89" s="1455" t="n"/>
      <c r="BW89" s="1435" t="n"/>
      <c r="BX89" s="1479" t="n"/>
      <c r="BY89" s="1479" t="n"/>
      <c r="BZ89" s="1479" t="n"/>
      <c r="CA89" s="1479" t="n"/>
      <c r="CB89" s="1479" t="n"/>
      <c r="CC89" s="1479" t="n"/>
      <c r="CD89" s="1479" t="n"/>
      <c r="CE89" s="1479" t="n"/>
      <c r="CF89" s="1479" t="n"/>
      <c r="CG89" s="1479" t="n"/>
      <c r="CH89" s="1479" t="n"/>
      <c r="CI89" s="1479" t="n"/>
      <c r="CJ89" s="1479" t="n"/>
      <c r="CK89" s="1479" t="n"/>
      <c r="CL89" s="1479" t="n"/>
      <c r="CM89" s="1479" t="n"/>
      <c r="CN89" s="1479" t="n"/>
      <c r="CO89" s="1479" t="n"/>
      <c r="CP89" s="1479" t="n"/>
      <c r="CQ89" s="1479" t="n"/>
      <c r="CR89" s="1479" t="n"/>
      <c r="CS89" s="1479" t="n"/>
      <c r="CT89" s="1479" t="n"/>
      <c r="CU89" s="1479" t="n"/>
      <c r="CV89" s="1479" t="n"/>
      <c r="CW89" s="1479" t="n"/>
      <c r="CX89" s="1479" t="n"/>
      <c r="CY89" s="1479" t="n"/>
      <c r="CZ89" s="1479" t="n"/>
      <c r="DA89" s="1479" t="n"/>
      <c r="DB89" s="1479" t="n"/>
      <c r="DC89" s="1479" t="n"/>
      <c r="DD89" s="1479" t="n"/>
      <c r="DE89" s="1479" t="n"/>
      <c r="DF89" s="1479" t="n"/>
      <c r="DG89" s="1479" t="n"/>
      <c r="DH89" s="1479" t="n"/>
      <c r="DI89" s="1479" t="n"/>
      <c r="DJ89" s="1479" t="n"/>
      <c r="DK89" s="1479" t="n"/>
      <c r="DL89" s="1479" t="n"/>
      <c r="DM89" s="1479" t="n"/>
      <c r="DN89" s="1479" t="n"/>
      <c r="DO89" s="1479" t="n"/>
      <c r="DP89" s="1479" t="n"/>
      <c r="DQ89" s="1479" t="n"/>
      <c r="DR89" s="1479" t="n"/>
      <c r="DS89" s="1479" t="n"/>
      <c r="DT89" s="1479" t="n"/>
      <c r="DU89" s="1479" t="n"/>
      <c r="DV89" s="1479" t="n"/>
      <c r="DW89" s="1479" t="n"/>
      <c r="DY89" s="1449" t="n"/>
      <c r="DZ89" s="1449" t="n"/>
      <c r="EA89" s="1449" t="n"/>
      <c r="EB89" s="1449" t="n"/>
      <c r="EC89" s="1449" t="n"/>
      <c r="ED89" s="1449" t="n"/>
      <c r="EE89" s="1449" t="n"/>
      <c r="EF89" s="1449" t="n"/>
      <c r="EG89" s="1449" t="n"/>
      <c r="EH89" s="1449" t="n"/>
      <c r="EI89" s="1449" t="n"/>
      <c r="EJ89" s="1449" t="n"/>
      <c r="EK89" s="1449" t="n"/>
      <c r="EL89" s="1449" t="n"/>
      <c r="EM89" s="1449" t="n"/>
      <c r="EN89" s="1449" t="n"/>
      <c r="EO89" s="1449" t="n"/>
      <c r="EP89" s="1449" t="n"/>
      <c r="EQ89" s="1449" t="n"/>
      <c r="ER89" s="1449" t="n"/>
      <c r="ES89" s="1449" t="n"/>
      <c r="ET89" s="1449" t="n"/>
      <c r="EU89" s="1449" t="n"/>
      <c r="EV89" s="1449" t="n"/>
      <c r="EW89" s="1449" t="n"/>
      <c r="EX89" s="1449" t="n"/>
      <c r="EY89" s="1449" t="n"/>
      <c r="EZ89" s="1477" t="n"/>
      <c r="FA89" s="1477" t="n"/>
      <c r="FB89" s="1477" t="n"/>
      <c r="FC89" s="1477" t="n"/>
      <c r="FD89" s="1477" t="n"/>
      <c r="FE89" s="1477" t="n"/>
      <c r="FF89" s="1477" t="n"/>
      <c r="FG89" s="1477" t="n"/>
      <c r="FH89" s="1477" t="n"/>
      <c r="FI89" s="1477" t="n"/>
      <c r="FJ89" s="1477" t="n"/>
      <c r="FK89" s="1477" t="n"/>
      <c r="FL89" s="1477" t="n"/>
      <c r="FO89" s="1400" t="n"/>
      <c r="FP89" s="1400" t="n"/>
      <c r="FQ89" s="1400" t="n"/>
      <c r="FR89" s="1400" t="n"/>
      <c r="FS89" s="1400" t="n"/>
      <c r="FT89" s="1400" t="n"/>
      <c r="FU89" s="1400" t="n"/>
      <c r="FV89" s="1400" t="n"/>
      <c r="FW89" s="1400" t="n"/>
      <c r="FX89" s="1400" t="n"/>
      <c r="FY89" s="1400" t="n"/>
      <c r="FZ89" s="1400" t="n"/>
      <c r="GA89" s="1400" t="n"/>
      <c r="GB89" s="1400" t="n"/>
      <c r="GC89" s="1400" t="n"/>
      <c r="GD89" s="1400" t="n"/>
      <c r="GE89" s="1400" t="n"/>
      <c r="GF89" s="1400" t="n"/>
      <c r="GG89" s="1400" t="n"/>
      <c r="GH89" s="1400" t="n"/>
      <c r="GI89" s="1400" t="n"/>
      <c r="GJ89" s="1400" t="n"/>
      <c r="GK89" s="1400" t="n"/>
      <c r="GN89" s="1455" t="n"/>
      <c r="GO89" s="1455" t="n"/>
      <c r="GP89" s="1455" t="n"/>
      <c r="GQ89" s="1455" t="n"/>
      <c r="GR89" s="1455" t="n"/>
      <c r="GS89" s="1455" t="n"/>
      <c r="GT89" s="1455" t="n"/>
      <c r="GU89" s="1455" t="n"/>
      <c r="GV89" s="1455" t="n"/>
      <c r="GW89" s="1455" t="n"/>
      <c r="GX89" s="1455" t="n"/>
      <c r="GY89" s="1455" t="n"/>
      <c r="GZ89" s="1455" t="n"/>
    </row>
    <row r="90" ht="6" customHeight="1" s="980">
      <c r="A90" s="1400" t="n"/>
      <c r="C90" s="1400" t="n"/>
      <c r="D90" s="1400" t="n"/>
      <c r="E90" s="1400" t="n"/>
      <c r="F90" s="1400" t="n"/>
      <c r="G90" s="1400" t="n"/>
      <c r="H90" s="1400" t="n"/>
      <c r="I90" s="1400" t="n"/>
      <c r="J90" s="1400" t="n"/>
      <c r="K90" s="1400" t="n"/>
      <c r="L90" s="1400" t="n"/>
      <c r="M90" s="1400" t="n"/>
      <c r="N90" s="1400" t="n"/>
      <c r="O90" s="1400" t="n"/>
      <c r="P90" s="1400" t="n"/>
      <c r="Q90" s="1400" t="n"/>
      <c r="R90" s="1400" t="n"/>
      <c r="S90" s="1400" t="n"/>
      <c r="T90" s="1455" t="n"/>
      <c r="U90" s="1455" t="n"/>
      <c r="V90" s="1455" t="n"/>
      <c r="W90" s="1455" t="n"/>
      <c r="X90" s="1455" t="n"/>
      <c r="Y90" s="1455" t="n"/>
      <c r="Z90" s="1455" t="n"/>
      <c r="AA90" s="1455" t="n"/>
      <c r="AB90" s="1455" t="n"/>
      <c r="AC90" s="1455" t="n"/>
      <c r="AD90" s="1455" t="n"/>
      <c r="AE90" s="1455" t="n"/>
      <c r="AF90" s="1455" t="n"/>
      <c r="AG90" s="1455" t="n"/>
      <c r="AH90" s="1455" t="n"/>
      <c r="AI90" s="1455" t="n"/>
      <c r="AJ90" s="1455" t="n"/>
      <c r="AK90" s="1455" t="n"/>
      <c r="AL90" s="1455" t="n"/>
      <c r="AM90" s="1455" t="n"/>
      <c r="AN90" s="1455" t="n"/>
      <c r="AO90" s="1455" t="n"/>
      <c r="AP90" s="1455" t="n"/>
      <c r="AQ90" s="1455" t="n"/>
      <c r="AR90" s="1455" t="n"/>
      <c r="AS90" s="1455" t="n"/>
      <c r="AT90" s="1455" t="n"/>
      <c r="AU90" s="1455" t="n"/>
      <c r="AV90" s="1455" t="n"/>
      <c r="AW90" s="1455" t="n"/>
      <c r="AX90" s="1455" t="n"/>
      <c r="AY90" s="1455" t="n"/>
      <c r="AZ90" s="1455" t="n"/>
      <c r="BA90" s="1455" t="n"/>
      <c r="BB90" s="1455" t="n"/>
      <c r="BC90" s="1455" t="n"/>
      <c r="BD90" s="1455" t="n"/>
      <c r="BE90" s="1455" t="n"/>
      <c r="BF90" s="1455" t="n"/>
      <c r="BG90" s="1455" t="n"/>
      <c r="BH90" s="1455" t="n"/>
      <c r="BI90" s="1455" t="n"/>
      <c r="BJ90" s="1455" t="n"/>
      <c r="BK90" s="1455" t="n"/>
      <c r="BL90" s="1455" t="n"/>
      <c r="BM90" s="1455" t="n"/>
      <c r="BN90" s="1455" t="n"/>
      <c r="BO90" s="1455" t="n"/>
      <c r="BP90" s="1455" t="n"/>
      <c r="BQ90" s="1455" t="n"/>
      <c r="BR90" s="1455" t="n"/>
      <c r="BS90" s="1455" t="n"/>
      <c r="BT90" s="1455" t="n"/>
      <c r="BU90" s="1455" t="n"/>
      <c r="BV90" s="1455" t="n"/>
      <c r="BW90" s="1435" t="n"/>
      <c r="BX90" s="1479" t="n"/>
      <c r="BY90" s="1479" t="n"/>
      <c r="BZ90" s="1479" t="n"/>
      <c r="CA90" s="1479" t="n"/>
      <c r="CB90" s="1479" t="n"/>
      <c r="CC90" s="1479" t="n"/>
      <c r="CD90" s="1479" t="n"/>
      <c r="CE90" s="1479" t="n"/>
      <c r="CF90" s="1479" t="n"/>
      <c r="CG90" s="1479" t="n"/>
      <c r="CH90" s="1479" t="n"/>
      <c r="CI90" s="1479" t="n"/>
      <c r="CJ90" s="1479" t="n"/>
      <c r="CK90" s="1479" t="n"/>
      <c r="CL90" s="1479" t="n"/>
      <c r="CM90" s="1479" t="n"/>
      <c r="CN90" s="1479" t="n"/>
      <c r="CO90" s="1479" t="n"/>
      <c r="CP90" s="1479" t="n"/>
      <c r="CQ90" s="1479" t="n"/>
      <c r="CR90" s="1479" t="n"/>
      <c r="CS90" s="1479" t="n"/>
      <c r="CT90" s="1479" t="n"/>
      <c r="CU90" s="1479" t="n"/>
      <c r="CV90" s="1479" t="n"/>
      <c r="CW90" s="1479" t="n"/>
      <c r="CX90" s="1479" t="n"/>
      <c r="CY90" s="1479" t="n"/>
      <c r="CZ90" s="1479" t="n"/>
      <c r="DA90" s="1479" t="n"/>
      <c r="DB90" s="1479" t="n"/>
      <c r="DC90" s="1479" t="n"/>
      <c r="DD90" s="1479" t="n"/>
      <c r="DE90" s="1479" t="n"/>
      <c r="DF90" s="1479" t="n"/>
      <c r="DG90" s="1479" t="n"/>
      <c r="DH90" s="1479" t="n"/>
      <c r="DI90" s="1479" t="n"/>
      <c r="DJ90" s="1479" t="n"/>
      <c r="DK90" s="1479" t="n"/>
      <c r="DL90" s="1479" t="n"/>
      <c r="DM90" s="1479" t="n"/>
      <c r="DN90" s="1479" t="n"/>
      <c r="DO90" s="1479" t="n"/>
      <c r="DP90" s="1479" t="n"/>
      <c r="DQ90" s="1479" t="n"/>
      <c r="DR90" s="1479" t="n"/>
      <c r="DS90" s="1479" t="n"/>
      <c r="DT90" s="1479" t="n"/>
      <c r="DU90" s="1479" t="n"/>
      <c r="DV90" s="1479" t="n"/>
      <c r="DW90" s="1479" t="n"/>
      <c r="DY90" s="1480" t="inlineStr">
        <is>
          <t>Unrealized gain/loss used for quantitative analysis</t>
        </is>
      </c>
      <c r="DZ90" s="1411" t="n"/>
      <c r="EA90" s="1411" t="n"/>
      <c r="EB90" s="1411" t="n"/>
      <c r="EC90" s="1411" t="n"/>
      <c r="ED90" s="1411" t="n"/>
      <c r="EE90" s="1411" t="n"/>
      <c r="EF90" s="1411" t="n"/>
      <c r="EG90" s="1411" t="n"/>
      <c r="EH90" s="1411" t="n"/>
      <c r="EI90" s="1411" t="n"/>
      <c r="EJ90" s="1411" t="n"/>
      <c r="EK90" s="1411" t="n"/>
      <c r="EL90" s="1411" t="n"/>
      <c r="EM90" s="1411" t="n"/>
      <c r="EN90" s="1411" t="n"/>
      <c r="EO90" s="1411" t="n"/>
      <c r="EP90" s="1411" t="n"/>
      <c r="EQ90" s="1411" t="n"/>
      <c r="ER90" s="1411" t="n"/>
      <c r="ES90" s="1411" t="n"/>
      <c r="ET90" s="1411" t="n"/>
      <c r="EU90" s="1411" t="n"/>
      <c r="EV90" s="1411" t="n"/>
      <c r="EW90" s="1411" t="n"/>
      <c r="EX90" s="1411" t="n"/>
      <c r="EY90" s="1446" t="n"/>
      <c r="EZ90" s="1488">
        <f>FB42+FB77</f>
        <v/>
      </c>
      <c r="FA90" s="1403" t="n"/>
      <c r="FB90" s="1403" t="n"/>
      <c r="FC90" s="1403" t="n"/>
      <c r="FD90" s="1403" t="n"/>
      <c r="FE90" s="1403" t="n"/>
      <c r="FF90" s="1403" t="n"/>
      <c r="FG90" s="1403" t="n"/>
      <c r="FH90" s="1403" t="n"/>
      <c r="FI90" s="1403" t="n"/>
      <c r="FJ90" s="1403" t="n"/>
      <c r="FK90" s="1403" t="n"/>
      <c r="FL90" s="1404" t="n"/>
      <c r="FO90" s="1400" t="n"/>
      <c r="FP90" s="1400" t="n"/>
      <c r="FQ90" s="1400" t="n"/>
      <c r="FR90" s="1400" t="n"/>
      <c r="FS90" s="1400" t="n"/>
      <c r="FT90" s="1400" t="n"/>
      <c r="FU90" s="1400" t="n"/>
      <c r="FV90" s="1400" t="n"/>
      <c r="FW90" s="1400" t="n"/>
      <c r="FX90" s="1400" t="n"/>
      <c r="FY90" s="1400" t="n"/>
      <c r="FZ90" s="1400" t="n"/>
      <c r="GA90" s="1400" t="n"/>
      <c r="GB90" s="1400" t="n"/>
      <c r="GC90" s="1400" t="n"/>
      <c r="GD90" s="1400" t="n"/>
      <c r="GE90" s="1400" t="n"/>
      <c r="GF90" s="1400" t="n"/>
      <c r="GG90" s="1400" t="n"/>
      <c r="GH90" s="1400" t="n"/>
      <c r="GI90" s="1400" t="n"/>
      <c r="GJ90" s="1400" t="n"/>
      <c r="GK90" s="1400" t="n"/>
      <c r="GN90" s="1455" t="n"/>
      <c r="GO90" s="1455" t="n"/>
      <c r="GP90" s="1455" t="n"/>
      <c r="GQ90" s="1455" t="n"/>
      <c r="GR90" s="1455" t="n"/>
      <c r="GS90" s="1455" t="n"/>
      <c r="GT90" s="1455" t="n"/>
      <c r="GU90" s="1455" t="n"/>
      <c r="GV90" s="1455" t="n"/>
      <c r="GW90" s="1455" t="n"/>
      <c r="GX90" s="1455" t="n"/>
      <c r="GY90" s="1455" t="n"/>
      <c r="GZ90" s="1455" t="n"/>
    </row>
    <row r="91" ht="6" customHeight="1" s="980">
      <c r="A91" s="1400" t="n"/>
      <c r="B91" s="1400" t="n"/>
      <c r="C91" s="1400" t="n"/>
      <c r="D91" s="1400" t="n"/>
      <c r="E91" s="1400" t="n"/>
      <c r="F91" s="1400" t="n"/>
      <c r="G91" s="1400" t="n"/>
      <c r="H91" s="1400" t="n"/>
      <c r="I91" s="1400" t="n"/>
      <c r="J91" s="1400" t="n"/>
      <c r="K91" s="1400" t="n"/>
      <c r="L91" s="1400" t="n"/>
      <c r="M91" s="1400" t="n"/>
      <c r="N91" s="1400" t="n"/>
      <c r="O91" s="1400" t="n"/>
      <c r="P91" s="1400" t="n"/>
      <c r="Q91" s="1400" t="n"/>
      <c r="R91" s="1400" t="n"/>
      <c r="S91" s="1400" t="n"/>
      <c r="T91" s="1455" t="n"/>
      <c r="U91" s="1455" t="n"/>
      <c r="V91" s="1455" t="n"/>
      <c r="W91" s="1455" t="n"/>
      <c r="X91" s="1455" t="n"/>
      <c r="Y91" s="1455" t="n"/>
      <c r="Z91" s="1455" t="n"/>
      <c r="AA91" s="1455" t="n"/>
      <c r="AB91" s="1455" t="n"/>
      <c r="AC91" s="1455" t="n"/>
      <c r="AD91" s="1455" t="n"/>
      <c r="AE91" s="1455" t="n"/>
      <c r="AF91" s="1455" t="n"/>
      <c r="AG91" s="1455" t="n"/>
      <c r="AH91" s="1455" t="n"/>
      <c r="AI91" s="1455" t="n"/>
      <c r="AJ91" s="1455" t="n"/>
      <c r="AK91" s="1455" t="n"/>
      <c r="AL91" s="1455" t="n"/>
      <c r="AM91" s="1455" t="n"/>
      <c r="AN91" s="1455" t="n"/>
      <c r="AO91" s="1455" t="n"/>
      <c r="AP91" s="1455" t="n"/>
      <c r="AQ91" s="1455" t="n"/>
      <c r="AR91" s="1455" t="n"/>
      <c r="AS91" s="1455" t="n"/>
      <c r="AT91" s="1455" t="n"/>
      <c r="AU91" s="1455" t="n"/>
      <c r="AV91" s="1455" t="n"/>
      <c r="AW91" s="1455" t="n"/>
      <c r="AX91" s="1455" t="n"/>
      <c r="AY91" s="1455" t="n"/>
      <c r="AZ91" s="1455" t="n"/>
      <c r="BA91" s="1455" t="n"/>
      <c r="BB91" s="1455" t="n"/>
      <c r="BC91" s="1455" t="n"/>
      <c r="BD91" s="1455" t="n"/>
      <c r="BE91" s="1455" t="n"/>
      <c r="BF91" s="1455" t="n"/>
      <c r="BG91" s="1455" t="n"/>
      <c r="BH91" s="1455" t="n"/>
      <c r="BI91" s="1455" t="n"/>
      <c r="BJ91" s="1455" t="n"/>
      <c r="BK91" s="1455" t="n"/>
      <c r="BL91" s="1455" t="n"/>
      <c r="BM91" s="1455" t="n"/>
      <c r="BN91" s="1455" t="n"/>
      <c r="BO91" s="1455" t="n"/>
      <c r="BP91" s="1455" t="n"/>
      <c r="BQ91" s="1455" t="n"/>
      <c r="BR91" s="1455" t="n"/>
      <c r="BS91" s="1455" t="n"/>
      <c r="BT91" s="1455" t="n"/>
      <c r="BU91" s="1455" t="n"/>
      <c r="BV91" s="1455" t="n"/>
      <c r="BW91" s="1435" t="n"/>
      <c r="BX91" s="1479" t="n"/>
      <c r="BY91" s="1479" t="n"/>
      <c r="BZ91" s="1479" t="n"/>
      <c r="CA91" s="1479" t="n"/>
      <c r="CB91" s="1479" t="n"/>
      <c r="CC91" s="1479" t="n"/>
      <c r="CD91" s="1479" t="n"/>
      <c r="CE91" s="1479" t="n"/>
      <c r="CF91" s="1479" t="n"/>
      <c r="CG91" s="1479" t="n"/>
      <c r="CH91" s="1479" t="n"/>
      <c r="CI91" s="1479" t="n"/>
      <c r="CJ91" s="1479" t="n"/>
      <c r="CK91" s="1479" t="n"/>
      <c r="CL91" s="1479" t="n"/>
      <c r="CM91" s="1479" t="n"/>
      <c r="CN91" s="1479" t="n"/>
      <c r="CO91" s="1479" t="n"/>
      <c r="CP91" s="1479" t="n"/>
      <c r="CQ91" s="1479" t="n"/>
      <c r="CR91" s="1479" t="n"/>
      <c r="CS91" s="1479" t="n"/>
      <c r="CT91" s="1479" t="n"/>
      <c r="CU91" s="1479" t="n"/>
      <c r="CV91" s="1479" t="n"/>
      <c r="CW91" s="1479" t="n"/>
      <c r="CX91" s="1479" t="n"/>
      <c r="CY91" s="1479" t="n"/>
      <c r="CZ91" s="1479" t="n"/>
      <c r="DA91" s="1479" t="n"/>
      <c r="DB91" s="1479" t="n"/>
      <c r="DC91" s="1479" t="n"/>
      <c r="DD91" s="1479" t="n"/>
      <c r="DE91" s="1479" t="n"/>
      <c r="DF91" s="1479" t="n"/>
      <c r="DG91" s="1479" t="n"/>
      <c r="DH91" s="1479" t="n"/>
      <c r="DI91" s="1479" t="n"/>
      <c r="DJ91" s="1479" t="n"/>
      <c r="DK91" s="1479" t="n"/>
      <c r="DL91" s="1479" t="n"/>
      <c r="DM91" s="1479" t="n"/>
      <c r="DN91" s="1479" t="n"/>
      <c r="DO91" s="1479" t="n"/>
      <c r="DP91" s="1479" t="n"/>
      <c r="DQ91" s="1479" t="n"/>
      <c r="DR91" s="1479" t="n"/>
      <c r="DS91" s="1479" t="n"/>
      <c r="DT91" s="1479" t="n"/>
      <c r="DU91" s="1479" t="n"/>
      <c r="DV91" s="1479" t="n"/>
      <c r="DW91" s="1479" t="n"/>
      <c r="DY91" s="1427" t="n"/>
      <c r="DZ91" s="1428" t="n"/>
      <c r="EA91" s="1428" t="n"/>
      <c r="EB91" s="1428" t="n"/>
      <c r="EC91" s="1428" t="n"/>
      <c r="ED91" s="1428" t="n"/>
      <c r="EE91" s="1428" t="n"/>
      <c r="EF91" s="1428" t="n"/>
      <c r="EG91" s="1428" t="n"/>
      <c r="EH91" s="1428" t="n"/>
      <c r="EI91" s="1428" t="n"/>
      <c r="EJ91" s="1428" t="n"/>
      <c r="EK91" s="1428" t="n"/>
      <c r="EL91" s="1428" t="n"/>
      <c r="EM91" s="1428" t="n"/>
      <c r="EN91" s="1428" t="n"/>
      <c r="EO91" s="1428" t="n"/>
      <c r="EP91" s="1428" t="n"/>
      <c r="EQ91" s="1428" t="n"/>
      <c r="ER91" s="1428" t="n"/>
      <c r="ES91" s="1428" t="n"/>
      <c r="ET91" s="1428" t="n"/>
      <c r="EU91" s="1428" t="n"/>
      <c r="EV91" s="1428" t="n"/>
      <c r="EW91" s="1428" t="n"/>
      <c r="EX91" s="1428" t="n"/>
      <c r="EY91" s="1441" t="n"/>
      <c r="EZ91" s="1422" t="n"/>
      <c r="FA91" s="1423" t="n"/>
      <c r="FB91" s="1423" t="n"/>
      <c r="FC91" s="1423" t="n"/>
      <c r="FD91" s="1423" t="n"/>
      <c r="FE91" s="1423" t="n"/>
      <c r="FF91" s="1423" t="n"/>
      <c r="FG91" s="1423" t="n"/>
      <c r="FH91" s="1423" t="n"/>
      <c r="FI91" s="1423" t="n"/>
      <c r="FJ91" s="1423" t="n"/>
      <c r="FK91" s="1423" t="n"/>
      <c r="FL91" s="1426" t="n"/>
      <c r="FO91" s="1449" t="n"/>
      <c r="FP91" s="1449" t="n"/>
      <c r="FQ91" s="1449" t="n"/>
      <c r="FR91" s="1449" t="n"/>
      <c r="FS91" s="1449" t="n"/>
      <c r="FT91" s="1449" t="n"/>
      <c r="FU91" s="1449" t="n"/>
      <c r="FV91" s="1449" t="n"/>
      <c r="FW91" s="1449" t="n"/>
      <c r="FX91" s="1449" t="n"/>
      <c r="FY91" s="1449" t="n"/>
      <c r="FZ91" s="1449" t="n"/>
      <c r="GA91" s="1449" t="n"/>
      <c r="GB91" s="1449" t="n"/>
      <c r="GC91" s="1449" t="n"/>
      <c r="GD91" s="1449" t="n"/>
      <c r="GE91" s="1449" t="n"/>
      <c r="GF91" s="1449" t="n"/>
      <c r="GG91" s="1449" t="n"/>
      <c r="GH91" s="1449" t="n"/>
      <c r="GI91" s="1449" t="n"/>
      <c r="GJ91" s="1449" t="n"/>
      <c r="GK91" s="1449" t="n"/>
      <c r="GL91" s="1396" t="n"/>
      <c r="GM91" s="1396" t="n"/>
      <c r="GN91" s="1490" t="n"/>
      <c r="GO91" s="1490" t="n"/>
      <c r="GP91" s="1490" t="n"/>
      <c r="GQ91" s="1490" t="n"/>
      <c r="GR91" s="1490" t="n"/>
      <c r="GS91" s="1490" t="n"/>
      <c r="GT91" s="1490" t="n"/>
      <c r="GU91" s="1490" t="n"/>
      <c r="GV91" s="1490" t="n"/>
      <c r="GW91" s="1490" t="n"/>
      <c r="GX91" s="1490" t="n"/>
      <c r="GY91" s="1490" t="n"/>
      <c r="GZ91" s="1490" t="n"/>
    </row>
    <row r="92" ht="6" customHeight="1" s="980">
      <c r="A92" s="1400" t="n"/>
      <c r="B92" s="1400" t="n"/>
      <c r="C92" s="1400" t="n"/>
      <c r="D92" s="1400" t="n"/>
      <c r="E92" s="1400" t="n"/>
      <c r="F92" s="1400" t="n"/>
      <c r="G92" s="1400" t="n"/>
      <c r="H92" s="1400" t="n"/>
      <c r="I92" s="1400" t="n"/>
      <c r="J92" s="1400" t="n"/>
      <c r="K92" s="1400" t="n"/>
      <c r="L92" s="1400" t="n"/>
      <c r="M92" s="1400" t="n"/>
      <c r="N92" s="1400" t="n"/>
      <c r="O92" s="1400" t="n"/>
      <c r="P92" s="1400" t="n"/>
      <c r="Q92" s="1400" t="n"/>
      <c r="R92" s="1400" t="n"/>
      <c r="S92" s="1400" t="n"/>
      <c r="T92" s="1455" t="n"/>
      <c r="U92" s="1455" t="n"/>
      <c r="V92" s="1455" t="n"/>
      <c r="W92" s="1455" t="n"/>
      <c r="X92" s="1455" t="n"/>
      <c r="Y92" s="1455" t="n"/>
      <c r="Z92" s="1455" t="n"/>
      <c r="AA92" s="1455" t="n"/>
      <c r="AB92" s="1455" t="n"/>
      <c r="AC92" s="1455" t="n"/>
      <c r="AD92" s="1455" t="n"/>
      <c r="AE92" s="1455" t="n"/>
      <c r="AF92" s="1455" t="n"/>
      <c r="AG92" s="1455" t="n"/>
      <c r="AH92" s="1455" t="n"/>
      <c r="AI92" s="1455" t="n"/>
      <c r="AJ92" s="1455" t="n"/>
      <c r="AK92" s="1455" t="n"/>
      <c r="AL92" s="1455" t="n"/>
      <c r="AM92" s="1455" t="n"/>
      <c r="AN92" s="1455" t="n"/>
      <c r="AO92" s="1455" t="n"/>
      <c r="AP92" s="1455" t="n"/>
      <c r="AQ92" s="1455" t="n"/>
      <c r="AR92" s="1455" t="n"/>
      <c r="AS92" s="1455" t="n"/>
      <c r="AT92" s="1455" t="n"/>
      <c r="AU92" s="1455" t="n"/>
      <c r="AV92" s="1455" t="n"/>
      <c r="AW92" s="1455" t="n"/>
      <c r="AX92" s="1455" t="n"/>
      <c r="AY92" s="1455" t="n"/>
      <c r="AZ92" s="1455" t="n"/>
      <c r="BA92" s="1455" t="n"/>
      <c r="BB92" s="1455" t="n"/>
      <c r="BC92" s="1455" t="n"/>
      <c r="BD92" s="1455" t="n"/>
      <c r="BE92" s="1455" t="n"/>
      <c r="BF92" s="1455" t="n"/>
      <c r="BG92" s="1455" t="n"/>
      <c r="BH92" s="1455" t="n"/>
      <c r="BI92" s="1455" t="n"/>
      <c r="BJ92" s="1455" t="n"/>
      <c r="BK92" s="1455" t="n"/>
      <c r="BL92" s="1455" t="n"/>
      <c r="BM92" s="1455" t="n"/>
      <c r="BN92" s="1455" t="n"/>
      <c r="BO92" s="1455" t="n"/>
      <c r="BP92" s="1455" t="n"/>
      <c r="BQ92" s="1455" t="n"/>
      <c r="BR92" s="1455" t="n"/>
      <c r="BS92" s="1455" t="n"/>
      <c r="BT92" s="1455" t="n"/>
      <c r="BU92" s="1455" t="n"/>
      <c r="BV92" s="1455" t="n"/>
      <c r="BW92" s="1435" t="n"/>
      <c r="BX92" s="1479" t="n"/>
      <c r="BY92" s="1479" t="n"/>
      <c r="BZ92" s="1479" t="n"/>
      <c r="CA92" s="1479" t="n"/>
      <c r="CB92" s="1479" t="n"/>
      <c r="CC92" s="1479" t="n"/>
      <c r="CD92" s="1479" t="n"/>
      <c r="CE92" s="1479" t="n"/>
      <c r="CF92" s="1479" t="n"/>
      <c r="CG92" s="1479" t="n"/>
      <c r="CH92" s="1479" t="n"/>
      <c r="CI92" s="1479" t="n"/>
      <c r="CJ92" s="1479" t="n"/>
      <c r="CK92" s="1479" t="n"/>
      <c r="CL92" s="1479" t="n"/>
      <c r="CM92" s="1479" t="n"/>
      <c r="CN92" s="1479" t="n"/>
      <c r="CO92" s="1479" t="n"/>
      <c r="CP92" s="1479" t="n"/>
      <c r="CQ92" s="1479" t="n"/>
      <c r="CR92" s="1479" t="n"/>
      <c r="CS92" s="1479" t="n"/>
      <c r="CT92" s="1479" t="n"/>
      <c r="CU92" s="1479" t="n"/>
      <c r="CV92" s="1479" t="n"/>
      <c r="CW92" s="1479" t="n"/>
      <c r="CX92" s="1479" t="n"/>
      <c r="CY92" s="1479" t="n"/>
      <c r="CZ92" s="1479" t="n"/>
      <c r="DA92" s="1479" t="n"/>
      <c r="DB92" s="1479" t="n"/>
      <c r="DC92" s="1479" t="n"/>
      <c r="DD92" s="1479" t="n"/>
      <c r="DE92" s="1479" t="n"/>
      <c r="DF92" s="1479" t="n"/>
      <c r="DG92" s="1479" t="n"/>
      <c r="DH92" s="1479" t="n"/>
      <c r="DI92" s="1479" t="n"/>
      <c r="DJ92" s="1479" t="n"/>
      <c r="DK92" s="1479" t="n"/>
      <c r="DL92" s="1479" t="n"/>
      <c r="DM92" s="1479" t="n"/>
      <c r="DN92" s="1479" t="n"/>
      <c r="DO92" s="1479" t="n"/>
      <c r="DP92" s="1479" t="n"/>
      <c r="DQ92" s="1479" t="n"/>
      <c r="DR92" s="1479" t="n"/>
      <c r="DS92" s="1479" t="n"/>
      <c r="DT92" s="1479" t="n"/>
      <c r="DU92" s="1479" t="n"/>
      <c r="DV92" s="1479" t="n"/>
      <c r="DW92" s="1479" t="n"/>
      <c r="DY92" s="1491" t="inlineStr">
        <is>
          <t xml:space="preserve">　 = a＋⑮</t>
        </is>
      </c>
      <c r="DZ92" s="1411" t="n"/>
      <c r="EA92" s="1411" t="n"/>
      <c r="EB92" s="1411" t="n"/>
      <c r="EC92" s="1411" t="n"/>
      <c r="ED92" s="1411" t="n"/>
      <c r="EE92" s="1411" t="n"/>
      <c r="EF92" s="1411" t="n"/>
      <c r="EG92" s="1411" t="n"/>
      <c r="EH92" s="1411" t="n"/>
      <c r="EI92" s="1411" t="n"/>
      <c r="EJ92" s="1411" t="n"/>
      <c r="EK92" s="1411" t="n"/>
      <c r="EL92" s="1411" t="n"/>
      <c r="EM92" s="1411" t="n"/>
      <c r="EN92" s="1411" t="n"/>
      <c r="EO92" s="1411" t="n"/>
      <c r="EP92" s="1411" t="n"/>
      <c r="EQ92" s="1411" t="n"/>
      <c r="ER92" s="1411" t="n"/>
      <c r="ES92" s="1411" t="n"/>
      <c r="ET92" s="1411" t="n"/>
      <c r="EU92" s="1411" t="n"/>
      <c r="EV92" s="1411" t="n"/>
      <c r="EW92" s="1411" t="n"/>
      <c r="EX92" s="1411" t="n"/>
      <c r="EY92" s="1411" t="n"/>
      <c r="EZ92" s="1492" t="n"/>
      <c r="FA92" s="1492" t="n"/>
      <c r="FB92" s="1492" t="n"/>
      <c r="FC92" s="1492" t="n"/>
      <c r="FD92" s="1492" t="n"/>
      <c r="FE92" s="1492" t="n"/>
      <c r="FF92" s="1492" t="n"/>
      <c r="FG92" s="1492" t="n"/>
      <c r="FH92" s="1492" t="n"/>
      <c r="FI92" s="1492" t="n"/>
      <c r="FJ92" s="1492" t="n"/>
      <c r="FK92" s="1492" t="n"/>
      <c r="FL92" s="1492" t="n"/>
      <c r="FN92" s="1493" t="n"/>
      <c r="FO92" s="1494" t="n"/>
      <c r="FP92" s="1494" t="n"/>
      <c r="FQ92" s="1494" t="n"/>
      <c r="FR92" s="1494" t="n"/>
      <c r="FS92" s="1494" t="n"/>
      <c r="FT92" s="1494" t="n"/>
      <c r="FU92" s="1494" t="n"/>
      <c r="FV92" s="1494" t="n"/>
      <c r="FW92" s="1494" t="n"/>
      <c r="FX92" s="1494" t="n"/>
      <c r="FY92" s="1494" t="n"/>
      <c r="FZ92" s="1494" t="n"/>
      <c r="GA92" s="1494" t="n"/>
      <c r="GB92" s="1494" t="n"/>
      <c r="GC92" s="1494" t="n"/>
      <c r="GD92" s="1494" t="n"/>
      <c r="GE92" s="1494" t="n"/>
      <c r="GF92" s="1494" t="n"/>
      <c r="GG92" s="1494" t="n"/>
      <c r="GH92" s="1494" t="n"/>
      <c r="GI92" s="1494" t="n"/>
      <c r="GJ92" s="1494" t="n"/>
      <c r="GM92" s="1455" t="n"/>
      <c r="GN92" s="1455" t="n"/>
      <c r="GO92" s="1455" t="n"/>
      <c r="GP92" s="1455" t="n"/>
      <c r="GQ92" s="1455" t="n"/>
      <c r="GR92" s="1455" t="n"/>
      <c r="GS92" s="1455" t="n"/>
      <c r="GT92" s="1455" t="n"/>
      <c r="GU92" s="1455" t="n"/>
      <c r="GV92" s="1455" t="n"/>
      <c r="GW92" s="1455" t="n"/>
      <c r="GX92" s="1455" t="n"/>
      <c r="GY92" s="1455" t="n"/>
    </row>
    <row r="93" ht="6" customHeight="1" s="980">
      <c r="A93" s="1400" t="n"/>
      <c r="B93" s="1400" t="n"/>
      <c r="C93" s="1400" t="n"/>
      <c r="D93" s="1400" t="n"/>
      <c r="E93" s="1400" t="n"/>
      <c r="F93" s="1400" t="n"/>
      <c r="G93" s="1400" t="n"/>
      <c r="H93" s="1400" t="n"/>
      <c r="I93" s="1400" t="n"/>
      <c r="J93" s="1400" t="n"/>
      <c r="K93" s="1400" t="n"/>
      <c r="L93" s="1400" t="n"/>
      <c r="M93" s="1400" t="n"/>
      <c r="N93" s="1400" t="n"/>
      <c r="O93" s="1400" t="n"/>
      <c r="P93" s="1400" t="n"/>
      <c r="Q93" s="1400" t="n"/>
      <c r="R93" s="1400" t="n"/>
      <c r="S93" s="1400" t="n"/>
      <c r="T93" s="1455" t="n"/>
      <c r="U93" s="1455" t="n"/>
      <c r="V93" s="1455" t="n"/>
      <c r="W93" s="1455" t="n"/>
      <c r="X93" s="1455" t="n"/>
      <c r="Y93" s="1455" t="n"/>
      <c r="Z93" s="1455" t="n"/>
      <c r="AA93" s="1455" t="n"/>
      <c r="AB93" s="1455" t="n"/>
      <c r="AC93" s="1455" t="n"/>
      <c r="AD93" s="1455" t="n"/>
      <c r="AE93" s="1455" t="n"/>
      <c r="AF93" s="1455" t="n"/>
      <c r="AG93" s="1455" t="n"/>
      <c r="AH93" s="1455" t="n"/>
      <c r="AI93" s="1455" t="n"/>
      <c r="AJ93" s="1455" t="n"/>
      <c r="AK93" s="1455" t="n"/>
      <c r="AL93" s="1455" t="n"/>
      <c r="AM93" s="1455" t="n"/>
      <c r="AN93" s="1455" t="n"/>
      <c r="AO93" s="1455" t="n"/>
      <c r="AP93" s="1455" t="n"/>
      <c r="AQ93" s="1455" t="n"/>
      <c r="AR93" s="1455" t="n"/>
      <c r="AS93" s="1455" t="n"/>
      <c r="AT93" s="1455" t="n"/>
      <c r="AU93" s="1455" t="n"/>
      <c r="AV93" s="1455" t="n"/>
      <c r="AW93" s="1455" t="n"/>
      <c r="AX93" s="1455" t="n"/>
      <c r="AY93" s="1455" t="n"/>
      <c r="AZ93" s="1455" t="n"/>
      <c r="BA93" s="1455" t="n"/>
      <c r="BB93" s="1455" t="n"/>
      <c r="BC93" s="1455" t="n"/>
      <c r="BD93" s="1455" t="n"/>
      <c r="BE93" s="1455" t="n"/>
      <c r="BF93" s="1455" t="n"/>
      <c r="BG93" s="1455" t="n"/>
      <c r="BH93" s="1455" t="n"/>
      <c r="BI93" s="1455" t="n"/>
      <c r="BJ93" s="1455" t="n"/>
      <c r="BK93" s="1455" t="n"/>
      <c r="BL93" s="1455" t="n"/>
      <c r="BM93" s="1455" t="n"/>
      <c r="BN93" s="1455" t="n"/>
      <c r="BO93" s="1455" t="n"/>
      <c r="BP93" s="1455" t="n"/>
      <c r="BQ93" s="1455" t="n"/>
      <c r="BR93" s="1455" t="n"/>
      <c r="BS93" s="1455" t="n"/>
      <c r="BT93" s="1455" t="n"/>
      <c r="BU93" s="1455" t="n"/>
      <c r="BV93" s="1455" t="n"/>
      <c r="BW93" s="1435" t="n"/>
      <c r="BX93" s="1479" t="n"/>
      <c r="BY93" s="1479" t="n"/>
      <c r="BZ93" s="1479" t="n"/>
      <c r="CA93" s="1479" t="n"/>
      <c r="CB93" s="1479" t="n"/>
      <c r="CC93" s="1479" t="n"/>
      <c r="CD93" s="1479" t="n"/>
      <c r="CE93" s="1479" t="n"/>
      <c r="CF93" s="1479" t="n"/>
      <c r="CG93" s="1479" t="n"/>
      <c r="CH93" s="1479" t="n"/>
      <c r="CI93" s="1479" t="n"/>
      <c r="CJ93" s="1479" t="n"/>
      <c r="CK93" s="1479" t="n"/>
      <c r="CL93" s="1479" t="n"/>
      <c r="CM93" s="1479" t="n"/>
      <c r="CN93" s="1479" t="n"/>
      <c r="CO93" s="1479" t="n"/>
      <c r="CP93" s="1479" t="n"/>
      <c r="CQ93" s="1479" t="n"/>
      <c r="CR93" s="1479" t="n"/>
      <c r="CS93" s="1479" t="n"/>
      <c r="CT93" s="1479" t="n"/>
      <c r="CU93" s="1479" t="n"/>
      <c r="CV93" s="1479" t="n"/>
      <c r="CW93" s="1479" t="n"/>
      <c r="CX93" s="1479" t="n"/>
      <c r="CY93" s="1479" t="n"/>
      <c r="CZ93" s="1479" t="n"/>
      <c r="DA93" s="1479" t="n"/>
      <c r="DB93" s="1479" t="n"/>
      <c r="DC93" s="1479" t="n"/>
      <c r="DD93" s="1479" t="n"/>
      <c r="DE93" s="1479" t="n"/>
      <c r="DF93" s="1479" t="n"/>
      <c r="DG93" s="1479" t="n"/>
      <c r="DH93" s="1479" t="n"/>
      <c r="DI93" s="1479" t="n"/>
      <c r="DJ93" s="1479" t="n"/>
      <c r="DK93" s="1479" t="n"/>
      <c r="DL93" s="1479" t="n"/>
      <c r="DM93" s="1479" t="n"/>
      <c r="DN93" s="1479" t="n"/>
      <c r="DO93" s="1479" t="n"/>
      <c r="DP93" s="1479" t="n"/>
      <c r="DQ93" s="1479" t="n"/>
      <c r="DR93" s="1479" t="n"/>
      <c r="DS93" s="1479" t="n"/>
      <c r="DT93" s="1479" t="n"/>
      <c r="DU93" s="1479" t="n"/>
      <c r="DV93" s="1479" t="n"/>
      <c r="DW93" s="1479" t="n"/>
      <c r="EZ93" s="1492" t="n"/>
      <c r="FA93" s="1492" t="n"/>
      <c r="FB93" s="1492" t="n"/>
      <c r="FC93" s="1492" t="n"/>
      <c r="FD93" s="1492" t="n"/>
      <c r="FE93" s="1492" t="n"/>
      <c r="FF93" s="1492" t="n"/>
      <c r="FG93" s="1492" t="n"/>
      <c r="FH93" s="1492" t="n"/>
      <c r="FI93" s="1492" t="n"/>
      <c r="FJ93" s="1492" t="n"/>
      <c r="FK93" s="1492" t="n"/>
      <c r="FL93" s="1492" t="n"/>
      <c r="FN93" s="1493" t="n"/>
      <c r="FO93" s="1494" t="n"/>
      <c r="FP93" s="1494" t="n"/>
      <c r="FQ93" s="1494" t="n"/>
      <c r="FR93" s="1494" t="n"/>
      <c r="FS93" s="1494" t="n"/>
      <c r="FT93" s="1494" t="n"/>
      <c r="FU93" s="1494" t="n"/>
      <c r="FV93" s="1494" t="n"/>
      <c r="FW93" s="1494" t="n"/>
      <c r="FX93" s="1494" t="n"/>
      <c r="FY93" s="1494" t="n"/>
      <c r="FZ93" s="1494" t="n"/>
      <c r="GA93" s="1494" t="n"/>
      <c r="GB93" s="1494" t="n"/>
      <c r="GC93" s="1494" t="n"/>
      <c r="GD93" s="1494" t="n"/>
      <c r="GE93" s="1494" t="n"/>
      <c r="GF93" s="1494" t="n"/>
      <c r="GG93" s="1494" t="n"/>
      <c r="GH93" s="1494" t="n"/>
      <c r="GI93" s="1494" t="n"/>
      <c r="GJ93" s="1494" t="n"/>
      <c r="GM93" s="1455" t="n"/>
      <c r="GN93" s="1455" t="n"/>
      <c r="GO93" s="1455" t="n"/>
      <c r="GP93" s="1455" t="n"/>
      <c r="GQ93" s="1455" t="n"/>
      <c r="GR93" s="1455" t="n"/>
      <c r="GS93" s="1455" t="n"/>
      <c r="GT93" s="1455" t="n"/>
      <c r="GU93" s="1455" t="n"/>
      <c r="GV93" s="1455" t="n"/>
      <c r="GW93" s="1455" t="n"/>
      <c r="GX93" s="1455" t="n"/>
      <c r="GY93" s="1455" t="n"/>
    </row>
    <row r="94" ht="6" customHeight="1" s="980">
      <c r="A94" s="1400" t="n"/>
      <c r="B94" s="1400" t="n"/>
      <c r="C94" s="1400" t="n"/>
      <c r="D94" s="1400" t="n"/>
      <c r="E94" s="1400" t="n"/>
      <c r="F94" s="1400" t="n"/>
      <c r="G94" s="1400" t="n"/>
      <c r="H94" s="1400" t="n"/>
      <c r="I94" s="1400" t="n"/>
      <c r="J94" s="1400" t="n"/>
      <c r="K94" s="1400" t="n"/>
      <c r="L94" s="1400" t="n"/>
      <c r="M94" s="1400" t="n"/>
      <c r="N94" s="1400" t="n"/>
      <c r="O94" s="1400" t="n"/>
      <c r="P94" s="1400" t="n"/>
      <c r="Q94" s="1400" t="n"/>
      <c r="R94" s="1400" t="n"/>
      <c r="S94" s="1400" t="n"/>
      <c r="T94" s="1455" t="n"/>
      <c r="U94" s="1455" t="n"/>
      <c r="V94" s="1455" t="n"/>
      <c r="W94" s="1455" t="n"/>
      <c r="X94" s="1455" t="n"/>
      <c r="Y94" s="1455" t="n"/>
      <c r="Z94" s="1455" t="n"/>
      <c r="AA94" s="1455" t="n"/>
      <c r="AB94" s="1455" t="n"/>
      <c r="AC94" s="1455" t="n"/>
      <c r="AD94" s="1455" t="n"/>
      <c r="AE94" s="1455" t="n"/>
      <c r="AF94" s="1455" t="n"/>
      <c r="AG94" s="1455" t="n"/>
      <c r="AH94" s="1455" t="n"/>
      <c r="AI94" s="1455" t="n"/>
      <c r="AJ94" s="1455" t="n"/>
      <c r="AK94" s="1455" t="n"/>
      <c r="AL94" s="1455" t="n"/>
      <c r="AM94" s="1455" t="n"/>
      <c r="AN94" s="1455" t="n"/>
      <c r="AO94" s="1455" t="n"/>
      <c r="AP94" s="1455" t="n"/>
      <c r="AQ94" s="1455" t="n"/>
      <c r="AR94" s="1455" t="n"/>
      <c r="AS94" s="1455" t="n"/>
      <c r="AT94" s="1455" t="n"/>
      <c r="AU94" s="1455" t="n"/>
      <c r="AV94" s="1455" t="n"/>
      <c r="AW94" s="1455" t="n"/>
      <c r="AX94" s="1455" t="n"/>
      <c r="AY94" s="1455" t="n"/>
      <c r="AZ94" s="1455" t="n"/>
      <c r="BA94" s="1455" t="n"/>
      <c r="BB94" s="1455" t="n"/>
      <c r="BC94" s="1455" t="n"/>
      <c r="BD94" s="1455" t="n"/>
      <c r="BE94" s="1455" t="n"/>
      <c r="BF94" s="1455" t="n"/>
      <c r="BG94" s="1455" t="n"/>
      <c r="BH94" s="1455" t="n"/>
      <c r="BI94" s="1455" t="n"/>
      <c r="BJ94" s="1455" t="n"/>
      <c r="BK94" s="1455" t="n"/>
      <c r="BL94" s="1455" t="n"/>
      <c r="BM94" s="1455" t="n"/>
      <c r="BN94" s="1455" t="n"/>
      <c r="BO94" s="1455" t="n"/>
      <c r="BP94" s="1455" t="n"/>
      <c r="BQ94" s="1455" t="n"/>
      <c r="BR94" s="1455" t="n"/>
      <c r="BS94" s="1455" t="n"/>
      <c r="BT94" s="1455" t="n"/>
      <c r="BU94" s="1455" t="n"/>
      <c r="BV94" s="1455" t="n"/>
      <c r="BW94" s="1435" t="n"/>
      <c r="BX94" s="1479" t="n"/>
      <c r="BY94" s="1479" t="n"/>
      <c r="BZ94" s="1479" t="n"/>
      <c r="CA94" s="1479" t="n"/>
      <c r="CB94" s="1479" t="n"/>
      <c r="CC94" s="1479" t="n"/>
      <c r="CD94" s="1479" t="n"/>
      <c r="CE94" s="1479" t="n"/>
      <c r="CF94" s="1479" t="n"/>
      <c r="CG94" s="1479" t="n"/>
      <c r="CH94" s="1479" t="n"/>
      <c r="CI94" s="1479" t="n"/>
      <c r="CJ94" s="1479" t="n"/>
      <c r="CK94" s="1479" t="n"/>
      <c r="CL94" s="1479" t="n"/>
      <c r="CM94" s="1479" t="n"/>
      <c r="CN94" s="1479" t="n"/>
      <c r="CO94" s="1479" t="n"/>
      <c r="CP94" s="1479" t="n"/>
      <c r="CQ94" s="1479" t="n"/>
      <c r="CR94" s="1479" t="n"/>
      <c r="CS94" s="1479" t="n"/>
      <c r="CT94" s="1479" t="n"/>
      <c r="CU94" s="1479" t="n"/>
      <c r="CV94" s="1479" t="n"/>
      <c r="CW94" s="1479" t="n"/>
      <c r="CX94" s="1479" t="n"/>
      <c r="CY94" s="1479" t="n"/>
      <c r="CZ94" s="1479" t="n"/>
      <c r="DA94" s="1479" t="n"/>
      <c r="DB94" s="1479" t="n"/>
      <c r="DC94" s="1479" t="n"/>
      <c r="DD94" s="1479" t="n"/>
      <c r="DE94" s="1479" t="n"/>
      <c r="DF94" s="1479" t="n"/>
      <c r="DG94" s="1479" t="n"/>
      <c r="DH94" s="1479" t="n"/>
      <c r="DI94" s="1479" t="n"/>
      <c r="DJ94" s="1479" t="n"/>
      <c r="DK94" s="1479" t="n"/>
      <c r="DL94" s="1479" t="n"/>
      <c r="DM94" s="1479" t="n"/>
      <c r="DN94" s="1479" t="n"/>
      <c r="DO94" s="1479" t="n"/>
      <c r="DP94" s="1479" t="n"/>
      <c r="DQ94" s="1479" t="n"/>
      <c r="DR94" s="1479" t="n"/>
      <c r="DS94" s="1479" t="n"/>
      <c r="DT94" s="1479" t="n"/>
      <c r="DU94" s="1479" t="n"/>
      <c r="DV94" s="1479" t="n"/>
      <c r="DW94" s="1479" t="n"/>
      <c r="DY94" s="1495" t="n"/>
      <c r="DZ94" s="1495" t="n"/>
      <c r="EA94" s="1495" t="n"/>
      <c r="EB94" s="1495" t="n"/>
      <c r="EC94" s="1495" t="n"/>
      <c r="ED94" s="1495" t="n"/>
      <c r="EE94" s="1495" t="n"/>
      <c r="EF94" s="1495" t="n"/>
      <c r="EG94" s="1495" t="n"/>
      <c r="EH94" s="1495" t="n"/>
      <c r="EI94" s="1495" t="n"/>
      <c r="EJ94" s="1495" t="n"/>
      <c r="EK94" s="1495" t="n"/>
      <c r="EL94" s="1495" t="n"/>
      <c r="EM94" s="1495" t="n"/>
      <c r="EN94" s="1495" t="n"/>
      <c r="EO94" s="1495" t="n"/>
      <c r="EP94" s="1495" t="n"/>
      <c r="EQ94" s="1495" t="n"/>
      <c r="ER94" s="1495" t="n"/>
      <c r="ES94" s="1495" t="n"/>
      <c r="ET94" s="1495" t="n"/>
      <c r="EU94" s="1495" t="n"/>
      <c r="EV94" s="1495" t="n"/>
      <c r="EW94" s="1495" t="n"/>
      <c r="EX94" s="1495" t="n"/>
      <c r="EY94" s="1495" t="n"/>
      <c r="EZ94" s="1492" t="n"/>
      <c r="FA94" s="1492" t="n"/>
      <c r="FB94" s="1492" t="n"/>
      <c r="FC94" s="1492" t="n"/>
      <c r="FD94" s="1492" t="n"/>
      <c r="FE94" s="1492" t="n"/>
      <c r="FF94" s="1492" t="n"/>
      <c r="FG94" s="1492" t="n"/>
      <c r="FH94" s="1492" t="n"/>
      <c r="FI94" s="1492" t="n"/>
      <c r="FJ94" s="1492" t="n"/>
      <c r="FK94" s="1492" t="n"/>
      <c r="FL94" s="1492" t="n"/>
      <c r="FN94" s="1493" t="n"/>
      <c r="FO94" s="1494" t="n"/>
      <c r="FP94" s="1494" t="n"/>
      <c r="FQ94" s="1494" t="n"/>
      <c r="FR94" s="1494" t="n"/>
      <c r="FS94" s="1494" t="n"/>
      <c r="FT94" s="1494" t="n"/>
      <c r="FU94" s="1494" t="n"/>
      <c r="FV94" s="1494" t="n"/>
      <c r="FW94" s="1494" t="n"/>
      <c r="FX94" s="1494" t="n"/>
      <c r="FY94" s="1494" t="n"/>
      <c r="FZ94" s="1494" t="n"/>
      <c r="GA94" s="1494" t="n"/>
      <c r="GB94" s="1494" t="n"/>
      <c r="GC94" s="1494" t="n"/>
      <c r="GD94" s="1494" t="n"/>
      <c r="GE94" s="1494" t="n"/>
      <c r="GF94" s="1494" t="n"/>
      <c r="GG94" s="1494" t="n"/>
      <c r="GH94" s="1494" t="n"/>
      <c r="GI94" s="1494" t="n"/>
      <c r="GJ94" s="1494" t="n"/>
      <c r="GM94" s="1455" t="n"/>
      <c r="GN94" s="1455" t="n"/>
      <c r="GO94" s="1455" t="n"/>
      <c r="GP94" s="1455" t="n"/>
      <c r="GQ94" s="1455" t="n"/>
      <c r="GR94" s="1455" t="n"/>
      <c r="GS94" s="1455" t="n"/>
      <c r="GT94" s="1455" t="n"/>
      <c r="GU94" s="1455" t="n"/>
      <c r="GV94" s="1455" t="n"/>
      <c r="GW94" s="1455" t="n"/>
      <c r="GX94" s="1455" t="n"/>
      <c r="GY94" s="1455" t="n"/>
    </row>
    <row r="95" ht="6" customHeight="1" s="980">
      <c r="A95" s="1400" t="n"/>
      <c r="B95" s="1400" t="n"/>
      <c r="C95" s="1400" t="n"/>
      <c r="D95" s="1400" t="n"/>
      <c r="E95" s="1400" t="n"/>
      <c r="F95" s="1400" t="n"/>
      <c r="G95" s="1400" t="n"/>
      <c r="H95" s="1400" t="n"/>
      <c r="I95" s="1400" t="n"/>
      <c r="J95" s="1400" t="n"/>
      <c r="K95" s="1400" t="n"/>
      <c r="L95" s="1400" t="n"/>
      <c r="M95" s="1400" t="n"/>
      <c r="N95" s="1400" t="n"/>
      <c r="O95" s="1400" t="n"/>
      <c r="P95" s="1400" t="n"/>
      <c r="Q95" s="1400" t="n"/>
      <c r="R95" s="1400" t="n"/>
      <c r="S95" s="1400" t="n"/>
      <c r="T95" s="1455" t="n"/>
      <c r="U95" s="1455" t="n"/>
      <c r="V95" s="1455" t="n"/>
      <c r="W95" s="1455" t="n"/>
      <c r="X95" s="1455" t="n"/>
      <c r="Y95" s="1455" t="n"/>
      <c r="Z95" s="1455" t="n"/>
      <c r="AA95" s="1455" t="n"/>
      <c r="AB95" s="1455" t="n"/>
      <c r="AC95" s="1455" t="n"/>
      <c r="AD95" s="1455" t="n"/>
      <c r="AE95" s="1455" t="n"/>
      <c r="AF95" s="1455" t="n"/>
      <c r="AG95" s="1455" t="n"/>
      <c r="AH95" s="1455" t="n"/>
      <c r="AI95" s="1455" t="n"/>
      <c r="AJ95" s="1455" t="n"/>
      <c r="AK95" s="1455" t="n"/>
      <c r="AL95" s="1455" t="n"/>
      <c r="AM95" s="1455" t="n"/>
      <c r="AN95" s="1455" t="n"/>
      <c r="AO95" s="1455" t="n"/>
      <c r="AP95" s="1455" t="n"/>
      <c r="AQ95" s="1455" t="n"/>
      <c r="AR95" s="1455" t="n"/>
      <c r="AS95" s="1455" t="n"/>
      <c r="AT95" s="1455" t="n"/>
      <c r="AU95" s="1455" t="n"/>
      <c r="AV95" s="1455" t="n"/>
      <c r="AW95" s="1455" t="n"/>
      <c r="AX95" s="1455" t="n"/>
      <c r="AY95" s="1455" t="n"/>
      <c r="AZ95" s="1455" t="n"/>
      <c r="BA95" s="1455" t="n"/>
      <c r="BB95" s="1455" t="n"/>
      <c r="BC95" s="1455" t="n"/>
      <c r="BD95" s="1455" t="n"/>
      <c r="BE95" s="1455" t="n"/>
      <c r="BF95" s="1455" t="n"/>
      <c r="BG95" s="1455" t="n"/>
      <c r="BH95" s="1455" t="n"/>
      <c r="BI95" s="1455" t="n"/>
      <c r="BJ95" s="1455" t="n"/>
      <c r="BK95" s="1455" t="n"/>
      <c r="BL95" s="1455" t="n"/>
      <c r="BM95" s="1455" t="n"/>
      <c r="BN95" s="1455" t="n"/>
      <c r="BO95" s="1455" t="n"/>
      <c r="BP95" s="1455" t="n"/>
      <c r="BQ95" s="1455" t="n"/>
      <c r="BR95" s="1455" t="n"/>
      <c r="BS95" s="1455" t="n"/>
      <c r="BT95" s="1455" t="n"/>
      <c r="BU95" s="1455" t="n"/>
      <c r="BV95" s="1455" t="n"/>
      <c r="BW95" s="1435" t="n"/>
      <c r="BX95" s="1479" t="n"/>
      <c r="BY95" s="1479" t="n"/>
      <c r="BZ95" s="1479" t="n"/>
      <c r="CA95" s="1479" t="n"/>
      <c r="CB95" s="1479" t="n"/>
      <c r="CC95" s="1479" t="n"/>
      <c r="CD95" s="1479" t="n"/>
      <c r="CE95" s="1479" t="n"/>
      <c r="CF95" s="1479" t="n"/>
      <c r="CG95" s="1479" t="n"/>
      <c r="CH95" s="1479" t="n"/>
      <c r="CI95" s="1479" t="n"/>
      <c r="CJ95" s="1479" t="n"/>
      <c r="CK95" s="1479" t="n"/>
      <c r="CL95" s="1479" t="n"/>
      <c r="CM95" s="1479" t="n"/>
      <c r="CN95" s="1479" t="n"/>
      <c r="CO95" s="1479" t="n"/>
      <c r="CP95" s="1479" t="n"/>
      <c r="CQ95" s="1479" t="n"/>
      <c r="CR95" s="1479" t="n"/>
      <c r="CS95" s="1479" t="n"/>
      <c r="CT95" s="1479" t="n"/>
      <c r="CU95" s="1479" t="n"/>
      <c r="CV95" s="1479" t="n"/>
      <c r="CW95" s="1479" t="n"/>
      <c r="CX95" s="1479" t="n"/>
      <c r="CY95" s="1479" t="n"/>
      <c r="CZ95" s="1479" t="n"/>
      <c r="DA95" s="1479" t="n"/>
      <c r="DB95" s="1479" t="n"/>
      <c r="DC95" s="1479" t="n"/>
      <c r="DD95" s="1479" t="n"/>
      <c r="DE95" s="1479" t="n"/>
      <c r="DF95" s="1479" t="n"/>
      <c r="DG95" s="1479" t="n"/>
      <c r="DH95" s="1479" t="n"/>
      <c r="DI95" s="1479" t="n"/>
      <c r="DJ95" s="1479" t="n"/>
      <c r="DK95" s="1479" t="n"/>
      <c r="DL95" s="1479" t="n"/>
      <c r="DM95" s="1479" t="n"/>
      <c r="DN95" s="1479" t="n"/>
      <c r="DO95" s="1479" t="n"/>
      <c r="DP95" s="1479" t="n"/>
      <c r="DQ95" s="1479" t="n"/>
      <c r="DR95" s="1479" t="n"/>
      <c r="DS95" s="1479" t="n"/>
      <c r="DT95" s="1479" t="n"/>
      <c r="DU95" s="1479" t="n"/>
      <c r="DV95" s="1479" t="n"/>
      <c r="DW95" s="1479" t="n"/>
      <c r="DY95" s="1495" t="n"/>
      <c r="DZ95" s="1495" t="n"/>
      <c r="EA95" s="1495" t="n"/>
      <c r="EB95" s="1495" t="n"/>
      <c r="EC95" s="1495" t="n"/>
      <c r="ED95" s="1495" t="n"/>
      <c r="EE95" s="1495" t="n"/>
      <c r="EF95" s="1495" t="n"/>
      <c r="EG95" s="1495" t="n"/>
      <c r="EH95" s="1495" t="n"/>
      <c r="EI95" s="1495" t="n"/>
      <c r="EJ95" s="1495" t="n"/>
      <c r="EK95" s="1495" t="n"/>
      <c r="EL95" s="1495" t="n"/>
      <c r="EM95" s="1495" t="n"/>
      <c r="EN95" s="1495" t="n"/>
      <c r="EO95" s="1495" t="n"/>
      <c r="EP95" s="1495" t="n"/>
      <c r="EQ95" s="1495" t="n"/>
      <c r="ER95" s="1495" t="n"/>
      <c r="ES95" s="1495" t="n"/>
      <c r="ET95" s="1495" t="n"/>
      <c r="EU95" s="1495" t="n"/>
      <c r="EV95" s="1495" t="n"/>
      <c r="EW95" s="1495" t="n"/>
      <c r="EX95" s="1495" t="n"/>
      <c r="EY95" s="1495" t="n"/>
      <c r="EZ95" s="1492" t="n"/>
      <c r="FA95" s="1492" t="n"/>
      <c r="FB95" s="1492" t="n"/>
      <c r="FC95" s="1492" t="n"/>
      <c r="FD95" s="1492" t="n"/>
      <c r="FE95" s="1492" t="n"/>
      <c r="FF95" s="1492" t="n"/>
      <c r="FG95" s="1492" t="n"/>
      <c r="FH95" s="1492" t="n"/>
      <c r="FI95" s="1492" t="n"/>
      <c r="FJ95" s="1492" t="n"/>
      <c r="FK95" s="1492" t="n"/>
      <c r="FL95" s="1492" t="n"/>
      <c r="FN95" s="1493" t="n"/>
      <c r="FO95" s="1494" t="n"/>
      <c r="FP95" s="1494" t="n"/>
      <c r="FQ95" s="1494" t="n"/>
      <c r="FR95" s="1494" t="n"/>
      <c r="FS95" s="1494" t="n"/>
      <c r="FT95" s="1494" t="n"/>
      <c r="FU95" s="1494" t="n"/>
      <c r="FV95" s="1494" t="n"/>
      <c r="FW95" s="1494" t="n"/>
      <c r="FX95" s="1494" t="n"/>
      <c r="FY95" s="1494" t="n"/>
      <c r="FZ95" s="1494" t="n"/>
      <c r="GA95" s="1494" t="n"/>
      <c r="GB95" s="1494" t="n"/>
      <c r="GC95" s="1494" t="n"/>
      <c r="GD95" s="1494" t="n"/>
      <c r="GE95" s="1494" t="n"/>
      <c r="GF95" s="1494" t="n"/>
      <c r="GG95" s="1494" t="n"/>
      <c r="GH95" s="1494" t="n"/>
      <c r="GI95" s="1494" t="n"/>
      <c r="GJ95" s="1494" t="n"/>
      <c r="GM95" s="1455" t="n"/>
      <c r="GN95" s="1455" t="n"/>
      <c r="GO95" s="1455" t="n"/>
      <c r="GP95" s="1455" t="n"/>
      <c r="GQ95" s="1455" t="n"/>
      <c r="GR95" s="1455" t="n"/>
      <c r="GS95" s="1455" t="n"/>
      <c r="GT95" s="1455" t="n"/>
      <c r="GU95" s="1455" t="n"/>
      <c r="GV95" s="1455" t="n"/>
      <c r="GW95" s="1455" t="n"/>
      <c r="GX95" s="1455" t="n"/>
      <c r="GY95" s="1455" t="n"/>
    </row>
    <row r="96" ht="12" customHeight="1" s="980">
      <c r="A96" s="1496" t="inlineStr">
        <is>
          <t>Classification</t>
        </is>
      </c>
      <c r="B96" s="1387" t="n"/>
      <c r="C96" s="1387" t="n"/>
      <c r="D96" s="1387" t="n"/>
      <c r="E96" s="1387" t="n"/>
      <c r="F96" s="1387" t="n"/>
      <c r="G96" s="1387" t="n"/>
      <c r="H96" s="1387" t="n"/>
      <c r="I96" s="1387" t="n"/>
      <c r="J96" s="1387" t="n"/>
      <c r="K96" s="1387" t="n"/>
      <c r="L96" s="1387" t="n"/>
      <c r="M96" s="1388" t="n"/>
      <c r="N96" s="1497" t="inlineStr">
        <is>
          <t>ＭＢ</t>
        </is>
      </c>
      <c r="O96" s="1387" t="n"/>
      <c r="P96" s="1387" t="n"/>
      <c r="Q96" s="1387" t="n"/>
      <c r="R96" s="1387" t="n"/>
      <c r="S96" s="1388" t="n"/>
      <c r="T96" s="1498" t="n"/>
      <c r="U96" s="1498" t="n"/>
      <c r="V96" s="1496" t="inlineStr">
        <is>
          <t>Retention Period</t>
        </is>
      </c>
      <c r="W96" s="1387" t="n"/>
      <c r="X96" s="1387" t="n"/>
      <c r="Y96" s="1387" t="n"/>
      <c r="Z96" s="1387" t="n"/>
      <c r="AA96" s="1387" t="n"/>
      <c r="AB96" s="1387" t="n"/>
      <c r="AC96" s="1387" t="n"/>
      <c r="AD96" s="1387" t="n"/>
      <c r="AE96" s="1387" t="n"/>
      <c r="AF96" s="1387" t="n"/>
      <c r="AG96" s="1387" t="n"/>
      <c r="AH96" s="1387" t="n"/>
      <c r="AI96" s="1387" t="n"/>
      <c r="AJ96" s="1387" t="n"/>
      <c r="AK96" s="1387" t="n"/>
      <c r="AL96" s="1388" t="n"/>
      <c r="AM96" s="1499">
        <f>+BS!H4</f>
        <v/>
      </c>
      <c r="AN96" s="1387" t="n"/>
      <c r="AO96" s="1387" t="n"/>
      <c r="AP96" s="1387" t="n"/>
      <c r="AQ96" s="1387" t="n"/>
      <c r="AR96" s="1387" t="n"/>
      <c r="AS96" s="1387" t="n"/>
      <c r="AT96" s="1387" t="n"/>
      <c r="AU96" s="1387" t="n"/>
      <c r="AV96" s="1387" t="n"/>
      <c r="AW96" s="1387" t="n"/>
      <c r="AX96" s="1387" t="n"/>
      <c r="AY96" s="1387" t="n"/>
      <c r="AZ96" s="1388" t="n"/>
      <c r="BA96" s="1455" t="n"/>
      <c r="BB96" s="1455" t="n"/>
      <c r="BC96" s="1455" t="n"/>
      <c r="BD96" s="1455" t="n"/>
      <c r="BE96" s="1455" t="n"/>
      <c r="BF96" s="1455" t="n"/>
      <c r="BG96" s="1455" t="n"/>
      <c r="BH96" s="1455" t="n"/>
      <c r="BI96" s="1455" t="n"/>
      <c r="BJ96" s="1455" t="n"/>
      <c r="EZ96" s="1500" t="n"/>
      <c r="FA96" s="1500" t="n"/>
      <c r="FB96" s="1500" t="n"/>
      <c r="FC96" s="1500" t="n"/>
      <c r="FD96" s="1500" t="n"/>
      <c r="FE96" s="1500" t="n"/>
      <c r="FF96" s="1500" t="n"/>
      <c r="FG96" s="1500" t="n"/>
      <c r="FH96" s="1500" t="n"/>
      <c r="FI96" s="1500" t="n"/>
      <c r="FJ96" s="1500" t="n"/>
      <c r="FK96" s="1500" t="n"/>
      <c r="FL96" s="1500" t="n"/>
    </row>
    <row r="97" ht="6" customHeight="1" s="980">
      <c r="A97" s="1400" t="n"/>
      <c r="B97" s="1400" t="n"/>
      <c r="C97" s="1400" t="n"/>
      <c r="D97" s="1400" t="n"/>
      <c r="E97" s="1400" t="n"/>
      <c r="F97" s="1400" t="n"/>
      <c r="G97" s="1400" t="n"/>
      <c r="H97" s="1400" t="n"/>
      <c r="I97" s="1400" t="n"/>
      <c r="J97" s="1400" t="n"/>
      <c r="K97" s="1400" t="n"/>
      <c r="L97" s="1400" t="n"/>
      <c r="M97" s="1400" t="n"/>
      <c r="N97" s="1400" t="n"/>
      <c r="O97" s="1400" t="n"/>
      <c r="P97" s="1400" t="n"/>
      <c r="Q97" s="1400" t="n"/>
      <c r="R97" s="1400" t="n"/>
      <c r="S97" s="1400" t="n"/>
      <c r="T97" s="1455" t="n"/>
      <c r="U97" s="1455" t="n"/>
      <c r="V97" s="1455" t="n"/>
      <c r="W97" s="1455" t="n"/>
      <c r="X97" s="1455" t="n"/>
      <c r="Y97" s="1455" t="n"/>
      <c r="AB97" s="1455" t="n"/>
      <c r="AC97" s="1455" t="n"/>
      <c r="AD97" s="1455" t="n"/>
      <c r="AE97" s="1455" t="n"/>
      <c r="AF97" s="1455" t="n"/>
      <c r="AG97" s="1455" t="n"/>
      <c r="AH97" s="1455" t="n"/>
      <c r="AI97" s="1455" t="n"/>
      <c r="AJ97" s="1455" t="n"/>
      <c r="AK97" s="1455" t="n"/>
      <c r="AL97" s="1455" t="n"/>
      <c r="AM97" s="1455" t="n"/>
      <c r="AN97" s="1455" t="n"/>
      <c r="AO97" s="1455" t="n"/>
      <c r="AP97" s="1455" t="n"/>
      <c r="AQ97" s="1455" t="n"/>
      <c r="AR97" s="1455" t="n"/>
      <c r="AS97" s="1455" t="n"/>
      <c r="AT97" s="1455" t="n"/>
      <c r="AU97" s="1455" t="n"/>
      <c r="AV97" s="1455" t="n"/>
      <c r="AW97" s="1455" t="n"/>
      <c r="AX97" s="1455" t="n"/>
      <c r="AY97" s="1455" t="n"/>
      <c r="AZ97" s="1455" t="n"/>
      <c r="BA97" s="1455" t="n"/>
      <c r="BB97" s="1455" t="n"/>
      <c r="BC97" s="1455" t="n"/>
      <c r="BD97" s="1455" t="n"/>
      <c r="BE97" s="1455" t="n"/>
      <c r="BF97" s="1455" t="n"/>
      <c r="BG97" s="1455" t="n"/>
      <c r="BH97" s="1455" t="n"/>
      <c r="BI97" s="1455" t="n"/>
      <c r="BJ97" s="1455" t="n"/>
      <c r="EZ97" s="1500" t="n"/>
      <c r="FA97" s="1500" t="n"/>
      <c r="FB97" s="1500" t="n"/>
      <c r="FC97" s="1500" t="n"/>
      <c r="FD97" s="1500" t="n"/>
      <c r="FE97" s="1500" t="n"/>
      <c r="FF97" s="1500" t="n"/>
      <c r="FG97" s="1500" t="n"/>
      <c r="FH97" s="1500" t="n"/>
      <c r="FI97" s="1500" t="n"/>
      <c r="FJ97" s="1500" t="n"/>
      <c r="FK97" s="1500" t="n"/>
      <c r="FL97" s="1500" t="n"/>
    </row>
    <row r="98" ht="6" customHeight="1" s="980">
      <c r="A98" s="1400" t="n"/>
      <c r="B98" s="1400" t="n"/>
      <c r="C98" s="1400" t="n"/>
      <c r="D98" s="1400" t="n"/>
      <c r="E98" s="1400" t="n"/>
      <c r="F98" s="1400" t="n"/>
      <c r="G98" s="1400" t="n"/>
      <c r="H98" s="1400" t="n"/>
      <c r="I98" s="1400" t="n"/>
      <c r="J98" s="1400" t="n"/>
      <c r="K98" s="1400" t="n"/>
      <c r="L98" s="1400" t="n"/>
      <c r="M98" s="1400" t="n"/>
      <c r="N98" s="1400" t="n"/>
      <c r="O98" s="1400" t="n"/>
      <c r="P98" s="1400" t="n"/>
      <c r="Q98" s="1400" t="n"/>
      <c r="R98" s="1400" t="n"/>
      <c r="S98" s="1400" t="n"/>
      <c r="T98" s="1455" t="n"/>
      <c r="U98" s="1455" t="n"/>
      <c r="V98" s="1455" t="n"/>
      <c r="W98" s="1455" t="n"/>
      <c r="X98" s="1455" t="n"/>
      <c r="Y98" s="1455" t="n"/>
      <c r="AA98" s="1455" t="n"/>
      <c r="AB98" s="1455" t="n"/>
      <c r="AC98" s="1455" t="n"/>
      <c r="AD98" s="1455" t="n"/>
      <c r="AE98" s="1455" t="n"/>
      <c r="AF98" s="1455" t="n"/>
      <c r="AG98" s="1455" t="n"/>
      <c r="AH98" s="1455" t="n"/>
      <c r="AI98" s="1455" t="n"/>
      <c r="AJ98" s="1455" t="n"/>
      <c r="AK98" s="1455" t="n"/>
      <c r="AL98" s="1455" t="n"/>
      <c r="AM98" s="1455" t="n"/>
      <c r="AN98" s="1455" t="n"/>
      <c r="AO98" s="1455" t="n"/>
      <c r="AP98" s="1455" t="n"/>
      <c r="AQ98" s="1455" t="n"/>
      <c r="AR98" s="1455" t="n"/>
      <c r="AS98" s="1455" t="n"/>
      <c r="AT98" s="1455" t="n"/>
      <c r="AU98" s="1455" t="n"/>
      <c r="AV98" s="1455" t="n"/>
      <c r="AW98" s="1455" t="n"/>
      <c r="AX98" s="1455" t="n"/>
      <c r="AY98" s="1455" t="n"/>
      <c r="AZ98" s="1455" t="n"/>
      <c r="BA98" s="1455" t="n"/>
      <c r="BB98" s="1455" t="n"/>
      <c r="BC98" s="1455" t="n"/>
      <c r="BD98" s="1455" t="n"/>
      <c r="BE98" s="1455" t="n"/>
      <c r="BF98" s="1455" t="n"/>
      <c r="BG98" s="1455" t="n"/>
      <c r="BH98" s="1455" t="n"/>
      <c r="BI98" s="1455" t="n"/>
      <c r="BJ98" s="1455" t="n"/>
      <c r="EZ98" s="1500" t="n"/>
      <c r="FA98" s="1500" t="n"/>
      <c r="FB98" s="1500" t="n"/>
      <c r="FC98" s="1500" t="n"/>
      <c r="FD98" s="1500" t="n"/>
      <c r="FE98" s="1500" t="n"/>
      <c r="FF98" s="1500" t="n"/>
      <c r="FG98" s="1500" t="n"/>
      <c r="FH98" s="1500" t="n"/>
      <c r="FI98" s="1500" t="n"/>
      <c r="FJ98" s="1500" t="n"/>
      <c r="FK98" s="1500" t="n"/>
      <c r="FL98" s="1500" t="n"/>
    </row>
    <row r="99" ht="6" customHeight="1" s="980">
      <c r="A99" s="1400" t="n"/>
      <c r="B99" s="1400" t="n"/>
      <c r="C99" s="1400" t="n"/>
      <c r="D99" s="1400" t="n"/>
      <c r="E99" s="1400" t="n"/>
      <c r="F99" s="1400" t="n"/>
      <c r="G99" s="1400" t="n"/>
      <c r="H99" s="1400" t="n"/>
      <c r="I99" s="1400" t="n"/>
      <c r="J99" s="1400" t="n"/>
      <c r="K99" s="1400" t="n"/>
      <c r="L99" s="1400" t="n"/>
      <c r="M99" s="1400" t="n"/>
      <c r="N99" s="1400" t="n"/>
      <c r="O99" s="1400" t="n"/>
      <c r="P99" s="1400" t="n"/>
      <c r="Q99" s="1400" t="n"/>
      <c r="R99" s="1400" t="n"/>
      <c r="S99" s="1400" t="n"/>
      <c r="T99" s="1455" t="n"/>
      <c r="U99" s="1455" t="n"/>
      <c r="V99" s="1455" t="n"/>
      <c r="W99" s="1455" t="n"/>
      <c r="AA99" s="1455" t="n"/>
      <c r="AB99" s="1455" t="n"/>
      <c r="AC99" s="1455" t="n"/>
      <c r="AD99" s="1455" t="n"/>
      <c r="AE99" s="1455" t="n"/>
      <c r="AF99" s="1455" t="n"/>
      <c r="AG99" s="1455" t="n"/>
      <c r="AH99" s="1455" t="n"/>
      <c r="AI99" s="1455" t="n"/>
      <c r="AJ99" s="1455" t="n"/>
      <c r="AK99" s="1455" t="n"/>
      <c r="AL99" s="1455" t="n"/>
      <c r="AM99" s="1455" t="n"/>
      <c r="AN99" s="1455" t="n"/>
      <c r="AO99" s="1455" t="n"/>
      <c r="AP99" s="1455" t="n"/>
      <c r="AQ99" s="1455" t="n"/>
      <c r="AR99" s="1455" t="n"/>
      <c r="AS99" s="1455" t="n"/>
      <c r="AT99" s="1455" t="n"/>
      <c r="AU99" s="1455" t="n"/>
      <c r="AV99" s="1455" t="n"/>
      <c r="AW99" s="1455" t="n"/>
      <c r="AX99" s="1455" t="n"/>
      <c r="AY99" s="1455" t="n"/>
      <c r="AZ99" s="1455" t="n"/>
      <c r="BA99" s="1455" t="n"/>
      <c r="BB99" s="1455" t="n"/>
      <c r="BC99" s="1455" t="n"/>
      <c r="BD99" s="1455" t="n"/>
      <c r="BE99" s="1455" t="n"/>
      <c r="BF99" s="1455" t="n"/>
      <c r="BG99" s="1455" t="n"/>
      <c r="BH99" s="1455" t="n"/>
      <c r="BI99" s="1455" t="n"/>
      <c r="BJ99" s="1455" t="n"/>
      <c r="EZ99" s="1500" t="n"/>
      <c r="FA99" s="1500" t="n"/>
      <c r="FB99" s="1500" t="n"/>
      <c r="FC99" s="1500" t="n"/>
      <c r="FD99" s="1500" t="n"/>
      <c r="FE99" s="1500" t="n"/>
      <c r="FF99" s="1500" t="n"/>
      <c r="FG99" s="1500" t="n"/>
      <c r="FH99" s="1500" t="n"/>
      <c r="FI99" s="1500" t="n"/>
      <c r="FJ99" s="1500" t="n"/>
      <c r="FK99" s="1500" t="n"/>
      <c r="FL99" s="1500" t="n"/>
    </row>
    <row r="100" ht="6" customHeight="1" s="980">
      <c r="A100" s="1400" t="n"/>
      <c r="B100" s="1400" t="n"/>
      <c r="C100" s="1400" t="n"/>
      <c r="D100" s="1400" t="n"/>
      <c r="E100" s="1400" t="n"/>
      <c r="F100" s="1400" t="n"/>
      <c r="G100" s="1400" t="n"/>
      <c r="H100" s="1400" t="n"/>
      <c r="I100" s="1400" t="n"/>
      <c r="J100" s="1400" t="n"/>
      <c r="K100" s="1400" t="n"/>
      <c r="L100" s="1400" t="n"/>
      <c r="M100" s="1400" t="n"/>
      <c r="N100" s="1400" t="n"/>
      <c r="O100" s="1400" t="n"/>
      <c r="P100" s="1400" t="n"/>
      <c r="Q100" s="1400" t="n"/>
      <c r="R100" s="1400" t="n"/>
      <c r="S100" s="1400" t="n"/>
      <c r="T100" s="1455" t="n"/>
      <c r="U100" s="1455" t="n"/>
      <c r="V100" s="1455" t="n"/>
      <c r="W100" s="1455" t="n"/>
      <c r="AA100" s="1455" t="n"/>
      <c r="AB100" s="1455" t="n"/>
      <c r="AC100" s="1455" t="n"/>
      <c r="AD100" s="1455" t="n"/>
      <c r="AE100" s="1455" t="n"/>
      <c r="AF100" s="1455" t="n"/>
      <c r="AG100" s="1455" t="n"/>
      <c r="AH100" s="1455" t="n"/>
      <c r="AI100" s="1455" t="n"/>
      <c r="AJ100" s="1455" t="n"/>
      <c r="AK100" s="1455" t="n"/>
      <c r="AL100" s="1455" t="n"/>
      <c r="AM100" s="1455" t="n"/>
      <c r="AN100" s="1455" t="n"/>
      <c r="AO100" s="1455" t="n"/>
      <c r="AP100" s="1455" t="n"/>
      <c r="AQ100" s="1455" t="n"/>
      <c r="AR100" s="1455" t="n"/>
      <c r="AS100" s="1455" t="n"/>
      <c r="AT100" s="1455" t="n"/>
      <c r="AU100" s="1455" t="n"/>
      <c r="AV100" s="1455" t="n"/>
      <c r="AW100" s="1455" t="n"/>
      <c r="AX100" s="1455" t="n"/>
      <c r="AY100" s="1455" t="n"/>
      <c r="AZ100" s="1455" t="n"/>
      <c r="BA100" s="1455" t="n"/>
      <c r="BB100" s="1455" t="n"/>
      <c r="BC100" s="1455" t="n"/>
      <c r="BD100" s="1455" t="n"/>
      <c r="BE100" s="1455" t="n"/>
      <c r="BF100" s="1455" t="n"/>
      <c r="BG100" s="1455" t="n"/>
      <c r="BH100" s="1455" t="n"/>
      <c r="BI100" s="1455" t="n"/>
      <c r="BJ100" s="1455" t="n"/>
      <c r="EZ100" s="1500" t="n"/>
      <c r="FA100" s="1500" t="n"/>
      <c r="FB100" s="1500" t="n"/>
      <c r="FC100" s="1500" t="n"/>
      <c r="FD100" s="1500" t="n"/>
      <c r="FE100" s="1500" t="n"/>
      <c r="FF100" s="1500" t="n"/>
      <c r="FG100" s="1500" t="n"/>
      <c r="FH100" s="1500" t="n"/>
      <c r="FI100" s="1500" t="n"/>
      <c r="FJ100" s="1500" t="n"/>
      <c r="FK100" s="1500" t="n"/>
      <c r="FL100" s="1500" t="n"/>
    </row>
    <row r="101" ht="6" customHeight="1" s="980">
      <c r="A101" s="1400" t="n"/>
      <c r="B101" s="1400" t="n"/>
      <c r="C101" s="1400" t="n"/>
      <c r="D101" s="1400" t="n"/>
      <c r="E101" s="1400" t="n"/>
      <c r="F101" s="1400" t="n"/>
      <c r="G101" s="1400" t="n"/>
      <c r="H101" s="1400" t="n"/>
      <c r="I101" s="1400" t="n"/>
      <c r="J101" s="1400" t="n"/>
      <c r="K101" s="1400" t="n"/>
      <c r="L101" s="1400" t="n"/>
      <c r="M101" s="1400" t="n"/>
      <c r="N101" s="1400" t="n"/>
      <c r="O101" s="1400" t="n"/>
      <c r="P101" s="1400" t="n"/>
      <c r="Q101" s="1400" t="n"/>
      <c r="R101" s="1400" t="n"/>
      <c r="S101" s="1400" t="n"/>
      <c r="T101" s="1455" t="n"/>
      <c r="U101" s="1455" t="n"/>
      <c r="V101" s="1455" t="n"/>
      <c r="W101" s="1455" t="n"/>
      <c r="AA101" s="1455" t="n"/>
      <c r="AB101" s="1455" t="n"/>
      <c r="AC101" s="1455" t="n"/>
      <c r="AD101" s="1455" t="n"/>
      <c r="AE101" s="1455" t="n"/>
      <c r="AF101" s="1455" t="n"/>
      <c r="AG101" s="1455" t="n"/>
      <c r="AH101" s="1455" t="n"/>
      <c r="AI101" s="1455" t="n"/>
      <c r="AJ101" s="1455" t="n"/>
      <c r="AK101" s="1455" t="n"/>
      <c r="AL101" s="1455" t="n"/>
      <c r="AM101" s="1455" t="n"/>
      <c r="AN101" s="1455" t="n"/>
      <c r="AO101" s="1455" t="n"/>
      <c r="AP101" s="1455" t="n"/>
      <c r="AQ101" s="1455" t="n"/>
      <c r="AR101" s="1455" t="n"/>
      <c r="AS101" s="1455" t="n"/>
      <c r="AT101" s="1455" t="n"/>
      <c r="AU101" s="1455" t="n"/>
      <c r="AV101" s="1455" t="n"/>
      <c r="AW101" s="1455" t="n"/>
      <c r="AX101" s="1455" t="n"/>
      <c r="AY101" s="1455" t="n"/>
      <c r="AZ101" s="1455" t="n"/>
      <c r="BA101" s="1455" t="n"/>
      <c r="BB101" s="1455" t="n"/>
      <c r="BC101" s="1455" t="n"/>
      <c r="BD101" s="1455" t="n"/>
      <c r="BE101" s="1455" t="n"/>
      <c r="BF101" s="1455" t="n"/>
      <c r="BG101" s="1455" t="n"/>
      <c r="BH101" s="1455" t="n"/>
      <c r="BI101" s="1455" t="n"/>
      <c r="BJ101" s="1455" t="n"/>
    </row>
    <row r="102" ht="6" customHeight="1" s="980">
      <c r="A102" s="1400" t="n"/>
      <c r="B102" s="1400" t="n"/>
      <c r="C102" s="1400" t="n"/>
      <c r="D102" s="1400" t="n"/>
      <c r="E102" s="1400" t="n"/>
      <c r="F102" s="1400" t="n"/>
      <c r="G102" s="1400" t="n"/>
      <c r="H102" s="1400" t="n"/>
      <c r="I102" s="1400" t="n"/>
      <c r="J102" s="1400" t="n"/>
      <c r="K102" s="1400" t="n"/>
      <c r="L102" s="1400" t="n"/>
      <c r="M102" s="1400" t="n"/>
      <c r="N102" s="1400" t="n"/>
      <c r="O102" s="1400" t="n"/>
      <c r="P102" s="1400" t="n"/>
      <c r="Q102" s="1400" t="n"/>
      <c r="R102" s="1400" t="n"/>
      <c r="S102" s="1400" t="n"/>
      <c r="T102" s="1455" t="n"/>
      <c r="U102" s="1455" t="n"/>
      <c r="V102" s="1455" t="n"/>
      <c r="W102" s="1455" t="n"/>
      <c r="Z102" s="1455" t="n"/>
      <c r="AA102" s="1455" t="n"/>
      <c r="AB102" s="1455" t="n"/>
      <c r="AC102" s="1455" t="n"/>
      <c r="AD102" s="1455" t="n"/>
      <c r="AE102" s="1455" t="n"/>
      <c r="AF102" s="1455" t="n"/>
      <c r="AG102" s="1455" t="n"/>
      <c r="AH102" s="1455" t="n"/>
      <c r="AI102" s="1455" t="n"/>
      <c r="AJ102" s="1455" t="n"/>
      <c r="AK102" s="1455" t="n"/>
      <c r="AL102" s="1455" t="n"/>
      <c r="AM102" s="1455" t="n"/>
      <c r="AN102" s="1455" t="n"/>
      <c r="AO102" s="1455" t="n"/>
      <c r="AP102" s="1455" t="n"/>
      <c r="AQ102" s="1455" t="n"/>
      <c r="AR102" s="1455" t="n"/>
      <c r="AS102" s="1455" t="n"/>
      <c r="AT102" s="1455" t="n"/>
      <c r="AU102" s="1455" t="n"/>
      <c r="AV102" s="1455" t="n"/>
      <c r="AW102" s="1455" t="n"/>
      <c r="AX102" s="1455" t="n"/>
      <c r="AY102" s="1455" t="n"/>
      <c r="AZ102" s="1455" t="n"/>
      <c r="BA102" s="1455" t="n"/>
      <c r="BB102" s="1455" t="n"/>
      <c r="BC102" s="1455" t="n"/>
      <c r="BD102" s="1455" t="n"/>
      <c r="BE102" s="1455" t="n"/>
      <c r="BF102" s="1455" t="n"/>
      <c r="BG102" s="1455" t="n"/>
      <c r="BH102" s="1455" t="n"/>
      <c r="BI102" s="1455" t="n"/>
      <c r="BJ102" s="1455" t="n"/>
    </row>
    <row r="103" ht="6" customHeight="1" s="980">
      <c r="A103" s="1400" t="n"/>
      <c r="B103" s="1400" t="n"/>
      <c r="C103" s="1400" t="n"/>
      <c r="D103" s="1400" t="n"/>
      <c r="E103" s="1400" t="n"/>
      <c r="F103" s="1400" t="n"/>
      <c r="G103" s="1400" t="n"/>
      <c r="H103" s="1400" t="n"/>
      <c r="I103" s="1400" t="n"/>
      <c r="J103" s="1400" t="n"/>
      <c r="K103" s="1400" t="n"/>
      <c r="L103" s="1400" t="n"/>
      <c r="M103" s="1400" t="n"/>
      <c r="N103" s="1400" t="n"/>
      <c r="O103" s="1400" t="n"/>
      <c r="P103" s="1400" t="n"/>
      <c r="Q103" s="1400" t="n"/>
      <c r="R103" s="1400" t="n"/>
      <c r="S103" s="1400" t="n"/>
      <c r="T103" s="1455" t="n"/>
      <c r="U103" s="1455" t="n"/>
      <c r="V103" s="1455" t="n"/>
      <c r="W103" s="1455" t="n"/>
      <c r="Z103" s="1455" t="n"/>
      <c r="AA103" s="1455" t="n"/>
      <c r="AB103" s="1455" t="n"/>
      <c r="AC103" s="1455" t="n"/>
      <c r="AD103" s="1455" t="n"/>
      <c r="AE103" s="1455" t="n"/>
      <c r="AF103" s="1455" t="n"/>
      <c r="AG103" s="1455" t="n"/>
      <c r="AH103" s="1455" t="n"/>
      <c r="AI103" s="1455" t="n"/>
      <c r="AJ103" s="1455" t="n"/>
      <c r="AK103" s="1455" t="n"/>
      <c r="AL103" s="1455" t="n"/>
      <c r="AM103" s="1455" t="n"/>
      <c r="AN103" s="1455" t="n"/>
      <c r="AO103" s="1455" t="n"/>
      <c r="AP103" s="1455" t="n"/>
      <c r="AQ103" s="1455" t="n"/>
      <c r="AR103" s="1455" t="n"/>
      <c r="AS103" s="1455" t="n"/>
      <c r="AT103" s="1455" t="n"/>
      <c r="AU103" s="1455" t="n"/>
      <c r="AV103" s="1455" t="n"/>
      <c r="AW103" s="1455" t="n"/>
      <c r="AX103" s="1455" t="n"/>
      <c r="AY103" s="1455" t="n"/>
      <c r="AZ103" s="1455" t="n"/>
      <c r="BA103" s="1455" t="n"/>
      <c r="BB103" s="1455" t="n"/>
      <c r="BC103" s="1455" t="n"/>
      <c r="BD103" s="1455" t="n"/>
      <c r="BE103" s="1455" t="n"/>
      <c r="BF103" s="1455" t="n"/>
      <c r="BG103" s="1455" t="n"/>
      <c r="BH103" s="1455" t="n"/>
      <c r="BI103" s="1455" t="n"/>
      <c r="BJ103" s="1455" t="n"/>
    </row>
    <row r="104" ht="6" customHeight="1" s="980">
      <c r="A104" s="1400" t="n"/>
      <c r="B104" s="1400" t="n"/>
      <c r="C104" s="1400" t="n"/>
      <c r="D104" s="1400" t="n"/>
      <c r="E104" s="1400" t="n"/>
      <c r="F104" s="1400" t="n"/>
      <c r="G104" s="1400" t="n"/>
      <c r="H104" s="1400" t="n"/>
      <c r="I104" s="1400" t="n"/>
      <c r="J104" s="1400" t="n"/>
      <c r="K104" s="1400" t="n"/>
      <c r="L104" s="1400" t="n"/>
      <c r="M104" s="1400" t="n"/>
      <c r="N104" s="1400" t="n"/>
      <c r="O104" s="1400" t="n"/>
      <c r="P104" s="1400" t="n"/>
      <c r="Q104" s="1400" t="n"/>
      <c r="R104" s="1400" t="n"/>
      <c r="S104" s="1400" t="n"/>
      <c r="T104" s="1455" t="n"/>
      <c r="U104" s="1455" t="n"/>
      <c r="V104" s="1455" t="n"/>
      <c r="W104" s="1455" t="n"/>
      <c r="Z104" s="1455" t="n"/>
      <c r="AA104" s="1455" t="n"/>
      <c r="AB104" s="1455" t="n"/>
      <c r="AC104" s="1455" t="n"/>
      <c r="AD104" s="1455" t="n"/>
      <c r="AE104" s="1455" t="n"/>
      <c r="AF104" s="1455" t="n"/>
      <c r="AG104" s="1455" t="n"/>
      <c r="AH104" s="1455" t="n"/>
      <c r="AI104" s="1455" t="n"/>
      <c r="AJ104" s="1455" t="n"/>
      <c r="AK104" s="1455" t="n"/>
      <c r="AL104" s="1455" t="n"/>
      <c r="AM104" s="1455" t="n"/>
      <c r="AN104" s="1455" t="n"/>
      <c r="AO104" s="1455" t="n"/>
      <c r="AP104" s="1455" t="n"/>
      <c r="AQ104" s="1455" t="n"/>
      <c r="AR104" s="1455" t="n"/>
      <c r="AS104" s="1455" t="n"/>
      <c r="AT104" s="1455" t="n"/>
      <c r="AU104" s="1455" t="n"/>
      <c r="AV104" s="1455" t="n"/>
      <c r="AW104" s="1455" t="n"/>
      <c r="AX104" s="1455" t="n"/>
      <c r="AY104" s="1455" t="n"/>
      <c r="AZ104" s="1455" t="n"/>
      <c r="BA104" s="1455" t="n"/>
      <c r="BB104" s="1455" t="n"/>
      <c r="BC104" s="1455" t="n"/>
      <c r="BD104" s="1455" t="n"/>
      <c r="BE104" s="1455" t="n"/>
      <c r="BF104" s="1455" t="n"/>
      <c r="BG104" s="1455" t="n"/>
      <c r="BH104" s="1455" t="n"/>
      <c r="BI104" s="1455" t="n"/>
      <c r="BJ104" s="1455" t="n"/>
    </row>
    <row r="105" ht="6" customHeight="1" s="980">
      <c r="A105" s="1501" t="n"/>
      <c r="B105" s="1400" t="n"/>
      <c r="C105" s="1400" t="n"/>
      <c r="D105" s="1400" t="n"/>
      <c r="E105" s="1400" t="n"/>
      <c r="F105" s="1400" t="n"/>
      <c r="G105" s="1400" t="n"/>
      <c r="H105" s="1400" t="n"/>
      <c r="I105" s="1400" t="n"/>
      <c r="J105" s="1400" t="n"/>
      <c r="K105" s="1400" t="n"/>
      <c r="L105" s="1400" t="n"/>
      <c r="M105" s="1400" t="n"/>
      <c r="N105" s="1400" t="n"/>
      <c r="O105" s="1400" t="n"/>
      <c r="P105" s="1400" t="n"/>
      <c r="Q105" s="1400" t="n"/>
      <c r="R105" s="1400" t="n"/>
      <c r="S105" s="1400" t="n"/>
      <c r="T105" s="1455" t="n"/>
      <c r="U105" s="1455" t="n"/>
      <c r="V105" s="1455" t="n"/>
      <c r="Z105" s="1455" t="n"/>
      <c r="AA105" s="1455" t="n"/>
      <c r="AB105" s="1455" t="n"/>
      <c r="AC105" s="1455" t="n"/>
      <c r="AD105" s="1455" t="n"/>
      <c r="AE105" s="1455" t="n"/>
      <c r="AF105" s="1455" t="n"/>
      <c r="AG105" s="1455" t="n"/>
      <c r="AH105" s="1455" t="n"/>
      <c r="AI105" s="1455" t="n"/>
      <c r="AJ105" s="1455" t="n"/>
      <c r="AK105" s="1455" t="n"/>
      <c r="AL105" s="1455" t="n"/>
      <c r="AM105" s="1455" t="n"/>
      <c r="AN105" s="1455" t="n"/>
      <c r="AO105" s="1455" t="n"/>
      <c r="AP105" s="1455" t="n"/>
      <c r="AQ105" s="1455" t="n"/>
      <c r="AR105" s="1455" t="n"/>
      <c r="AS105" s="1455" t="n"/>
      <c r="AT105" s="1455" t="n"/>
      <c r="AU105" s="1455" t="n"/>
      <c r="AV105" s="1455" t="n"/>
      <c r="AW105" s="1455" t="n"/>
      <c r="AX105" s="1455" t="n"/>
      <c r="AY105" s="1455" t="n"/>
      <c r="AZ105" s="1455" t="n"/>
      <c r="BA105" s="1455" t="n"/>
      <c r="BB105" s="1455" t="n"/>
      <c r="BC105" s="1455" t="n"/>
      <c r="BD105" s="1455" t="n"/>
      <c r="BE105" s="1455" t="n"/>
      <c r="BF105" s="1455" t="n"/>
      <c r="BG105" s="1455" t="n"/>
      <c r="BH105" s="1455" t="n"/>
      <c r="BI105" s="1455" t="n"/>
      <c r="BJ105" s="1455" t="n"/>
    </row>
    <row r="106" ht="6" customHeight="1" s="980">
      <c r="A106" s="1501" t="n"/>
      <c r="B106" s="1400" t="n"/>
      <c r="C106" s="1400" t="n"/>
      <c r="D106" s="1400" t="n"/>
      <c r="E106" s="1400" t="n"/>
      <c r="F106" s="1400" t="n"/>
      <c r="G106" s="1400" t="n"/>
      <c r="H106" s="1400" t="n"/>
      <c r="I106" s="1400" t="n"/>
      <c r="J106" s="1400" t="n"/>
      <c r="K106" s="1400" t="n"/>
      <c r="L106" s="1400" t="n"/>
      <c r="M106" s="1400" t="n"/>
      <c r="N106" s="1400" t="n"/>
      <c r="O106" s="1400" t="n"/>
      <c r="P106" s="1400" t="n"/>
      <c r="Q106" s="1400" t="n"/>
      <c r="R106" s="1400" t="n"/>
      <c r="S106" s="1400" t="n"/>
      <c r="T106" s="1455" t="n"/>
      <c r="U106" s="1455" t="n"/>
      <c r="V106" s="1455" t="n"/>
      <c r="Z106" s="1455" t="n"/>
      <c r="AA106" s="1455" t="n"/>
      <c r="AB106" s="1455" t="n"/>
      <c r="AC106" s="1455" t="n"/>
      <c r="AD106" s="1455" t="n"/>
      <c r="AE106" s="1455" t="n"/>
      <c r="AF106" s="1455" t="n"/>
      <c r="AG106" s="1455" t="n"/>
      <c r="AH106" s="1455" t="n"/>
      <c r="AI106" s="1455" t="n"/>
      <c r="AJ106" s="1455" t="n"/>
      <c r="AK106" s="1455" t="n"/>
      <c r="AL106" s="1455" t="n"/>
      <c r="AM106" s="1455" t="n"/>
      <c r="AN106" s="1455" t="n"/>
      <c r="AO106" s="1455" t="n"/>
      <c r="AP106" s="1455" t="n"/>
      <c r="AQ106" s="1455" t="n"/>
      <c r="AR106" s="1455" t="n"/>
      <c r="AS106" s="1455" t="n"/>
      <c r="AT106" s="1455" t="n"/>
      <c r="AU106" s="1455" t="n"/>
      <c r="AV106" s="1455" t="n"/>
      <c r="AW106" s="1455" t="n"/>
      <c r="AX106" s="1455" t="n"/>
      <c r="AY106" s="1455" t="n"/>
      <c r="AZ106" s="1455" t="n"/>
      <c r="BA106" s="1455" t="n"/>
      <c r="BB106" s="1455" t="n"/>
      <c r="BC106" s="1455" t="n"/>
      <c r="BD106" s="1455" t="n"/>
      <c r="BE106" s="1455" t="n"/>
      <c r="BF106" s="1455" t="n"/>
      <c r="BG106" s="1455" t="n"/>
      <c r="BH106" s="1455" t="n"/>
      <c r="BI106" s="1455" t="n"/>
      <c r="BJ106" s="1455" t="n"/>
    </row>
    <row r="107" ht="6" customHeight="1" s="980">
      <c r="A107" s="1501" t="n"/>
      <c r="B107" s="1400" t="n"/>
      <c r="C107" s="1400" t="n"/>
      <c r="D107" s="1400" t="n"/>
      <c r="E107" s="1400" t="n"/>
      <c r="F107" s="1400" t="n"/>
      <c r="G107" s="1400" t="n"/>
      <c r="H107" s="1400" t="n"/>
      <c r="I107" s="1400" t="n"/>
      <c r="J107" s="1400" t="n"/>
      <c r="K107" s="1400" t="n"/>
      <c r="L107" s="1400" t="n"/>
      <c r="M107" s="1400" t="n"/>
      <c r="N107" s="1400" t="n"/>
      <c r="O107" s="1400" t="n"/>
      <c r="P107" s="1400" t="n"/>
      <c r="Q107" s="1400" t="n"/>
      <c r="R107" s="1400" t="n"/>
      <c r="S107" s="1400" t="n"/>
      <c r="T107" s="1455" t="n"/>
      <c r="U107" s="1455" t="n"/>
      <c r="V107" s="1455" t="n"/>
      <c r="Z107" s="1455" t="n"/>
      <c r="AA107" s="1455" t="n"/>
      <c r="AB107" s="1455" t="n"/>
      <c r="AC107" s="1455" t="n"/>
      <c r="AD107" s="1455" t="n"/>
      <c r="AE107" s="1455" t="n"/>
      <c r="AF107" s="1455" t="n"/>
      <c r="AG107" s="1455" t="n"/>
      <c r="AH107" s="1455" t="n"/>
      <c r="AI107" s="1455" t="n"/>
      <c r="AJ107" s="1455" t="n"/>
      <c r="AK107" s="1455" t="n"/>
      <c r="AL107" s="1455" t="n"/>
      <c r="AM107" s="1455" t="n"/>
      <c r="AN107" s="1455" t="n"/>
      <c r="AO107" s="1455" t="n"/>
      <c r="AP107" s="1455" t="n"/>
      <c r="AQ107" s="1455" t="n"/>
      <c r="AR107" s="1455" t="n"/>
      <c r="AS107" s="1455" t="n"/>
      <c r="AT107" s="1455" t="n"/>
      <c r="AU107" s="1455" t="n"/>
      <c r="AV107" s="1455" t="n"/>
      <c r="AW107" s="1455" t="n"/>
      <c r="AX107" s="1455" t="n"/>
      <c r="AY107" s="1455" t="n"/>
      <c r="AZ107" s="1455" t="n"/>
      <c r="BA107" s="1455" t="n"/>
      <c r="BB107" s="1455" t="n"/>
      <c r="BC107" s="1455" t="n"/>
      <c r="BD107" s="1455" t="n"/>
      <c r="BE107" s="1455" t="n"/>
      <c r="BF107" s="1455" t="n"/>
      <c r="BG107" s="1455" t="n"/>
      <c r="BH107" s="1455" t="n"/>
      <c r="BI107" s="1455" t="n"/>
      <c r="BJ107" s="1455" t="n"/>
    </row>
    <row r="108" ht="6" customHeight="1" s="980">
      <c r="A108" s="1501" t="n"/>
      <c r="B108" s="1400" t="n"/>
      <c r="C108" s="1400" t="n"/>
      <c r="D108" s="1400" t="n"/>
      <c r="E108" s="1400" t="n"/>
      <c r="F108" s="1400" t="n"/>
      <c r="G108" s="1400" t="n"/>
      <c r="H108" s="1400" t="n"/>
      <c r="I108" s="1400" t="n"/>
      <c r="J108" s="1400" t="n"/>
      <c r="K108" s="1400" t="n"/>
      <c r="L108" s="1400" t="n"/>
      <c r="M108" s="1400" t="n"/>
      <c r="N108" s="1400" t="n"/>
      <c r="O108" s="1400" t="n"/>
      <c r="P108" s="1400" t="n"/>
      <c r="Q108" s="1400" t="n"/>
      <c r="R108" s="1400" t="n"/>
      <c r="S108" s="1501" t="n"/>
      <c r="T108" s="1455" t="n"/>
      <c r="U108" s="1455" t="n"/>
      <c r="X108" s="1455" t="n"/>
      <c r="Y108" s="1455" t="n"/>
      <c r="Z108" s="1455" t="n"/>
      <c r="AA108" s="1455" t="n"/>
      <c r="AB108" s="1455" t="n"/>
      <c r="AC108" s="1455" t="n"/>
      <c r="AD108" s="1455" t="n"/>
      <c r="AE108" s="1455" t="n"/>
      <c r="AF108" s="1455" t="n"/>
      <c r="AG108" s="1455" t="n"/>
      <c r="AH108" s="1455" t="n"/>
      <c r="AI108" s="1455" t="n"/>
      <c r="AJ108" s="1455" t="n"/>
      <c r="AK108" s="1455" t="n"/>
      <c r="AL108" s="1455" t="n"/>
      <c r="AM108" s="1455" t="n"/>
      <c r="AN108" s="1455" t="n"/>
      <c r="AO108" s="1455" t="n"/>
      <c r="AP108" s="1455" t="n"/>
      <c r="AQ108" s="1455" t="n"/>
      <c r="AR108" s="1455" t="n"/>
      <c r="AS108" s="1455" t="n"/>
      <c r="AT108" s="1455" t="n"/>
      <c r="AU108" s="1455" t="n"/>
      <c r="AV108" s="1455" t="n"/>
      <c r="AW108" s="1455" t="n"/>
      <c r="AX108" s="1455" t="n"/>
      <c r="AY108" s="1455" t="n"/>
      <c r="AZ108" s="1455" t="n"/>
      <c r="BA108" s="1455" t="n"/>
      <c r="BB108" s="1455" t="n"/>
      <c r="BC108" s="1455" t="n"/>
      <c r="BD108" s="1455" t="n"/>
      <c r="BE108" s="1455" t="n"/>
      <c r="BF108" s="1455" t="n"/>
      <c r="BG108" s="1455" t="n"/>
      <c r="BH108" s="1455" t="n"/>
      <c r="BI108" s="1455" t="n"/>
      <c r="BJ108" s="1455" t="n"/>
    </row>
    <row r="109" ht="6" customHeight="1" s="980">
      <c r="A109" s="1501" t="n"/>
      <c r="B109" s="1400" t="n"/>
      <c r="C109" s="1400" t="n"/>
      <c r="D109" s="1400" t="n"/>
      <c r="E109" s="1400" t="n"/>
      <c r="F109" s="1400" t="n"/>
      <c r="G109" s="1400" t="n"/>
      <c r="H109" s="1400" t="n"/>
      <c r="I109" s="1400" t="n"/>
      <c r="J109" s="1400" t="n"/>
      <c r="K109" s="1400" t="n"/>
      <c r="L109" s="1400" t="n"/>
      <c r="M109" s="1400" t="n"/>
      <c r="N109" s="1400" t="n"/>
      <c r="O109" s="1400" t="n"/>
      <c r="P109" s="1400" t="n"/>
      <c r="Q109" s="1400" t="n"/>
      <c r="R109" s="1400" t="n"/>
      <c r="S109" s="1501" t="n"/>
      <c r="T109" s="1455" t="n"/>
      <c r="X109" s="1455" t="n"/>
      <c r="Y109" s="1455" t="n"/>
      <c r="Z109" s="1455" t="n"/>
      <c r="AA109" s="1455" t="n"/>
      <c r="AB109" s="1455" t="n"/>
      <c r="AC109" s="1455" t="n"/>
      <c r="AD109" s="1455" t="n"/>
      <c r="AE109" s="1455" t="n"/>
      <c r="AF109" s="1455" t="n"/>
      <c r="AG109" s="1455" t="n"/>
      <c r="AH109" s="1455" t="n"/>
      <c r="AI109" s="1455" t="n"/>
      <c r="AJ109" s="1455" t="n"/>
      <c r="AK109" s="1455" t="n"/>
      <c r="AL109" s="1455" t="n"/>
      <c r="AM109" s="1455" t="n"/>
      <c r="AN109" s="1455" t="n"/>
      <c r="AO109" s="1455" t="n"/>
      <c r="AP109" s="1455" t="n"/>
      <c r="AQ109" s="1455" t="n"/>
      <c r="AR109" s="1455" t="n"/>
      <c r="AS109" s="1455" t="n"/>
      <c r="AT109" s="1455" t="n"/>
      <c r="AU109" s="1455" t="n"/>
      <c r="AV109" s="1455" t="n"/>
      <c r="AW109" s="1455" t="n"/>
      <c r="AX109" s="1455" t="n"/>
      <c r="AY109" s="1455" t="n"/>
      <c r="AZ109" s="1455" t="n"/>
      <c r="BA109" s="1455" t="n"/>
      <c r="BB109" s="1455" t="n"/>
      <c r="BC109" s="1455" t="n"/>
      <c r="BD109" s="1455" t="n"/>
      <c r="BE109" s="1455" t="n"/>
      <c r="BF109" s="1455" t="n"/>
      <c r="BG109" s="1455" t="n"/>
      <c r="BH109" s="1455" t="n"/>
      <c r="BI109" s="1455" t="n"/>
      <c r="BJ109" s="1455" t="n"/>
    </row>
    <row r="110" ht="6" customHeight="1" s="980">
      <c r="A110" s="1501" t="n"/>
      <c r="B110" s="1400" t="n"/>
      <c r="C110" s="1400" t="n"/>
      <c r="D110" s="1400" t="n"/>
      <c r="E110" s="1400" t="n"/>
      <c r="F110" s="1400" t="n"/>
      <c r="G110" s="1400" t="n"/>
      <c r="H110" s="1400" t="n"/>
      <c r="I110" s="1400" t="n"/>
      <c r="J110" s="1400" t="n"/>
      <c r="K110" s="1400" t="n"/>
      <c r="L110" s="1400" t="n"/>
      <c r="M110" s="1400" t="n"/>
      <c r="N110" s="1400" t="n"/>
      <c r="O110" s="1400" t="n"/>
      <c r="P110" s="1400" t="n"/>
      <c r="Q110" s="1400" t="n"/>
      <c r="R110" s="1501" t="n"/>
      <c r="S110" s="1400" t="n"/>
      <c r="T110" s="1455" t="n"/>
      <c r="X110" s="1455" t="n"/>
      <c r="Y110" s="1455" t="n"/>
      <c r="Z110" s="1455" t="n"/>
      <c r="AA110" s="1455" t="n"/>
      <c r="AB110" s="1455" t="n"/>
      <c r="AC110" s="1455" t="n"/>
      <c r="AD110" s="1455" t="n"/>
      <c r="AE110" s="1455" t="n"/>
      <c r="AF110" s="1455" t="n"/>
      <c r="AG110" s="1455" t="n"/>
      <c r="AH110" s="1455" t="n"/>
      <c r="AI110" s="1455" t="n"/>
      <c r="AJ110" s="1455" t="n"/>
      <c r="AK110" s="1455" t="n"/>
      <c r="AL110" s="1455" t="n"/>
      <c r="AM110" s="1455" t="n"/>
      <c r="AN110" s="1455" t="n"/>
      <c r="AO110" s="1455" t="n"/>
      <c r="AP110" s="1455" t="n"/>
      <c r="AQ110" s="1455" t="n"/>
      <c r="AR110" s="1455" t="n"/>
      <c r="AS110" s="1455" t="n"/>
      <c r="AT110" s="1455" t="n"/>
      <c r="AU110" s="1455" t="n"/>
      <c r="AV110" s="1455" t="n"/>
      <c r="AW110" s="1455" t="n"/>
      <c r="AX110" s="1455" t="n"/>
      <c r="AY110" s="1455" t="n"/>
      <c r="AZ110" s="1455" t="n"/>
      <c r="BA110" s="1455" t="n"/>
      <c r="BB110" s="1455" t="n"/>
      <c r="BC110" s="1455" t="n"/>
      <c r="BD110" s="1455" t="n"/>
      <c r="BE110" s="1455" t="n"/>
      <c r="BF110" s="1455" t="n"/>
      <c r="BG110" s="1455" t="n"/>
      <c r="BH110" s="1455" t="n"/>
      <c r="BI110" s="1455" t="n"/>
      <c r="BJ110" s="1455" t="n"/>
    </row>
    <row r="111" ht="6" customHeight="1" s="980">
      <c r="A111" s="1501" t="n"/>
      <c r="B111" s="1400" t="n"/>
      <c r="C111" s="1400" t="n"/>
      <c r="D111" s="1400" t="n"/>
      <c r="E111" s="1400" t="n"/>
      <c r="F111" s="1400" t="n"/>
      <c r="G111" s="1400" t="n"/>
      <c r="H111" s="1400" t="n"/>
      <c r="I111" s="1400" t="n"/>
      <c r="J111" s="1400" t="n"/>
      <c r="K111" s="1400" t="n"/>
      <c r="L111" s="1400" t="n"/>
      <c r="M111" s="1400" t="n"/>
      <c r="N111" s="1400" t="n"/>
      <c r="O111" s="1400" t="n"/>
      <c r="P111" s="1400" t="n"/>
      <c r="Q111" s="1400" t="n"/>
      <c r="R111" s="1501" t="n"/>
      <c r="S111" s="1400" t="n"/>
      <c r="T111" s="1455" t="n"/>
      <c r="X111" s="1455" t="n"/>
      <c r="Y111" s="1455" t="n"/>
      <c r="Z111" s="1455" t="n"/>
      <c r="AA111" s="1455" t="n"/>
      <c r="AB111" s="1455" t="n"/>
      <c r="AC111" s="1455" t="n"/>
      <c r="AD111" s="1455" t="n"/>
      <c r="AE111" s="1455" t="n"/>
      <c r="AF111" s="1455" t="n"/>
      <c r="AG111" s="1455" t="n"/>
      <c r="AH111" s="1455" t="n"/>
      <c r="AI111" s="1455" t="n"/>
      <c r="AJ111" s="1455" t="n"/>
      <c r="AK111" s="1455" t="n"/>
      <c r="AL111" s="1455" t="n"/>
      <c r="AM111" s="1455" t="n"/>
      <c r="AN111" s="1455" t="n"/>
      <c r="AO111" s="1455" t="n"/>
      <c r="AP111" s="1455" t="n"/>
      <c r="AQ111" s="1455" t="n"/>
      <c r="AR111" s="1455" t="n"/>
      <c r="AS111" s="1455" t="n"/>
      <c r="AT111" s="1455" t="n"/>
      <c r="AU111" s="1455" t="n"/>
      <c r="AV111" s="1455" t="n"/>
      <c r="AW111" s="1455" t="n"/>
      <c r="AX111" s="1455" t="n"/>
      <c r="AY111" s="1455" t="n"/>
      <c r="AZ111" s="1455" t="n"/>
      <c r="BA111" s="1455" t="n"/>
      <c r="BB111" s="1455" t="n"/>
      <c r="BC111" s="1455" t="n"/>
      <c r="BD111" s="1455" t="n"/>
      <c r="BE111" s="1455" t="n"/>
      <c r="BF111" s="1455" t="n"/>
      <c r="BG111" s="1455" t="n"/>
      <c r="BH111" s="1455" t="n"/>
      <c r="BI111" s="1455" t="n"/>
      <c r="BJ111" s="1455" t="n"/>
    </row>
    <row r="112" ht="6" customHeight="1" s="980">
      <c r="A112" s="1501" t="n"/>
      <c r="B112" s="1501" t="n"/>
      <c r="C112" s="1400" t="n"/>
      <c r="D112" s="1400" t="n"/>
      <c r="E112" s="1400" t="n"/>
      <c r="F112" s="1400" t="n"/>
      <c r="G112" s="1400" t="n"/>
      <c r="H112" s="1400" t="n"/>
      <c r="I112" s="1400" t="n"/>
      <c r="J112" s="1400" t="n"/>
      <c r="K112" s="1400" t="n"/>
      <c r="L112" s="1400" t="n"/>
      <c r="M112" s="1400" t="n"/>
      <c r="N112" s="1400" t="n"/>
      <c r="O112" s="1400" t="n"/>
      <c r="P112" s="1400" t="n"/>
      <c r="Q112" s="1501" t="n"/>
      <c r="R112" s="1400" t="n"/>
      <c r="X112" s="1455" t="n"/>
      <c r="Y112" s="1455" t="n"/>
      <c r="Z112" s="1455" t="n"/>
      <c r="AA112" s="1455" t="n"/>
      <c r="AB112" s="1455" t="n"/>
      <c r="AC112" s="1455" t="n"/>
      <c r="AD112" s="1455" t="n"/>
      <c r="AE112" s="1455" t="n"/>
      <c r="AF112" s="1455" t="n"/>
      <c r="AG112" s="1455" t="n"/>
      <c r="AH112" s="1455" t="n"/>
      <c r="AI112" s="1455" t="n"/>
      <c r="AJ112" s="1455" t="n"/>
      <c r="AK112" s="1455" t="n"/>
      <c r="AL112" s="1455" t="n"/>
      <c r="AM112" s="1455" t="n"/>
      <c r="AN112" s="1455" t="n"/>
      <c r="AO112" s="1455" t="n"/>
      <c r="AP112" s="1455" t="n"/>
      <c r="AQ112" s="1455" t="n"/>
      <c r="AR112" s="1455" t="n"/>
      <c r="AS112" s="1455" t="n"/>
      <c r="AT112" s="1455" t="n"/>
      <c r="AU112" s="1455" t="n"/>
      <c r="AV112" s="1455" t="n"/>
      <c r="AW112" s="1455" t="n"/>
      <c r="AX112" s="1455" t="n"/>
      <c r="AY112" s="1455" t="n"/>
      <c r="AZ112" s="1455" t="n"/>
      <c r="BA112" s="1455" t="n"/>
      <c r="BB112" s="1455" t="n"/>
      <c r="BC112" s="1455" t="n"/>
      <c r="BD112" s="1455" t="n"/>
      <c r="BE112" s="1455" t="n"/>
      <c r="BF112" s="1455" t="n"/>
      <c r="BG112" s="1455" t="n"/>
      <c r="BH112" s="1455" t="n"/>
      <c r="BI112" s="1455" t="n"/>
      <c r="BJ112" s="1455" t="n"/>
    </row>
    <row r="113" ht="6" customHeight="1" s="980">
      <c r="A113" s="1501" t="n"/>
      <c r="B113" s="1501" t="n"/>
      <c r="C113" s="1400" t="n"/>
      <c r="D113" s="1400" t="n"/>
      <c r="E113" s="1400" t="n"/>
      <c r="F113" s="1400" t="n"/>
      <c r="G113" s="1400" t="n"/>
      <c r="H113" s="1400" t="n"/>
      <c r="I113" s="1400" t="n"/>
      <c r="J113" s="1400" t="n"/>
      <c r="K113" s="1400" t="n"/>
      <c r="L113" s="1400" t="n"/>
      <c r="M113" s="1400" t="n"/>
      <c r="N113" s="1400" t="n"/>
      <c r="O113" s="1400" t="n"/>
      <c r="P113" s="1400" t="n"/>
      <c r="Q113" s="1501" t="n"/>
      <c r="R113" s="1400" t="n"/>
      <c r="X113" s="1455" t="n"/>
      <c r="Y113" s="1455" t="n"/>
      <c r="Z113" s="1455" t="n"/>
      <c r="AA113" s="1455" t="n"/>
      <c r="AB113" s="1455" t="n"/>
      <c r="AC113" s="1455" t="n"/>
      <c r="AD113" s="1455" t="n"/>
      <c r="AE113" s="1455" t="n"/>
      <c r="AF113" s="1455" t="n"/>
      <c r="AG113" s="1455" t="n"/>
      <c r="AH113" s="1455" t="n"/>
      <c r="AI113" s="1455" t="n"/>
      <c r="AJ113" s="1455" t="n"/>
      <c r="AK113" s="1455" t="n"/>
      <c r="AL113" s="1455" t="n"/>
      <c r="AM113" s="1455" t="n"/>
      <c r="AN113" s="1455" t="n"/>
      <c r="AO113" s="1455" t="n"/>
      <c r="AP113" s="1455" t="n"/>
      <c r="AQ113" s="1455" t="n"/>
      <c r="AR113" s="1455" t="n"/>
      <c r="AS113" s="1455" t="n"/>
      <c r="AT113" s="1455" t="n"/>
      <c r="AU113" s="1455" t="n"/>
      <c r="AV113" s="1455" t="n"/>
      <c r="AW113" s="1455" t="n"/>
      <c r="AX113" s="1455" t="n"/>
      <c r="AY113" s="1455" t="n"/>
      <c r="AZ113" s="1455" t="n"/>
      <c r="BA113" s="1455" t="n"/>
      <c r="BB113" s="1455" t="n"/>
      <c r="BC113" s="1455" t="n"/>
      <c r="BD113" s="1455" t="n"/>
      <c r="BE113" s="1455" t="n"/>
      <c r="BF113" s="1455" t="n"/>
      <c r="BG113" s="1455" t="n"/>
      <c r="BH113" s="1455" t="n"/>
      <c r="BI113" s="1455" t="n"/>
      <c r="BJ113" s="1455" t="n"/>
    </row>
    <row r="114" ht="6" customHeight="1" s="980">
      <c r="A114" s="1501" t="n"/>
      <c r="B114" s="1501" t="n"/>
      <c r="C114" s="1400" t="n"/>
      <c r="D114" s="1400" t="n"/>
      <c r="E114" s="1400" t="n"/>
      <c r="F114" s="1400" t="n"/>
      <c r="G114" s="1400" t="n"/>
      <c r="H114" s="1400" t="n"/>
      <c r="I114" s="1400" t="n"/>
      <c r="J114" s="1400" t="n"/>
      <c r="K114" s="1400" t="n"/>
      <c r="L114" s="1400" t="n"/>
      <c r="M114" s="1400" t="n"/>
      <c r="N114" s="1400" t="n"/>
      <c r="O114" s="1400" t="n"/>
      <c r="P114" s="1501" t="n"/>
      <c r="Q114" s="1400" t="n"/>
      <c r="W114" s="1455" t="n"/>
      <c r="X114" s="1455" t="n"/>
      <c r="Y114" s="1455" t="n"/>
      <c r="Z114" s="1455" t="n"/>
      <c r="AA114" s="1455" t="n"/>
      <c r="AB114" s="1455" t="n"/>
      <c r="AC114" s="1455" t="n"/>
      <c r="AD114" s="1455" t="n"/>
      <c r="AE114" s="1455" t="n"/>
      <c r="AF114" s="1455" t="n"/>
      <c r="AG114" s="1455" t="n"/>
      <c r="AH114" s="1455" t="n"/>
      <c r="AI114" s="1455" t="n"/>
      <c r="AJ114" s="1455" t="n"/>
      <c r="AK114" s="1455" t="n"/>
      <c r="AL114" s="1455" t="n"/>
      <c r="AM114" s="1455" t="n"/>
      <c r="AN114" s="1455" t="n"/>
      <c r="AO114" s="1455" t="n"/>
      <c r="AP114" s="1455" t="n"/>
      <c r="AQ114" s="1455" t="n"/>
      <c r="AR114" s="1455" t="n"/>
      <c r="AS114" s="1455" t="n"/>
      <c r="AT114" s="1455" t="n"/>
      <c r="AU114" s="1455" t="n"/>
      <c r="AV114" s="1455" t="n"/>
      <c r="AW114" s="1455" t="n"/>
      <c r="AX114" s="1455" t="n"/>
      <c r="AY114" s="1455" t="n"/>
      <c r="AZ114" s="1455" t="n"/>
      <c r="BA114" s="1455" t="n"/>
      <c r="BB114" s="1455" t="n"/>
      <c r="BC114" s="1455" t="n"/>
      <c r="BD114" s="1455" t="n"/>
      <c r="BE114" s="1455" t="n"/>
      <c r="BF114" s="1455" t="n"/>
      <c r="BG114" s="1455" t="n"/>
      <c r="BH114" s="1455" t="n"/>
      <c r="BI114" s="1455" t="n"/>
      <c r="BJ114" s="1455" t="n"/>
    </row>
    <row r="115" ht="6" customHeight="1" s="980">
      <c r="A115" s="1400" t="n"/>
      <c r="B115" s="1501" t="n"/>
      <c r="C115" s="1400" t="n"/>
      <c r="D115" s="1400" t="n"/>
      <c r="E115" s="1400" t="n"/>
      <c r="F115" s="1400" t="n"/>
      <c r="G115" s="1400" t="n"/>
      <c r="H115" s="1400" t="n"/>
      <c r="I115" s="1400" t="n"/>
      <c r="J115" s="1400" t="n"/>
      <c r="K115" s="1400" t="n"/>
      <c r="L115" s="1400" t="n"/>
      <c r="M115" s="1400" t="n"/>
      <c r="N115" s="1400" t="n"/>
      <c r="O115" s="1501" t="n"/>
      <c r="P115" s="1501" t="n"/>
      <c r="Q115" s="1400" t="n"/>
      <c r="W115" s="1455" t="n"/>
      <c r="X115" s="1455" t="n"/>
      <c r="Y115" s="1455" t="n"/>
      <c r="Z115" s="1455" t="n"/>
      <c r="AA115" s="1455" t="n"/>
      <c r="AB115" s="1455" t="n"/>
      <c r="AC115" s="1455" t="n"/>
      <c r="AD115" s="1455" t="n"/>
      <c r="AE115" s="1455" t="n"/>
      <c r="AF115" s="1455" t="n"/>
      <c r="AG115" s="1455" t="n"/>
      <c r="AH115" s="1455" t="n"/>
      <c r="AI115" s="1455" t="n"/>
      <c r="AJ115" s="1455" t="n"/>
      <c r="AK115" s="1455" t="n"/>
      <c r="AL115" s="1455" t="n"/>
      <c r="AM115" s="1455" t="n"/>
      <c r="AN115" s="1455" t="n"/>
      <c r="AO115" s="1455" t="n"/>
      <c r="AP115" s="1455" t="n"/>
      <c r="AQ115" s="1455" t="n"/>
      <c r="AR115" s="1455" t="n"/>
      <c r="AS115" s="1455" t="n"/>
      <c r="AT115" s="1455" t="n"/>
      <c r="AU115" s="1455" t="n"/>
      <c r="AV115" s="1455" t="n"/>
      <c r="AW115" s="1455" t="n"/>
      <c r="AX115" s="1455" t="n"/>
      <c r="AY115" s="1455" t="n"/>
      <c r="AZ115" s="1455" t="n"/>
      <c r="BA115" s="1455" t="n"/>
      <c r="BB115" s="1455" t="n"/>
      <c r="BC115" s="1455" t="n"/>
      <c r="BD115" s="1455" t="n"/>
      <c r="BE115" s="1455" t="n"/>
      <c r="BF115" s="1455" t="n"/>
      <c r="BG115" s="1455" t="n"/>
      <c r="BH115" s="1455" t="n"/>
      <c r="BI115" s="1455" t="n"/>
      <c r="BJ115" s="1455" t="n"/>
    </row>
    <row r="116" ht="6" customHeight="1" s="980">
      <c r="A116" s="1400" t="n"/>
      <c r="B116" s="1501" t="n"/>
      <c r="C116" s="1400" t="n"/>
      <c r="D116" s="1400" t="n"/>
      <c r="E116" s="1400" t="n"/>
      <c r="F116" s="1400" t="n"/>
      <c r="G116" s="1400" t="n"/>
      <c r="H116" s="1400" t="n"/>
      <c r="I116" s="1400" t="n"/>
      <c r="J116" s="1400" t="n"/>
      <c r="K116" s="1400" t="n"/>
      <c r="L116" s="1400" t="n"/>
      <c r="M116" s="1400" t="n"/>
      <c r="N116" s="1400" t="n"/>
      <c r="O116" s="1501" t="n"/>
      <c r="P116" s="1400" t="n"/>
      <c r="W116" s="1455" t="n"/>
      <c r="X116" s="1455" t="n"/>
      <c r="Y116" s="1455" t="n"/>
      <c r="Z116" s="1455" t="n"/>
      <c r="AA116" s="1455" t="n"/>
      <c r="AB116" s="1455" t="n"/>
      <c r="AC116" s="1455" t="n"/>
      <c r="AD116" s="1455" t="n"/>
      <c r="AE116" s="1455" t="n"/>
      <c r="AF116" s="1455" t="n"/>
      <c r="AG116" s="1455" t="n"/>
      <c r="AH116" s="1455" t="n"/>
      <c r="AI116" s="1455" t="n"/>
      <c r="AJ116" s="1455" t="n"/>
      <c r="AK116" s="1455" t="n"/>
      <c r="AL116" s="1455" t="n"/>
      <c r="AM116" s="1455" t="n"/>
      <c r="AN116" s="1455" t="n"/>
      <c r="AO116" s="1455" t="n"/>
      <c r="AP116" s="1455" t="n"/>
      <c r="AQ116" s="1455" t="n"/>
      <c r="AR116" s="1455" t="n"/>
      <c r="AS116" s="1455" t="n"/>
      <c r="AT116" s="1455" t="n"/>
      <c r="AU116" s="1455" t="n"/>
      <c r="AV116" s="1455" t="n"/>
      <c r="AW116" s="1455" t="n"/>
      <c r="AX116" s="1455" t="n"/>
      <c r="AY116" s="1455" t="n"/>
      <c r="AZ116" s="1455" t="n"/>
      <c r="BA116" s="1455" t="n"/>
      <c r="BB116" s="1455" t="n"/>
      <c r="BC116" s="1455" t="n"/>
      <c r="BD116" s="1455" t="n"/>
      <c r="BE116" s="1455" t="n"/>
      <c r="BF116" s="1455" t="n"/>
      <c r="BG116" s="1455" t="n"/>
      <c r="BH116" s="1455" t="n"/>
      <c r="BI116" s="1455" t="n"/>
      <c r="BJ116" s="1455" t="n"/>
    </row>
    <row r="117" ht="6" customHeight="1" s="980">
      <c r="A117" s="1501" t="n"/>
      <c r="B117" s="1501" t="n"/>
      <c r="C117" s="1400" t="n"/>
      <c r="D117" s="1400" t="n"/>
      <c r="E117" s="1400" t="n"/>
      <c r="F117" s="1400" t="n"/>
      <c r="G117" s="1400" t="n"/>
      <c r="H117" s="1400" t="n"/>
      <c r="I117" s="1400" t="n"/>
      <c r="J117" s="1400" t="n"/>
      <c r="K117" s="1400" t="n"/>
      <c r="L117" s="1400" t="n"/>
      <c r="M117" s="1400" t="n"/>
      <c r="N117" s="1400" t="n"/>
      <c r="O117" s="1400" t="n"/>
      <c r="P117" s="1400" t="n"/>
      <c r="V117" s="1455" t="n"/>
      <c r="W117" s="1455" t="n"/>
      <c r="X117" s="1455" t="n"/>
      <c r="Y117" s="1455" t="n"/>
      <c r="Z117" s="1455" t="n"/>
      <c r="AA117" s="1455" t="n"/>
      <c r="AB117" s="1455" t="n"/>
      <c r="AC117" s="1455" t="n"/>
      <c r="AD117" s="1455" t="n"/>
      <c r="AE117" s="1455" t="n"/>
      <c r="AF117" s="1455" t="n"/>
      <c r="AG117" s="1455" t="n"/>
      <c r="AH117" s="1455" t="n"/>
      <c r="AI117" s="1455" t="n"/>
      <c r="AJ117" s="1455" t="n"/>
      <c r="AK117" s="1455" t="n"/>
      <c r="AL117" s="1455" t="n"/>
      <c r="AM117" s="1455" t="n"/>
      <c r="AN117" s="1455" t="n"/>
      <c r="AO117" s="1455" t="n"/>
      <c r="AP117" s="1455" t="n"/>
      <c r="AQ117" s="1455" t="n"/>
      <c r="AR117" s="1455" t="n"/>
      <c r="AS117" s="1455" t="n"/>
      <c r="AT117" s="1455" t="n"/>
      <c r="AU117" s="1455" t="n"/>
      <c r="AV117" s="1455" t="n"/>
      <c r="AW117" s="1455" t="n"/>
      <c r="AX117" s="1455" t="n"/>
      <c r="AY117" s="1455" t="n"/>
      <c r="AZ117" s="1455" t="n"/>
      <c r="BA117" s="1455" t="n"/>
      <c r="BB117" s="1455" t="n"/>
      <c r="BC117" s="1455" t="n"/>
      <c r="BD117" s="1455" t="n"/>
      <c r="BE117" s="1455" t="n"/>
      <c r="BF117" s="1455" t="n"/>
      <c r="BG117" s="1455" t="n"/>
      <c r="BH117" s="1455" t="n"/>
      <c r="BI117" s="1455" t="n"/>
      <c r="BJ117" s="1455" t="n"/>
    </row>
    <row r="118" ht="6" customHeight="1" s="980">
      <c r="A118" s="1501" t="n"/>
      <c r="B118" s="1400" t="n"/>
      <c r="C118" s="1400" t="n"/>
      <c r="D118" s="1400" t="n"/>
      <c r="E118" s="1400" t="n"/>
      <c r="F118" s="1400" t="n"/>
      <c r="G118" s="1400" t="n"/>
      <c r="H118" s="1400" t="n"/>
      <c r="I118" s="1400" t="n"/>
      <c r="J118" s="1400" t="n"/>
      <c r="K118" s="1400" t="n"/>
      <c r="L118" s="1400" t="n"/>
      <c r="M118" s="1400" t="n"/>
      <c r="N118" s="1501" t="n"/>
      <c r="O118" s="1400" t="n"/>
      <c r="U118" s="1455" t="n"/>
      <c r="V118" s="1455" t="n"/>
      <c r="W118" s="1455" t="n"/>
      <c r="X118" s="1455" t="n"/>
      <c r="Y118" s="1455" t="n"/>
      <c r="Z118" s="1455" t="n"/>
      <c r="AA118" s="1455" t="n"/>
      <c r="AB118" s="1455" t="n"/>
      <c r="AC118" s="1455" t="n"/>
      <c r="AD118" s="1455" t="n"/>
      <c r="AE118" s="1455" t="n"/>
      <c r="AF118" s="1455" t="n"/>
      <c r="AG118" s="1455" t="n"/>
      <c r="AH118" s="1455" t="n"/>
      <c r="AI118" s="1455" t="n"/>
      <c r="AJ118" s="1455" t="n"/>
      <c r="AK118" s="1455" t="n"/>
      <c r="AL118" s="1455" t="n"/>
      <c r="AM118" s="1455" t="n"/>
      <c r="AN118" s="1455" t="n"/>
      <c r="AO118" s="1455" t="n"/>
      <c r="AP118" s="1455" t="n"/>
      <c r="AQ118" s="1455" t="n"/>
      <c r="AR118" s="1455" t="n"/>
      <c r="AS118" s="1455" t="n"/>
      <c r="AT118" s="1455" t="n"/>
      <c r="AU118" s="1455" t="n"/>
      <c r="AV118" s="1455" t="n"/>
      <c r="AW118" s="1455" t="n"/>
      <c r="AX118" s="1455" t="n"/>
      <c r="AY118" s="1455" t="n"/>
      <c r="AZ118" s="1455" t="n"/>
      <c r="BA118" s="1455" t="n"/>
      <c r="BB118" s="1455" t="n"/>
      <c r="BC118" s="1455" t="n"/>
      <c r="BD118" s="1455" t="n"/>
      <c r="BE118" s="1455" t="n"/>
      <c r="BF118" s="1455" t="n"/>
      <c r="BG118" s="1455" t="n"/>
      <c r="BH118" s="1455" t="n"/>
      <c r="BI118" s="1455" t="n"/>
      <c r="BJ118" s="1455" t="n"/>
    </row>
    <row r="119" ht="6" customHeight="1" s="980">
      <c r="A119" s="1400" t="n"/>
      <c r="B119" s="1400" t="n"/>
      <c r="C119" s="1400" t="n"/>
      <c r="D119" s="1400" t="n"/>
      <c r="E119" s="1400" t="n"/>
      <c r="F119" s="1400" t="n"/>
      <c r="G119" s="1400" t="n"/>
      <c r="H119" s="1400" t="n"/>
      <c r="I119" s="1400" t="n"/>
      <c r="J119" s="1400" t="n"/>
      <c r="K119" s="1400" t="n"/>
      <c r="L119" s="1400" t="n"/>
      <c r="M119" s="1501" t="n"/>
      <c r="N119" s="1501" t="n"/>
      <c r="U119" s="1455" t="n"/>
      <c r="V119" s="1455" t="n"/>
      <c r="W119" s="1455" t="n"/>
      <c r="X119" s="1455" t="n"/>
      <c r="Y119" s="1455" t="n"/>
      <c r="Z119" s="1455" t="n"/>
      <c r="AA119" s="1455" t="n"/>
      <c r="AB119" s="1455" t="n"/>
      <c r="AC119" s="1455" t="n"/>
      <c r="AD119" s="1455" t="n"/>
      <c r="AE119" s="1455" t="n"/>
      <c r="AF119" s="1455" t="n"/>
      <c r="AG119" s="1455" t="n"/>
      <c r="AH119" s="1455" t="n"/>
      <c r="AI119" s="1455" t="n"/>
      <c r="AJ119" s="1455" t="n"/>
      <c r="AK119" s="1455" t="n"/>
      <c r="AL119" s="1455" t="n"/>
      <c r="AM119" s="1455" t="n"/>
      <c r="AN119" s="1455" t="n"/>
      <c r="AO119" s="1455" t="n"/>
      <c r="AP119" s="1455" t="n"/>
      <c r="AQ119" s="1455" t="n"/>
      <c r="AR119" s="1455" t="n"/>
      <c r="AS119" s="1455" t="n"/>
      <c r="AT119" s="1455" t="n"/>
      <c r="AU119" s="1455" t="n"/>
      <c r="AV119" s="1455" t="n"/>
      <c r="AW119" s="1455" t="n"/>
      <c r="AX119" s="1455" t="n"/>
      <c r="AY119" s="1455" t="n"/>
      <c r="AZ119" s="1455" t="n"/>
      <c r="BA119" s="1455" t="n"/>
      <c r="BB119" s="1455" t="n"/>
      <c r="BC119" s="1455" t="n"/>
      <c r="BD119" s="1455" t="n"/>
      <c r="BE119" s="1455" t="n"/>
      <c r="BF119" s="1455" t="n"/>
      <c r="BG119" s="1455" t="n"/>
      <c r="BH119" s="1455" t="n"/>
      <c r="BI119" s="1455" t="n"/>
      <c r="BJ119" s="1455" t="n"/>
    </row>
    <row r="120" ht="6" customHeight="1" s="980">
      <c r="A120" s="1400" t="n"/>
      <c r="B120" s="1400" t="n"/>
      <c r="C120" s="1400" t="n"/>
      <c r="D120" s="1400" t="n"/>
      <c r="E120" s="1400" t="n"/>
      <c r="F120" s="1400" t="n"/>
      <c r="G120" s="1400" t="n"/>
      <c r="H120" s="1400" t="n"/>
      <c r="I120" s="1400" t="n"/>
      <c r="J120" s="1400" t="n"/>
      <c r="K120" s="1400" t="n"/>
      <c r="L120" s="1400" t="n"/>
      <c r="M120" s="1501" t="n"/>
      <c r="N120" s="1400" t="n"/>
      <c r="U120" s="1455" t="n"/>
      <c r="V120" s="1455" t="n"/>
      <c r="W120" s="1455" t="n"/>
      <c r="X120" s="1455" t="n"/>
      <c r="Y120" s="1455" t="n"/>
      <c r="Z120" s="1455" t="n"/>
      <c r="AA120" s="1455" t="n"/>
      <c r="AB120" s="1455" t="n"/>
      <c r="AC120" s="1455" t="n"/>
      <c r="AD120" s="1455" t="n"/>
      <c r="AE120" s="1455" t="n"/>
      <c r="AF120" s="1455" t="n"/>
      <c r="AG120" s="1455" t="n"/>
      <c r="AH120" s="1455" t="n"/>
      <c r="AI120" s="1455" t="n"/>
      <c r="AJ120" s="1455" t="n"/>
      <c r="AK120" s="1455" t="n"/>
      <c r="AL120" s="1455" t="n"/>
      <c r="AM120" s="1455" t="n"/>
      <c r="AN120" s="1455" t="n"/>
      <c r="AO120" s="1455" t="n"/>
      <c r="AP120" s="1455" t="n"/>
      <c r="AQ120" s="1455" t="n"/>
      <c r="AR120" s="1455" t="n"/>
      <c r="AS120" s="1455" t="n"/>
      <c r="AT120" s="1455" t="n"/>
      <c r="AU120" s="1455" t="n"/>
      <c r="AV120" s="1455" t="n"/>
      <c r="AW120" s="1455" t="n"/>
      <c r="AX120" s="1455" t="n"/>
      <c r="AY120" s="1455" t="n"/>
      <c r="AZ120" s="1455" t="n"/>
      <c r="BA120" s="1455" t="n"/>
      <c r="BB120" s="1455" t="n"/>
      <c r="BC120" s="1455" t="n"/>
      <c r="BD120" s="1455" t="n"/>
      <c r="BE120" s="1455" t="n"/>
      <c r="BF120" s="1455" t="n"/>
      <c r="BG120" s="1455" t="n"/>
      <c r="BH120" s="1455" t="n"/>
      <c r="BI120" s="1455" t="n"/>
      <c r="BJ120" s="1455" t="n"/>
    </row>
    <row r="121" ht="6" customHeight="1" s="980">
      <c r="B121" s="1400" t="n"/>
      <c r="C121" s="1400" t="n"/>
      <c r="D121" s="1400" t="n"/>
      <c r="E121" s="1400" t="n"/>
      <c r="F121" s="1400" t="n"/>
      <c r="G121" s="1400" t="n"/>
      <c r="H121" s="1400" t="n"/>
      <c r="I121" s="1400" t="n"/>
      <c r="J121" s="1400" t="n"/>
      <c r="K121" s="1400" t="n"/>
      <c r="L121" s="1501" t="n"/>
      <c r="M121" s="1400" t="n"/>
      <c r="N121" s="1400" t="n"/>
      <c r="S121" s="1400" t="n"/>
      <c r="T121" s="1455" t="n"/>
      <c r="U121" s="1455" t="n"/>
      <c r="V121" s="1455" t="n"/>
      <c r="W121" s="1455" t="n"/>
      <c r="X121" s="1455" t="n"/>
      <c r="Y121" s="1455" t="n"/>
      <c r="Z121" s="1455" t="n"/>
      <c r="AA121" s="1455" t="n"/>
      <c r="AB121" s="1455" t="n"/>
      <c r="AC121" s="1455" t="n"/>
      <c r="AD121" s="1455" t="n"/>
      <c r="AE121" s="1455" t="n"/>
      <c r="AF121" s="1455" t="n"/>
      <c r="AG121" s="1455" t="n"/>
      <c r="AH121" s="1455" t="n"/>
      <c r="AI121" s="1455" t="n"/>
      <c r="AJ121" s="1455" t="n"/>
      <c r="AK121" s="1455" t="n"/>
      <c r="AL121" s="1455" t="n"/>
      <c r="AM121" s="1455" t="n"/>
      <c r="AN121" s="1455" t="n"/>
      <c r="AO121" s="1455" t="n"/>
      <c r="AP121" s="1455" t="n"/>
      <c r="AQ121" s="1455" t="n"/>
      <c r="AR121" s="1455" t="n"/>
      <c r="AS121" s="1455" t="n"/>
      <c r="AT121" s="1455" t="n"/>
      <c r="AU121" s="1455" t="n"/>
      <c r="AV121" s="1455" t="n"/>
      <c r="AW121" s="1455" t="n"/>
      <c r="AX121" s="1455" t="n"/>
      <c r="AY121" s="1455" t="n"/>
      <c r="AZ121" s="1455" t="n"/>
      <c r="BA121" s="1455" t="n"/>
      <c r="BB121" s="1455" t="n"/>
      <c r="BC121" s="1455" t="n"/>
      <c r="BD121" s="1455" t="n"/>
      <c r="BE121" s="1455" t="n"/>
      <c r="BF121" s="1455" t="n"/>
      <c r="BG121" s="1455" t="n"/>
      <c r="BH121" s="1455" t="n"/>
      <c r="BI121" s="1455" t="n"/>
      <c r="BJ121" s="1455" t="n"/>
    </row>
    <row r="122" ht="6" customHeight="1" s="980">
      <c r="B122" s="1400" t="n"/>
      <c r="C122" s="1400" t="n"/>
      <c r="D122" s="1400" t="n"/>
      <c r="E122" s="1400" t="n"/>
      <c r="F122" s="1400" t="n"/>
      <c r="G122" s="1400" t="n"/>
      <c r="H122" s="1400" t="n"/>
      <c r="I122" s="1400" t="n"/>
      <c r="J122" s="1400" t="n"/>
      <c r="K122" s="1501" t="n"/>
      <c r="L122" s="1501" t="n"/>
      <c r="M122" s="1400" t="n"/>
      <c r="S122" s="1400" t="n"/>
      <c r="T122" s="1455" t="n"/>
      <c r="U122" s="1455" t="n"/>
      <c r="V122" s="1455" t="n"/>
      <c r="W122" s="1455" t="n"/>
      <c r="X122" s="1455" t="n"/>
      <c r="Y122" s="1455" t="n"/>
      <c r="Z122" s="1455" t="n"/>
      <c r="AA122" s="1455" t="n"/>
      <c r="AB122" s="1455" t="n"/>
      <c r="AC122" s="1455" t="n"/>
      <c r="AD122" s="1455" t="n"/>
      <c r="AE122" s="1455" t="n"/>
      <c r="AF122" s="1455" t="n"/>
      <c r="AG122" s="1455" t="n"/>
      <c r="AH122" s="1455" t="n"/>
      <c r="AI122" s="1455" t="n"/>
      <c r="AJ122" s="1455" t="n"/>
      <c r="AK122" s="1455" t="n"/>
      <c r="AL122" s="1455" t="n"/>
      <c r="AM122" s="1455" t="n"/>
      <c r="AN122" s="1455" t="n"/>
      <c r="AO122" s="1455" t="n"/>
      <c r="AP122" s="1455" t="n"/>
      <c r="AQ122" s="1455" t="n"/>
      <c r="AR122" s="1455" t="n"/>
      <c r="AS122" s="1455" t="n"/>
      <c r="AT122" s="1455" t="n"/>
      <c r="AU122" s="1455" t="n"/>
      <c r="AV122" s="1455" t="n"/>
      <c r="AW122" s="1455" t="n"/>
      <c r="AX122" s="1455" t="n"/>
      <c r="AY122" s="1455" t="n"/>
      <c r="AZ122" s="1455" t="n"/>
      <c r="BA122" s="1455" t="n"/>
      <c r="BB122" s="1455" t="n"/>
      <c r="BC122" s="1455" t="n"/>
      <c r="BD122" s="1455" t="n"/>
      <c r="BE122" s="1455" t="n"/>
      <c r="BF122" s="1455" t="n"/>
      <c r="BG122" s="1455" t="n"/>
      <c r="BH122" s="1455" t="n"/>
      <c r="BI122" s="1455" t="n"/>
      <c r="BJ122" s="1455" t="n"/>
    </row>
    <row r="123" ht="6" customHeight="1" s="980">
      <c r="B123" s="1400" t="n"/>
      <c r="C123" s="1400" t="n"/>
      <c r="D123" s="1400" t="n"/>
      <c r="E123" s="1400" t="n"/>
      <c r="F123" s="1400" t="n"/>
      <c r="G123" s="1400" t="n"/>
      <c r="H123" s="1400" t="n"/>
      <c r="I123" s="1400" t="n"/>
      <c r="J123" s="1400" t="n"/>
      <c r="K123" s="1501" t="n"/>
      <c r="L123" s="1400" t="n"/>
      <c r="R123" s="1400" t="n"/>
      <c r="S123" s="1400" t="n"/>
      <c r="T123" s="1455" t="n"/>
      <c r="U123" s="1455" t="n"/>
      <c r="V123" s="1455" t="n"/>
      <c r="W123" s="1455" t="n"/>
      <c r="X123" s="1455" t="n"/>
      <c r="Y123" s="1455" t="n"/>
      <c r="Z123" s="1455" t="n"/>
      <c r="AA123" s="1455" t="n"/>
      <c r="AB123" s="1455" t="n"/>
      <c r="AC123" s="1455" t="n"/>
      <c r="AD123" s="1455" t="n"/>
      <c r="AE123" s="1455" t="n"/>
      <c r="AF123" s="1455" t="n"/>
      <c r="AG123" s="1455" t="n"/>
      <c r="AH123" s="1455" t="n"/>
      <c r="AI123" s="1455" t="n"/>
      <c r="AJ123" s="1455" t="n"/>
      <c r="AK123" s="1455" t="n"/>
      <c r="AL123" s="1455" t="n"/>
      <c r="AM123" s="1455" t="n"/>
      <c r="AN123" s="1455" t="n"/>
      <c r="AO123" s="1455" t="n"/>
      <c r="AP123" s="1455" t="n"/>
      <c r="AQ123" s="1455" t="n"/>
      <c r="AR123" s="1455" t="n"/>
      <c r="AS123" s="1455" t="n"/>
      <c r="AT123" s="1455" t="n"/>
      <c r="AU123" s="1455" t="n"/>
      <c r="AV123" s="1455" t="n"/>
      <c r="AW123" s="1455" t="n"/>
      <c r="AX123" s="1455" t="n"/>
      <c r="AY123" s="1455" t="n"/>
      <c r="AZ123" s="1455" t="n"/>
      <c r="BA123" s="1455" t="n"/>
      <c r="BB123" s="1455" t="n"/>
      <c r="BC123" s="1455" t="n"/>
      <c r="BD123" s="1455" t="n"/>
      <c r="BE123" s="1455" t="n"/>
      <c r="BF123" s="1455" t="n"/>
      <c r="BG123" s="1455" t="n"/>
      <c r="BH123" s="1455" t="n"/>
      <c r="BI123" s="1455" t="n"/>
      <c r="BJ123" s="1455" t="n"/>
    </row>
    <row r="124" ht="6" customHeight="1" s="980">
      <c r="B124" s="1501" t="n"/>
      <c r="C124" s="1501" t="n"/>
      <c r="D124" s="1501" t="n"/>
      <c r="E124" s="1501" t="n"/>
      <c r="F124" s="1501" t="n"/>
      <c r="G124" s="1501" t="n"/>
      <c r="H124" s="1501" t="n"/>
      <c r="I124" s="1501" t="n"/>
      <c r="J124" s="1501" t="n"/>
      <c r="K124" s="1400" t="n"/>
      <c r="L124" s="1400" t="n"/>
      <c r="R124" s="1400" t="n"/>
      <c r="S124" s="1400" t="n"/>
      <c r="T124" s="1455" t="n"/>
      <c r="U124" s="1455" t="n"/>
      <c r="V124" s="1455" t="n"/>
      <c r="W124" s="1455" t="n"/>
      <c r="X124" s="1455" t="n"/>
      <c r="Y124" s="1455" t="n"/>
      <c r="Z124" s="1455" t="n"/>
      <c r="AA124" s="1455" t="n"/>
      <c r="AB124" s="1455" t="n"/>
      <c r="AC124" s="1455" t="n"/>
      <c r="AD124" s="1455" t="n"/>
      <c r="AE124" s="1455" t="n"/>
      <c r="AF124" s="1455" t="n"/>
      <c r="AG124" s="1455" t="n"/>
      <c r="AH124" s="1455" t="n"/>
      <c r="AI124" s="1455" t="n"/>
      <c r="AJ124" s="1455" t="n"/>
      <c r="AK124" s="1455" t="n"/>
      <c r="AL124" s="1455" t="n"/>
      <c r="AM124" s="1455" t="n"/>
      <c r="AN124" s="1455" t="n"/>
      <c r="AO124" s="1455" t="n"/>
      <c r="AP124" s="1455" t="n"/>
      <c r="AQ124" s="1455" t="n"/>
      <c r="AR124" s="1455" t="n"/>
      <c r="AS124" s="1455" t="n"/>
      <c r="AT124" s="1455" t="n"/>
      <c r="AU124" s="1455" t="n"/>
      <c r="AV124" s="1455" t="n"/>
      <c r="AW124" s="1455" t="n"/>
      <c r="AX124" s="1455" t="n"/>
      <c r="AY124" s="1455" t="n"/>
      <c r="AZ124" s="1455" t="n"/>
      <c r="BA124" s="1455" t="n"/>
      <c r="BB124" s="1455" t="n"/>
      <c r="BC124" s="1455" t="n"/>
      <c r="BD124" s="1455" t="n"/>
      <c r="BE124" s="1455" t="n"/>
      <c r="BF124" s="1455" t="n"/>
      <c r="BG124" s="1455" t="n"/>
      <c r="BH124" s="1455" t="n"/>
      <c r="BI124" s="1455" t="n"/>
      <c r="BJ124" s="1455" t="n"/>
    </row>
    <row r="125" ht="6" customHeight="1" s="980">
      <c r="B125" s="1501" t="n"/>
      <c r="C125" s="1501" t="n"/>
      <c r="D125" s="1501" t="n"/>
      <c r="E125" s="1501" t="n"/>
      <c r="F125" s="1501" t="n"/>
      <c r="G125" s="1501" t="n"/>
      <c r="H125" s="1501" t="n"/>
      <c r="I125" s="1501" t="n"/>
      <c r="J125" s="1501" t="n"/>
      <c r="K125" s="1400" t="n"/>
      <c r="Q125" s="1400" t="n"/>
      <c r="R125" s="1400" t="n"/>
      <c r="S125" s="1400" t="n"/>
      <c r="T125" s="1455" t="n"/>
      <c r="U125" s="1455" t="n"/>
      <c r="V125" s="1455" t="n"/>
      <c r="W125" s="1455" t="n"/>
      <c r="X125" s="1455" t="n"/>
      <c r="Y125" s="1455" t="n"/>
      <c r="Z125" s="1455" t="n"/>
      <c r="AA125" s="1455" t="n"/>
      <c r="AB125" s="1455" t="n"/>
      <c r="AC125" s="1455" t="n"/>
      <c r="AD125" s="1455" t="n"/>
      <c r="AE125" s="1455" t="n"/>
      <c r="AF125" s="1455" t="n"/>
      <c r="AG125" s="1455" t="n"/>
      <c r="AH125" s="1455" t="n"/>
      <c r="AI125" s="1455" t="n"/>
      <c r="AJ125" s="1455" t="n"/>
      <c r="AK125" s="1455" t="n"/>
      <c r="AL125" s="1455" t="n"/>
      <c r="AM125" s="1455" t="n"/>
      <c r="AN125" s="1455" t="n"/>
      <c r="AO125" s="1455" t="n"/>
      <c r="AP125" s="1455" t="n"/>
      <c r="AQ125" s="1455" t="n"/>
      <c r="AR125" s="1455" t="n"/>
      <c r="AS125" s="1455" t="n"/>
      <c r="AT125" s="1455" t="n"/>
      <c r="AU125" s="1455" t="n"/>
      <c r="AV125" s="1455" t="n"/>
      <c r="AW125" s="1455" t="n"/>
      <c r="AX125" s="1455" t="n"/>
      <c r="AY125" s="1455" t="n"/>
      <c r="AZ125" s="1455" t="n"/>
      <c r="BA125" s="1455" t="n"/>
      <c r="BB125" s="1455" t="n"/>
      <c r="BC125" s="1455" t="n"/>
      <c r="BD125" s="1455" t="n"/>
      <c r="BE125" s="1455" t="n"/>
      <c r="BF125" s="1455" t="n"/>
      <c r="BG125" s="1455" t="n"/>
      <c r="BH125" s="1455" t="n"/>
      <c r="BI125" s="1455" t="n"/>
      <c r="BJ125" s="1455" t="n"/>
    </row>
    <row r="126" ht="6" customHeight="1" s="980">
      <c r="B126" s="1400" t="n"/>
      <c r="C126" s="1400" t="n"/>
      <c r="D126" s="1400" t="n"/>
      <c r="E126" s="1400" t="n"/>
      <c r="F126" s="1400" t="n"/>
      <c r="G126" s="1400" t="n"/>
      <c r="H126" s="1400" t="n"/>
      <c r="I126" s="1400" t="n"/>
      <c r="J126" s="1400" t="n"/>
      <c r="Q126" s="1400" t="n"/>
      <c r="R126" s="1400" t="n"/>
      <c r="S126" s="1400" t="n"/>
      <c r="T126" s="1455" t="n"/>
      <c r="U126" s="1455" t="n"/>
      <c r="V126" s="1455" t="n"/>
      <c r="W126" s="1455" t="n"/>
      <c r="X126" s="1455" t="n"/>
      <c r="Y126" s="1455" t="n"/>
      <c r="Z126" s="1455" t="n"/>
      <c r="AA126" s="1455" t="n"/>
      <c r="AB126" s="1455" t="n"/>
      <c r="AC126" s="1455" t="n"/>
      <c r="AD126" s="1455" t="n"/>
      <c r="AE126" s="1455" t="n"/>
      <c r="AF126" s="1455" t="n"/>
      <c r="AG126" s="1455" t="n"/>
      <c r="AH126" s="1455" t="n"/>
      <c r="AI126" s="1455" t="n"/>
      <c r="AJ126" s="1455" t="n"/>
      <c r="AK126" s="1455" t="n"/>
      <c r="AL126" s="1455" t="n"/>
      <c r="AM126" s="1455" t="n"/>
      <c r="AN126" s="1455" t="n"/>
      <c r="AO126" s="1455" t="n"/>
      <c r="AP126" s="1455" t="n"/>
      <c r="AQ126" s="1455" t="n"/>
      <c r="AR126" s="1455" t="n"/>
      <c r="AS126" s="1455" t="n"/>
      <c r="AT126" s="1455" t="n"/>
      <c r="AU126" s="1455" t="n"/>
      <c r="AV126" s="1455" t="n"/>
      <c r="AW126" s="1455" t="n"/>
      <c r="AX126" s="1455" t="n"/>
      <c r="AY126" s="1455" t="n"/>
      <c r="AZ126" s="1455" t="n"/>
      <c r="BA126" s="1455" t="n"/>
      <c r="BB126" s="1455" t="n"/>
      <c r="BC126" s="1455" t="n"/>
      <c r="BD126" s="1455" t="n"/>
      <c r="BE126" s="1455" t="n"/>
      <c r="BF126" s="1455" t="n"/>
      <c r="BG126" s="1455" t="n"/>
      <c r="BH126" s="1455" t="n"/>
      <c r="BI126" s="1455" t="n"/>
      <c r="BJ126" s="1455" t="n"/>
    </row>
    <row r="127" ht="6" customHeight="1" s="980">
      <c r="B127" s="1400" t="n"/>
      <c r="C127" s="1400" t="n"/>
      <c r="D127" s="1400" t="n"/>
      <c r="E127" s="1400" t="n"/>
      <c r="F127" s="1400" t="n"/>
      <c r="G127" s="1400" t="n"/>
      <c r="H127" s="1400" t="n"/>
      <c r="I127" s="1400" t="n"/>
      <c r="J127" s="1400" t="n"/>
      <c r="P127" s="1400" t="n"/>
      <c r="Q127" s="1400" t="n"/>
      <c r="R127" s="1400" t="n"/>
      <c r="S127" s="1400" t="n"/>
      <c r="T127" s="1455" t="n"/>
      <c r="U127" s="1455" t="n"/>
      <c r="V127" s="1455" t="n"/>
      <c r="W127" s="1455" t="n"/>
      <c r="X127" s="1455" t="n"/>
      <c r="Y127" s="1455" t="n"/>
      <c r="Z127" s="1455" t="n"/>
      <c r="AA127" s="1455" t="n"/>
      <c r="AB127" s="1455" t="n"/>
      <c r="AC127" s="1455" t="n"/>
      <c r="AD127" s="1455" t="n"/>
      <c r="AE127" s="1455" t="n"/>
      <c r="AF127" s="1455" t="n"/>
      <c r="AG127" s="1455" t="n"/>
      <c r="AH127" s="1455" t="n"/>
      <c r="AI127" s="1455" t="n"/>
      <c r="AJ127" s="1455" t="n"/>
      <c r="AK127" s="1455" t="n"/>
      <c r="AL127" s="1455" t="n"/>
      <c r="AM127" s="1455" t="n"/>
      <c r="AN127" s="1455" t="n"/>
      <c r="AO127" s="1455" t="n"/>
      <c r="AP127" s="1455" t="n"/>
      <c r="AQ127" s="1455" t="n"/>
      <c r="AR127" s="1455" t="n"/>
      <c r="AS127" s="1455" t="n"/>
      <c r="AT127" s="1455" t="n"/>
      <c r="AU127" s="1455" t="n"/>
      <c r="AV127" s="1455" t="n"/>
      <c r="AW127" s="1455" t="n"/>
      <c r="AX127" s="1455" t="n"/>
      <c r="AY127" s="1455" t="n"/>
      <c r="AZ127" s="1455" t="n"/>
      <c r="BA127" s="1455" t="n"/>
      <c r="BB127" s="1455" t="n"/>
      <c r="BC127" s="1455" t="n"/>
      <c r="BD127" s="1455" t="n"/>
      <c r="BE127" s="1455" t="n"/>
      <c r="BF127" s="1455" t="n"/>
      <c r="BG127" s="1455" t="n"/>
      <c r="BH127" s="1455" t="n"/>
      <c r="BI127" s="1455" t="n"/>
      <c r="BJ127" s="1455" t="n"/>
    </row>
    <row r="128" ht="6" customHeight="1" s="980">
      <c r="O128" s="1400" t="n"/>
      <c r="P128" s="1400" t="n"/>
      <c r="Q128" s="1400" t="n"/>
      <c r="R128" s="1400" t="n"/>
      <c r="S128" s="1400" t="n"/>
      <c r="T128" s="1455" t="n"/>
      <c r="U128" s="1455" t="n"/>
      <c r="V128" s="1455" t="n"/>
      <c r="W128" s="1455" t="n"/>
      <c r="X128" s="1455" t="n"/>
      <c r="Y128" s="1455" t="n"/>
      <c r="Z128" s="1455" t="n"/>
      <c r="AA128" s="1455" t="n"/>
      <c r="AB128" s="1455" t="n"/>
      <c r="AC128" s="1455" t="n"/>
      <c r="AD128" s="1455" t="n"/>
      <c r="AE128" s="1455" t="n"/>
      <c r="AF128" s="1455" t="n"/>
      <c r="AG128" s="1455" t="n"/>
      <c r="AH128" s="1455" t="n"/>
      <c r="AI128" s="1455" t="n"/>
      <c r="AJ128" s="1455" t="n"/>
      <c r="AK128" s="1455" t="n"/>
      <c r="AL128" s="1455" t="n"/>
      <c r="AM128" s="1455" t="n"/>
      <c r="AN128" s="1455" t="n"/>
      <c r="AO128" s="1455" t="n"/>
      <c r="AP128" s="1455" t="n"/>
      <c r="AQ128" s="1455" t="n"/>
      <c r="AR128" s="1455" t="n"/>
      <c r="AS128" s="1455" t="n"/>
      <c r="AT128" s="1455" t="n"/>
      <c r="AU128" s="1455" t="n"/>
      <c r="AV128" s="1455" t="n"/>
      <c r="AW128" s="1455" t="n"/>
      <c r="AX128" s="1455" t="n"/>
      <c r="AY128" s="1455" t="n"/>
      <c r="AZ128" s="1455" t="n"/>
      <c r="BA128" s="1455" t="n"/>
      <c r="BB128" s="1455" t="n"/>
      <c r="BC128" s="1455" t="n"/>
      <c r="BD128" s="1455" t="n"/>
      <c r="BE128" s="1455" t="n"/>
      <c r="BF128" s="1455" t="n"/>
      <c r="BG128" s="1455" t="n"/>
      <c r="BH128" s="1455" t="n"/>
      <c r="BI128" s="1455" t="n"/>
      <c r="BJ128" s="1455" t="n"/>
    </row>
    <row r="129" ht="6" customHeight="1" s="980">
      <c r="O129" s="1400" t="n"/>
      <c r="P129" s="1400" t="n"/>
      <c r="Q129" s="1400" t="n"/>
      <c r="R129" s="1400" t="n"/>
      <c r="S129" s="1400" t="n"/>
      <c r="T129" s="1455" t="n"/>
      <c r="U129" s="1455" t="n"/>
      <c r="V129" s="1455" t="n"/>
      <c r="W129" s="1455" t="n"/>
      <c r="X129" s="1455" t="n"/>
      <c r="Y129" s="1455" t="n"/>
      <c r="Z129" s="1455" t="n"/>
      <c r="AA129" s="1455" t="n"/>
      <c r="AB129" s="1455" t="n"/>
      <c r="AC129" s="1455" t="n"/>
      <c r="AD129" s="1455" t="n"/>
      <c r="AE129" s="1455" t="n"/>
      <c r="AF129" s="1455" t="n"/>
      <c r="AG129" s="1455" t="n"/>
      <c r="AH129" s="1455" t="n"/>
      <c r="AI129" s="1455" t="n"/>
      <c r="AJ129" s="1455" t="n"/>
      <c r="AK129" s="1455" t="n"/>
      <c r="AL129" s="1455" t="n"/>
      <c r="AM129" s="1455" t="n"/>
      <c r="AN129" s="1455" t="n"/>
      <c r="AO129" s="1455" t="n"/>
      <c r="AP129" s="1455" t="n"/>
      <c r="AQ129" s="1455" t="n"/>
      <c r="AR129" s="1455" t="n"/>
      <c r="AS129" s="1455" t="n"/>
      <c r="AT129" s="1455" t="n"/>
      <c r="AU129" s="1455" t="n"/>
      <c r="AV129" s="1455" t="n"/>
      <c r="AW129" s="1455" t="n"/>
      <c r="AX129" s="1455" t="n"/>
      <c r="AY129" s="1455" t="n"/>
      <c r="AZ129" s="1455" t="n"/>
      <c r="BA129" s="1455" t="n"/>
      <c r="BB129" s="1455" t="n"/>
      <c r="BC129" s="1455" t="n"/>
      <c r="BD129" s="1455" t="n"/>
      <c r="BE129" s="1455" t="n"/>
      <c r="BF129" s="1455" t="n"/>
      <c r="BG129" s="1455" t="n"/>
      <c r="BH129" s="1455" t="n"/>
      <c r="BI129" s="1455" t="n"/>
      <c r="BJ129" s="1455" t="n"/>
    </row>
    <row r="130" ht="6" customHeight="1" s="980">
      <c r="A130" s="1400" t="n"/>
      <c r="O130" s="1400" t="n"/>
      <c r="P130" s="1400" t="n"/>
      <c r="Q130" s="1400" t="n"/>
      <c r="R130" s="1400" t="n"/>
      <c r="S130" s="1400" t="n"/>
      <c r="T130" s="1455" t="n"/>
      <c r="U130" s="1455" t="n"/>
      <c r="V130" s="1455" t="n"/>
      <c r="W130" s="1455" t="n"/>
      <c r="X130" s="1455" t="n"/>
      <c r="Y130" s="1455" t="n"/>
      <c r="Z130" s="1455" t="n"/>
      <c r="AA130" s="1455" t="n"/>
      <c r="AB130" s="1455" t="n"/>
      <c r="AC130" s="1455" t="n"/>
      <c r="AD130" s="1455" t="n"/>
      <c r="AE130" s="1455" t="n"/>
      <c r="AF130" s="1455" t="n"/>
      <c r="AG130" s="1455" t="n"/>
      <c r="AH130" s="1455" t="n"/>
      <c r="AI130" s="1455" t="n"/>
      <c r="AJ130" s="1455" t="n"/>
      <c r="AK130" s="1455" t="n"/>
      <c r="AL130" s="1455" t="n"/>
      <c r="AM130" s="1455" t="n"/>
      <c r="AN130" s="1455" t="n"/>
      <c r="AO130" s="1455" t="n"/>
      <c r="AP130" s="1455" t="n"/>
      <c r="AQ130" s="1455" t="n"/>
      <c r="AR130" s="1455" t="n"/>
      <c r="AS130" s="1455" t="n"/>
      <c r="AT130" s="1455" t="n"/>
      <c r="AU130" s="1455" t="n"/>
      <c r="AV130" s="1455" t="n"/>
      <c r="AW130" s="1455" t="n"/>
      <c r="AX130" s="1455" t="n"/>
      <c r="AY130" s="1455" t="n"/>
      <c r="AZ130" s="1455" t="n"/>
      <c r="BA130" s="1455" t="n"/>
      <c r="BB130" s="1455" t="n"/>
      <c r="BC130" s="1455" t="n"/>
      <c r="BD130" s="1455" t="n"/>
      <c r="BE130" s="1455" t="n"/>
      <c r="BF130" s="1455" t="n"/>
      <c r="BG130" s="1455" t="n"/>
      <c r="BH130" s="1455" t="n"/>
      <c r="BI130" s="1455" t="n"/>
      <c r="BJ130" s="1455" t="n"/>
    </row>
    <row r="131" ht="6" customHeight="1" s="980">
      <c r="A131" s="1400" t="n"/>
      <c r="N131" s="1400" t="n"/>
      <c r="O131" s="1400" t="n"/>
      <c r="P131" s="1400" t="n"/>
      <c r="Q131" s="1400" t="n"/>
      <c r="R131" s="1400" t="n"/>
      <c r="S131" s="1400" t="n"/>
      <c r="T131" s="1455" t="n"/>
      <c r="U131" s="1455" t="n"/>
      <c r="V131" s="1455" t="n"/>
      <c r="W131" s="1455" t="n"/>
      <c r="X131" s="1455" t="n"/>
      <c r="Y131" s="1455" t="n"/>
      <c r="Z131" s="1455" t="n"/>
      <c r="AA131" s="1455" t="n"/>
      <c r="AB131" s="1455" t="n"/>
      <c r="AC131" s="1455" t="n"/>
      <c r="AD131" s="1455" t="n"/>
      <c r="AE131" s="1455" t="n"/>
      <c r="AF131" s="1455" t="n"/>
      <c r="AG131" s="1455" t="n"/>
      <c r="AH131" s="1455" t="n"/>
      <c r="AI131" s="1455" t="n"/>
      <c r="AJ131" s="1455" t="n"/>
      <c r="AK131" s="1455" t="n"/>
      <c r="AL131" s="1455" t="n"/>
      <c r="AM131" s="1455" t="n"/>
      <c r="AN131" s="1455" t="n"/>
      <c r="AO131" s="1455" t="n"/>
      <c r="AP131" s="1455" t="n"/>
      <c r="AQ131" s="1455" t="n"/>
      <c r="AR131" s="1455" t="n"/>
      <c r="AS131" s="1455" t="n"/>
      <c r="AT131" s="1455" t="n"/>
      <c r="AU131" s="1455" t="n"/>
      <c r="AV131" s="1455" t="n"/>
      <c r="AW131" s="1455" t="n"/>
      <c r="AX131" s="1455" t="n"/>
      <c r="AY131" s="1455" t="n"/>
      <c r="AZ131" s="1455" t="n"/>
      <c r="BA131" s="1455" t="n"/>
      <c r="BB131" s="1455" t="n"/>
      <c r="BC131" s="1455" t="n"/>
      <c r="BD131" s="1455" t="n"/>
      <c r="BE131" s="1455" t="n"/>
      <c r="BF131" s="1455" t="n"/>
      <c r="BG131" s="1455" t="n"/>
      <c r="BH131" s="1455" t="n"/>
      <c r="BI131" s="1455" t="n"/>
      <c r="BJ131" s="1455" t="n"/>
    </row>
    <row r="132" ht="6" customHeight="1" s="980">
      <c r="A132" s="1400" t="n"/>
      <c r="M132" s="1400" t="n"/>
      <c r="N132" s="1400" t="n"/>
      <c r="O132" s="1400" t="n"/>
      <c r="P132" s="1400" t="n"/>
      <c r="Q132" s="1400" t="n"/>
      <c r="R132" s="1400" t="n"/>
      <c r="S132" s="1400" t="n"/>
      <c r="T132" s="1455" t="n"/>
      <c r="U132" s="1455" t="n"/>
      <c r="V132" s="1455" t="n"/>
      <c r="W132" s="1455" t="n"/>
      <c r="X132" s="1455" t="n"/>
      <c r="Y132" s="1455" t="n"/>
      <c r="Z132" s="1455" t="n"/>
      <c r="AA132" s="1455" t="n"/>
      <c r="AB132" s="1455" t="n"/>
      <c r="AC132" s="1455" t="n"/>
      <c r="AD132" s="1455" t="n"/>
      <c r="AE132" s="1455" t="n"/>
      <c r="AF132" s="1455" t="n"/>
      <c r="AG132" s="1455" t="n"/>
      <c r="AH132" s="1455" t="n"/>
      <c r="AI132" s="1455" t="n"/>
      <c r="AJ132" s="1455" t="n"/>
      <c r="AK132" s="1455" t="n"/>
      <c r="AL132" s="1455" t="n"/>
      <c r="AM132" s="1455" t="n"/>
      <c r="AN132" s="1455" t="n"/>
      <c r="AO132" s="1455" t="n"/>
      <c r="AP132" s="1455" t="n"/>
      <c r="AQ132" s="1455" t="n"/>
      <c r="AR132" s="1455" t="n"/>
      <c r="AS132" s="1455" t="n"/>
      <c r="AT132" s="1455" t="n"/>
      <c r="AU132" s="1455" t="n"/>
      <c r="AV132" s="1455" t="n"/>
      <c r="AW132" s="1455" t="n"/>
      <c r="AX132" s="1455" t="n"/>
      <c r="AY132" s="1455" t="n"/>
      <c r="AZ132" s="1455" t="n"/>
      <c r="BA132" s="1455" t="n"/>
      <c r="BB132" s="1455" t="n"/>
      <c r="BC132" s="1455" t="n"/>
      <c r="BD132" s="1455" t="n"/>
      <c r="BE132" s="1455" t="n"/>
      <c r="BF132" s="1455" t="n"/>
      <c r="BG132" s="1455" t="n"/>
      <c r="BH132" s="1455" t="n"/>
      <c r="BI132" s="1455" t="n"/>
      <c r="BJ132" s="1455" t="n"/>
    </row>
    <row r="133" ht="6" customHeight="1" s="980">
      <c r="A133" s="1400" t="n"/>
      <c r="M133" s="1400" t="n"/>
      <c r="N133" s="1400" t="n"/>
      <c r="O133" s="1400" t="n"/>
      <c r="P133" s="1400" t="n"/>
      <c r="Q133" s="1400" t="n"/>
      <c r="R133" s="1400" t="n"/>
      <c r="S133" s="1400" t="n"/>
      <c r="T133" s="1455" t="n"/>
      <c r="U133" s="1455" t="n"/>
      <c r="V133" s="1455" t="n"/>
      <c r="W133" s="1455" t="n"/>
      <c r="X133" s="1455" t="n"/>
      <c r="Y133" s="1455" t="n"/>
      <c r="Z133" s="1455" t="n"/>
      <c r="AA133" s="1455" t="n"/>
      <c r="AB133" s="1455" t="n"/>
      <c r="AC133" s="1455" t="n"/>
      <c r="AD133" s="1455" t="n"/>
      <c r="AE133" s="1455" t="n"/>
      <c r="AF133" s="1455" t="n"/>
      <c r="AG133" s="1455" t="n"/>
      <c r="AH133" s="1455" t="n"/>
      <c r="AI133" s="1455" t="n"/>
      <c r="AJ133" s="1455" t="n"/>
      <c r="AK133" s="1455" t="n"/>
      <c r="AL133" s="1455" t="n"/>
      <c r="AM133" s="1455" t="n"/>
      <c r="AN133" s="1455" t="n"/>
      <c r="AO133" s="1455" t="n"/>
      <c r="AP133" s="1455" t="n"/>
      <c r="AQ133" s="1455" t="n"/>
      <c r="AR133" s="1455" t="n"/>
      <c r="AS133" s="1455" t="n"/>
      <c r="AT133" s="1455" t="n"/>
      <c r="AU133" s="1455" t="n"/>
      <c r="AV133" s="1455" t="n"/>
      <c r="AW133" s="1455" t="n"/>
      <c r="AX133" s="1455" t="n"/>
      <c r="AY133" s="1455" t="n"/>
      <c r="AZ133" s="1455" t="n"/>
      <c r="BA133" s="1455" t="n"/>
      <c r="BB133" s="1455" t="n"/>
      <c r="BC133" s="1455" t="n"/>
      <c r="BD133" s="1455" t="n"/>
      <c r="BE133" s="1455" t="n"/>
      <c r="BF133" s="1455" t="n"/>
      <c r="BG133" s="1455" t="n"/>
      <c r="BH133" s="1455" t="n"/>
      <c r="BI133" s="1455" t="n"/>
      <c r="BJ133" s="1455" t="n"/>
    </row>
    <row r="134" ht="6" customHeight="1" s="980">
      <c r="A134" s="1400" t="n"/>
      <c r="L134" s="1400" t="n"/>
      <c r="M134" s="1400" t="n"/>
      <c r="N134" s="1400" t="n"/>
      <c r="O134" s="1400" t="n"/>
      <c r="P134" s="1400" t="n"/>
      <c r="Q134" s="1400" t="n"/>
      <c r="R134" s="1400" t="n"/>
      <c r="S134" s="1400" t="n"/>
      <c r="T134" s="1455" t="n"/>
      <c r="U134" s="1455" t="n"/>
      <c r="V134" s="1455" t="n"/>
      <c r="W134" s="1455" t="n"/>
      <c r="X134" s="1455" t="n"/>
      <c r="Y134" s="1455" t="n"/>
      <c r="Z134" s="1455" t="n"/>
      <c r="AA134" s="1455" t="n"/>
      <c r="AB134" s="1455" t="n"/>
      <c r="AC134" s="1455" t="n"/>
      <c r="AD134" s="1455" t="n"/>
      <c r="AE134" s="1455" t="n"/>
      <c r="AF134" s="1455" t="n"/>
      <c r="AG134" s="1455" t="n"/>
      <c r="AH134" s="1455" t="n"/>
      <c r="AI134" s="1455" t="n"/>
      <c r="AJ134" s="1455" t="n"/>
      <c r="AK134" s="1455" t="n"/>
      <c r="AL134" s="1455" t="n"/>
      <c r="AM134" s="1455" t="n"/>
      <c r="AN134" s="1455" t="n"/>
      <c r="AO134" s="1455" t="n"/>
      <c r="AP134" s="1455" t="n"/>
      <c r="AQ134" s="1455" t="n"/>
      <c r="AR134" s="1455" t="n"/>
      <c r="AS134" s="1455" t="n"/>
      <c r="AT134" s="1455" t="n"/>
      <c r="AU134" s="1455" t="n"/>
      <c r="AV134" s="1455" t="n"/>
      <c r="AW134" s="1455" t="n"/>
      <c r="AX134" s="1455" t="n"/>
      <c r="AY134" s="1455" t="n"/>
      <c r="AZ134" s="1455" t="n"/>
      <c r="BA134" s="1455" t="n"/>
      <c r="BB134" s="1455" t="n"/>
      <c r="BC134" s="1455" t="n"/>
      <c r="BD134" s="1455" t="n"/>
      <c r="BE134" s="1455" t="n"/>
      <c r="BF134" s="1455" t="n"/>
      <c r="BG134" s="1455" t="n"/>
      <c r="BH134" s="1455" t="n"/>
      <c r="BI134" s="1455" t="n"/>
      <c r="BJ134" s="1455" t="n"/>
    </row>
    <row r="135" ht="6" customHeight="1" s="980">
      <c r="A135" s="1400" t="n"/>
      <c r="K135" s="1400" t="n"/>
      <c r="L135" s="1400" t="n"/>
      <c r="M135" s="1400" t="n"/>
      <c r="N135" s="1400" t="n"/>
      <c r="O135" s="1400" t="n"/>
      <c r="P135" s="1400" t="n"/>
      <c r="Q135" s="1400" t="n"/>
      <c r="R135" s="1400" t="n"/>
      <c r="S135" s="1400" t="n"/>
      <c r="T135" s="1455" t="n"/>
      <c r="U135" s="1455" t="n"/>
      <c r="V135" s="1455" t="n"/>
      <c r="W135" s="1455" t="n"/>
      <c r="X135" s="1455" t="n"/>
      <c r="Y135" s="1455" t="n"/>
      <c r="Z135" s="1455" t="n"/>
      <c r="AA135" s="1455" t="n"/>
      <c r="AB135" s="1455" t="n"/>
      <c r="AC135" s="1455" t="n"/>
      <c r="AD135" s="1455" t="n"/>
      <c r="AE135" s="1455" t="n"/>
      <c r="AF135" s="1455" t="n"/>
      <c r="AG135" s="1455" t="n"/>
      <c r="AH135" s="1455" t="n"/>
      <c r="AI135" s="1455" t="n"/>
      <c r="AJ135" s="1455" t="n"/>
      <c r="AK135" s="1455" t="n"/>
      <c r="AL135" s="1455" t="n"/>
      <c r="AM135" s="1455" t="n"/>
      <c r="AN135" s="1455" t="n"/>
      <c r="AO135" s="1455" t="n"/>
      <c r="AP135" s="1455" t="n"/>
      <c r="AQ135" s="1455" t="n"/>
      <c r="AR135" s="1455" t="n"/>
      <c r="AS135" s="1455" t="n"/>
      <c r="AT135" s="1455" t="n"/>
      <c r="AU135" s="1455" t="n"/>
      <c r="AV135" s="1455" t="n"/>
      <c r="AW135" s="1455" t="n"/>
      <c r="AX135" s="1455" t="n"/>
      <c r="AY135" s="1455" t="n"/>
      <c r="AZ135" s="1455" t="n"/>
      <c r="BA135" s="1455" t="n"/>
      <c r="BB135" s="1455" t="n"/>
      <c r="BC135" s="1455" t="n"/>
      <c r="BD135" s="1455" t="n"/>
      <c r="BE135" s="1455" t="n"/>
      <c r="BF135" s="1455" t="n"/>
      <c r="BG135" s="1455" t="n"/>
      <c r="BH135" s="1455" t="n"/>
      <c r="BI135" s="1455" t="n"/>
      <c r="BJ135" s="1455" t="n"/>
    </row>
    <row r="136" ht="6" customHeight="1" s="980">
      <c r="A136" s="1400" t="n"/>
      <c r="K136" s="1400" t="n"/>
      <c r="L136" s="1400" t="n"/>
      <c r="M136" s="1400" t="n"/>
      <c r="N136" s="1400" t="n"/>
      <c r="O136" s="1400" t="n"/>
      <c r="P136" s="1400" t="n"/>
      <c r="Q136" s="1400" t="n"/>
      <c r="R136" s="1400" t="n"/>
      <c r="S136" s="1400" t="n"/>
      <c r="T136" s="1455" t="n"/>
      <c r="U136" s="1455" t="n"/>
      <c r="V136" s="1455" t="n"/>
      <c r="W136" s="1455" t="n"/>
      <c r="X136" s="1455" t="n"/>
      <c r="Y136" s="1455" t="n"/>
      <c r="Z136" s="1455" t="n"/>
      <c r="AA136" s="1455" t="n"/>
      <c r="AB136" s="1455" t="n"/>
      <c r="AC136" s="1455" t="n"/>
      <c r="AD136" s="1455" t="n"/>
      <c r="AE136" s="1455" t="n"/>
      <c r="AF136" s="1455" t="n"/>
      <c r="AG136" s="1455" t="n"/>
      <c r="AH136" s="1455" t="n"/>
      <c r="AI136" s="1455" t="n"/>
      <c r="AJ136" s="1455" t="n"/>
      <c r="AK136" s="1455" t="n"/>
      <c r="AL136" s="1455" t="n"/>
      <c r="AM136" s="1455" t="n"/>
      <c r="AN136" s="1455" t="n"/>
      <c r="AO136" s="1455" t="n"/>
      <c r="AP136" s="1455" t="n"/>
      <c r="AQ136" s="1455" t="n"/>
      <c r="AR136" s="1455" t="n"/>
      <c r="AS136" s="1455" t="n"/>
      <c r="AT136" s="1455" t="n"/>
      <c r="AU136" s="1455" t="n"/>
      <c r="AV136" s="1455" t="n"/>
      <c r="AW136" s="1455" t="n"/>
      <c r="AX136" s="1455" t="n"/>
      <c r="AY136" s="1455" t="n"/>
      <c r="AZ136" s="1455" t="n"/>
      <c r="BA136" s="1455" t="n"/>
      <c r="BB136" s="1455" t="n"/>
      <c r="BC136" s="1455" t="n"/>
      <c r="BD136" s="1455" t="n"/>
      <c r="BE136" s="1455" t="n"/>
      <c r="BF136" s="1455" t="n"/>
      <c r="BG136" s="1455" t="n"/>
      <c r="BH136" s="1455" t="n"/>
      <c r="BI136" s="1455" t="n"/>
      <c r="BJ136" s="1455" t="n"/>
    </row>
    <row r="137" ht="6" customHeight="1" s="980">
      <c r="O137" s="1400" t="n"/>
      <c r="P137" s="1400" t="n"/>
      <c r="Q137" s="1400" t="n"/>
      <c r="R137" s="1400" t="n"/>
      <c r="S137" s="1400" t="n"/>
      <c r="T137" s="1455" t="n"/>
      <c r="U137" s="1455" t="n"/>
      <c r="V137" s="1455" t="n"/>
      <c r="W137" s="1455" t="n"/>
      <c r="X137" s="1455" t="n"/>
      <c r="Y137" s="1455" t="n"/>
      <c r="Z137" s="1455" t="n"/>
      <c r="AA137" s="1455" t="n"/>
      <c r="AB137" s="1455" t="n"/>
      <c r="AC137" s="1455" t="n"/>
      <c r="AD137" s="1455" t="n"/>
      <c r="AE137" s="1455" t="n"/>
      <c r="AF137" s="1455" t="n"/>
      <c r="AG137" s="1455" t="n"/>
      <c r="AH137" s="1455" t="n"/>
      <c r="AI137" s="1455" t="n"/>
      <c r="AJ137" s="1455" t="n"/>
      <c r="AK137" s="1455" t="n"/>
      <c r="AL137" s="1455" t="n"/>
      <c r="AM137" s="1455" t="n"/>
      <c r="AN137" s="1455" t="n"/>
      <c r="AO137" s="1455" t="n"/>
      <c r="AP137" s="1455" t="n"/>
      <c r="AQ137" s="1455" t="n"/>
      <c r="AR137" s="1455" t="n"/>
      <c r="AS137" s="1455" t="n"/>
      <c r="AT137" s="1455" t="n"/>
      <c r="AU137" s="1455" t="n"/>
      <c r="AV137" s="1455" t="n"/>
      <c r="AW137" s="1455" t="n"/>
      <c r="AX137" s="1455" t="n"/>
      <c r="AY137" s="1455" t="n"/>
      <c r="AZ137" s="1455" t="n"/>
      <c r="BA137" s="1455" t="n"/>
      <c r="BB137" s="1455" t="n"/>
      <c r="BC137" s="1455" t="n"/>
      <c r="BD137" s="1455" t="n"/>
      <c r="BE137" s="1455" t="n"/>
      <c r="BF137" s="1455" t="n"/>
      <c r="BG137" s="1455" t="n"/>
      <c r="BH137" s="1455" t="n"/>
      <c r="BI137" s="1455" t="n"/>
      <c r="BJ137" s="1455" t="n"/>
    </row>
    <row r="138" ht="6" customHeight="1" s="980">
      <c r="O138" s="1400" t="n"/>
      <c r="P138" s="1400" t="n"/>
      <c r="Q138" s="1400" t="n"/>
      <c r="R138" s="1400" t="n"/>
      <c r="S138" s="1400" t="n"/>
      <c r="T138" s="1455" t="n"/>
      <c r="U138" s="1455" t="n"/>
      <c r="V138" s="1455" t="n"/>
      <c r="W138" s="1455" t="n"/>
      <c r="X138" s="1455" t="n"/>
      <c r="Y138" s="1455" t="n"/>
      <c r="Z138" s="1455" t="n"/>
      <c r="AA138" s="1455" t="n"/>
      <c r="AB138" s="1455" t="n"/>
      <c r="AC138" s="1455" t="n"/>
      <c r="AD138" s="1455" t="n"/>
      <c r="AE138" s="1455" t="n"/>
      <c r="AF138" s="1455" t="n"/>
      <c r="AG138" s="1455" t="n"/>
      <c r="AH138" s="1455" t="n"/>
      <c r="AI138" s="1455" t="n"/>
      <c r="AJ138" s="1455" t="n"/>
      <c r="AK138" s="1455" t="n"/>
      <c r="AL138" s="1455" t="n"/>
      <c r="AM138" s="1455" t="n"/>
      <c r="AN138" s="1455" t="n"/>
      <c r="AO138" s="1455" t="n"/>
      <c r="AP138" s="1455" t="n"/>
      <c r="AQ138" s="1455" t="n"/>
      <c r="AR138" s="1455" t="n"/>
      <c r="AS138" s="1455" t="n"/>
      <c r="AT138" s="1455" t="n"/>
      <c r="AU138" s="1455" t="n"/>
      <c r="AV138" s="1455" t="n"/>
      <c r="AW138" s="1455" t="n"/>
      <c r="AX138" s="1455" t="n"/>
      <c r="AY138" s="1455" t="n"/>
      <c r="AZ138" s="1455" t="n"/>
      <c r="BA138" s="1455" t="n"/>
      <c r="BB138" s="1455" t="n"/>
      <c r="BC138" s="1455" t="n"/>
      <c r="BD138" s="1455" t="n"/>
      <c r="BE138" s="1455" t="n"/>
      <c r="BF138" s="1455" t="n"/>
      <c r="BG138" s="1455" t="n"/>
      <c r="BH138" s="1455" t="n"/>
      <c r="BI138" s="1455" t="n"/>
      <c r="BJ138" s="1455" t="n"/>
    </row>
    <row r="139" ht="6" customHeight="1" s="980">
      <c r="O139" s="1400" t="n"/>
      <c r="P139" s="1400" t="n"/>
      <c r="Q139" s="1400" t="n"/>
      <c r="R139" s="1400" t="n"/>
      <c r="S139" s="1400" t="n"/>
      <c r="T139" s="1455" t="n"/>
      <c r="U139" s="1455" t="n"/>
      <c r="V139" s="1455" t="n"/>
      <c r="W139" s="1455" t="n"/>
      <c r="X139" s="1455" t="n"/>
      <c r="Y139" s="1455" t="n"/>
      <c r="Z139" s="1455" t="n"/>
      <c r="AA139" s="1455" t="n"/>
      <c r="AB139" s="1455" t="n"/>
      <c r="AC139" s="1455" t="n"/>
      <c r="AD139" s="1455" t="n"/>
      <c r="AE139" s="1455" t="n"/>
      <c r="AF139" s="1455" t="n"/>
      <c r="AG139" s="1455" t="n"/>
      <c r="AH139" s="1455" t="n"/>
      <c r="AI139" s="1455" t="n"/>
      <c r="AJ139" s="1455" t="n"/>
      <c r="AK139" s="1455" t="n"/>
      <c r="AL139" s="1455" t="n"/>
      <c r="AM139" s="1455" t="n"/>
      <c r="AN139" s="1455" t="n"/>
      <c r="AO139" s="1455" t="n"/>
      <c r="AP139" s="1455" t="n"/>
      <c r="AQ139" s="1455" t="n"/>
      <c r="AR139" s="1455" t="n"/>
      <c r="AS139" s="1455" t="n"/>
      <c r="AT139" s="1455" t="n"/>
      <c r="AU139" s="1455" t="n"/>
      <c r="AV139" s="1455" t="n"/>
      <c r="AW139" s="1455" t="n"/>
      <c r="AX139" s="1455" t="n"/>
      <c r="AY139" s="1455" t="n"/>
      <c r="AZ139" s="1455" t="n"/>
      <c r="BA139" s="1455" t="n"/>
      <c r="BB139" s="1455" t="n"/>
      <c r="BC139" s="1455" t="n"/>
      <c r="BD139" s="1455" t="n"/>
      <c r="BE139" s="1455" t="n"/>
      <c r="BF139" s="1455" t="n"/>
      <c r="BG139" s="1455" t="n"/>
      <c r="BH139" s="1455" t="n"/>
      <c r="BI139" s="1455" t="n"/>
      <c r="BJ139" s="1455" t="n"/>
    </row>
    <row r="140" ht="6" customHeight="1" s="980">
      <c r="O140" s="1400" t="n"/>
      <c r="P140" s="1400" t="n"/>
      <c r="Q140" s="1400" t="n"/>
      <c r="R140" s="1400" t="n"/>
      <c r="S140" s="1400" t="n"/>
      <c r="T140" s="1455" t="n"/>
      <c r="U140" s="1455" t="n"/>
      <c r="V140" s="1455" t="n"/>
      <c r="W140" s="1455" t="n"/>
      <c r="X140" s="1455" t="n"/>
      <c r="Y140" s="1455" t="n"/>
      <c r="Z140" s="1455" t="n"/>
      <c r="AA140" s="1455" t="n"/>
      <c r="AB140" s="1455" t="n"/>
      <c r="AC140" s="1455" t="n"/>
      <c r="AD140" s="1455" t="n"/>
      <c r="AE140" s="1455" t="n"/>
      <c r="AF140" s="1455" t="n"/>
      <c r="AG140" s="1455" t="n"/>
      <c r="AH140" s="1455" t="n"/>
      <c r="AI140" s="1455" t="n"/>
      <c r="AJ140" s="1455" t="n"/>
      <c r="AK140" s="1455" t="n"/>
      <c r="AL140" s="1455" t="n"/>
      <c r="AM140" s="1455" t="n"/>
      <c r="AN140" s="1455" t="n"/>
      <c r="AO140" s="1455" t="n"/>
      <c r="AP140" s="1455" t="n"/>
      <c r="AQ140" s="1455" t="n"/>
      <c r="AR140" s="1455" t="n"/>
      <c r="AS140" s="1455" t="n"/>
      <c r="AT140" s="1455" t="n"/>
      <c r="AU140" s="1455" t="n"/>
      <c r="AV140" s="1455" t="n"/>
      <c r="AW140" s="1455" t="n"/>
      <c r="AX140" s="1455" t="n"/>
      <c r="AY140" s="1455" t="n"/>
      <c r="AZ140" s="1455" t="n"/>
      <c r="BA140" s="1455" t="n"/>
      <c r="BB140" s="1455" t="n"/>
      <c r="BC140" s="1455" t="n"/>
      <c r="BD140" s="1455" t="n"/>
      <c r="BE140" s="1455" t="n"/>
      <c r="BF140" s="1455" t="n"/>
      <c r="BG140" s="1455" t="n"/>
      <c r="BH140" s="1455" t="n"/>
      <c r="BI140" s="1455" t="n"/>
      <c r="BJ140" s="1455" t="n"/>
    </row>
    <row r="141" ht="6" customHeight="1" s="980">
      <c r="O141" s="1400" t="n"/>
      <c r="P141" s="1400" t="n"/>
      <c r="Q141" s="1400" t="n"/>
      <c r="R141" s="1400" t="n"/>
      <c r="S141" s="1400" t="n"/>
      <c r="T141" s="1455" t="n"/>
      <c r="U141" s="1455" t="n"/>
      <c r="V141" s="1455" t="n"/>
      <c r="W141" s="1455" t="n"/>
      <c r="X141" s="1455" t="n"/>
      <c r="Y141" s="1455" t="n"/>
      <c r="Z141" s="1455" t="n"/>
      <c r="AA141" s="1455" t="n"/>
      <c r="AB141" s="1455" t="n"/>
      <c r="AC141" s="1455" t="n"/>
      <c r="AD141" s="1455" t="n"/>
      <c r="AE141" s="1455" t="n"/>
      <c r="AF141" s="1455" t="n"/>
      <c r="AG141" s="1455" t="n"/>
      <c r="AH141" s="1455" t="n"/>
      <c r="AI141" s="1455" t="n"/>
      <c r="AJ141" s="1455" t="n"/>
      <c r="AK141" s="1455" t="n"/>
      <c r="AL141" s="1455" t="n"/>
      <c r="AM141" s="1455" t="n"/>
      <c r="AN141" s="1455" t="n"/>
      <c r="AO141" s="1455" t="n"/>
      <c r="AP141" s="1455" t="n"/>
      <c r="AQ141" s="1455" t="n"/>
      <c r="AR141" s="1455" t="n"/>
      <c r="AS141" s="1455" t="n"/>
      <c r="AT141" s="1455" t="n"/>
      <c r="AU141" s="1455" t="n"/>
      <c r="AV141" s="1455" t="n"/>
      <c r="AW141" s="1455" t="n"/>
      <c r="AX141" s="1455" t="n"/>
      <c r="AY141" s="1455" t="n"/>
      <c r="AZ141" s="1455" t="n"/>
      <c r="BA141" s="1455" t="n"/>
      <c r="BB141" s="1455" t="n"/>
      <c r="BC141" s="1455" t="n"/>
      <c r="BD141" s="1455" t="n"/>
      <c r="BE141" s="1455" t="n"/>
      <c r="BF141" s="1455" t="n"/>
      <c r="BG141" s="1455" t="n"/>
      <c r="BH141" s="1455" t="n"/>
      <c r="BI141" s="1455" t="n"/>
      <c r="BJ141" s="1455" t="n"/>
    </row>
    <row r="142" ht="6" customHeight="1" s="980">
      <c r="O142" s="1400" t="n"/>
      <c r="P142" s="1400" t="n"/>
      <c r="Q142" s="1400" t="n"/>
      <c r="R142" s="1400" t="n"/>
      <c r="S142" s="1400" t="n"/>
      <c r="T142" s="1455" t="n"/>
      <c r="U142" s="1455" t="n"/>
      <c r="V142" s="1455" t="n"/>
      <c r="W142" s="1455" t="n"/>
      <c r="X142" s="1455" t="n"/>
      <c r="Y142" s="1455" t="n"/>
      <c r="Z142" s="1455" t="n"/>
      <c r="AA142" s="1455" t="n"/>
      <c r="AB142" s="1455" t="n"/>
      <c r="AC142" s="1455" t="n"/>
      <c r="AD142" s="1455" t="n"/>
      <c r="AE142" s="1455" t="n"/>
      <c r="AF142" s="1455" t="n"/>
      <c r="AG142" s="1455" t="n"/>
      <c r="AH142" s="1455" t="n"/>
      <c r="AI142" s="1455" t="n"/>
      <c r="AJ142" s="1455" t="n"/>
      <c r="AK142" s="1455" t="n"/>
      <c r="AL142" s="1455" t="n"/>
      <c r="AM142" s="1455" t="n"/>
      <c r="AN142" s="1455" t="n"/>
      <c r="AO142" s="1455" t="n"/>
      <c r="AP142" s="1455" t="n"/>
      <c r="AQ142" s="1455" t="n"/>
      <c r="AR142" s="1455" t="n"/>
      <c r="AS142" s="1455" t="n"/>
      <c r="AT142" s="1455" t="n"/>
      <c r="AU142" s="1455" t="n"/>
      <c r="AV142" s="1455" t="n"/>
      <c r="AW142" s="1455" t="n"/>
      <c r="AX142" s="1455" t="n"/>
      <c r="AY142" s="1455" t="n"/>
      <c r="AZ142" s="1455" t="n"/>
      <c r="BA142" s="1455" t="n"/>
      <c r="BB142" s="1455" t="n"/>
      <c r="BC142" s="1455" t="n"/>
      <c r="BD142" s="1455" t="n"/>
      <c r="BE142" s="1455" t="n"/>
      <c r="BF142" s="1455" t="n"/>
      <c r="BG142" s="1455" t="n"/>
      <c r="BH142" s="1455" t="n"/>
      <c r="BI142" s="1455" t="n"/>
      <c r="BJ142" s="1455" t="n"/>
    </row>
    <row r="143" ht="6" customHeight="1" s="980">
      <c r="O143" s="1400" t="n"/>
      <c r="P143" s="1400" t="n"/>
      <c r="Q143" s="1400" t="n"/>
      <c r="R143" s="1400" t="n"/>
      <c r="S143" s="1400" t="n"/>
      <c r="T143" s="1455" t="n"/>
      <c r="U143" s="1455" t="n"/>
      <c r="V143" s="1455" t="n"/>
      <c r="W143" s="1455" t="n"/>
      <c r="X143" s="1455" t="n"/>
      <c r="Y143" s="1455" t="n"/>
      <c r="Z143" s="1455" t="n"/>
      <c r="AA143" s="1455" t="n"/>
      <c r="AB143" s="1455" t="n"/>
      <c r="AC143" s="1455" t="n"/>
      <c r="AD143" s="1455" t="n"/>
      <c r="AE143" s="1455" t="n"/>
      <c r="AF143" s="1455" t="n"/>
      <c r="AG143" s="1455" t="n"/>
      <c r="AH143" s="1455" t="n"/>
      <c r="AI143" s="1455" t="n"/>
      <c r="AJ143" s="1455" t="n"/>
      <c r="AK143" s="1455" t="n"/>
      <c r="AL143" s="1455" t="n"/>
      <c r="AM143" s="1455" t="n"/>
      <c r="AN143" s="1455" t="n"/>
      <c r="AO143" s="1455" t="n"/>
      <c r="AP143" s="1455" t="n"/>
      <c r="AQ143" s="1455" t="n"/>
      <c r="AR143" s="1455" t="n"/>
      <c r="AS143" s="1455" t="n"/>
      <c r="AT143" s="1455" t="n"/>
      <c r="AU143" s="1455" t="n"/>
      <c r="AV143" s="1455" t="n"/>
      <c r="AW143" s="1455" t="n"/>
      <c r="AX143" s="1455" t="n"/>
      <c r="AY143" s="1455" t="n"/>
      <c r="AZ143" s="1455" t="n"/>
      <c r="BA143" s="1455" t="n"/>
      <c r="BB143" s="1455" t="n"/>
      <c r="BC143" s="1455" t="n"/>
      <c r="BD143" s="1455" t="n"/>
      <c r="BE143" s="1455" t="n"/>
      <c r="BF143" s="1455" t="n"/>
      <c r="BG143" s="1455" t="n"/>
      <c r="BH143" s="1455" t="n"/>
      <c r="BI143" s="1455" t="n"/>
      <c r="BJ143" s="1455" t="n"/>
    </row>
    <row r="144" ht="6" customHeight="1" s="980">
      <c r="O144" s="1400" t="n"/>
      <c r="P144" s="1400" t="n"/>
      <c r="Q144" s="1400" t="n"/>
      <c r="R144" s="1400" t="n"/>
      <c r="S144" s="1400" t="n"/>
      <c r="T144" s="1455" t="n"/>
      <c r="U144" s="1455" t="n"/>
      <c r="V144" s="1455" t="n"/>
      <c r="W144" s="1455" t="n"/>
      <c r="X144" s="1455" t="n"/>
      <c r="Y144" s="1455" t="n"/>
      <c r="Z144" s="1455" t="n"/>
      <c r="AA144" s="1455" t="n"/>
      <c r="AB144" s="1455" t="n"/>
      <c r="AC144" s="1455" t="n"/>
      <c r="AD144" s="1455" t="n"/>
      <c r="AE144" s="1455" t="n"/>
      <c r="AF144" s="1455" t="n"/>
      <c r="AG144" s="1455" t="n"/>
      <c r="AH144" s="1455" t="n"/>
      <c r="AI144" s="1455" t="n"/>
      <c r="AJ144" s="1455" t="n"/>
      <c r="AK144" s="1455" t="n"/>
      <c r="AL144" s="1455" t="n"/>
      <c r="AM144" s="1455" t="n"/>
      <c r="AN144" s="1455" t="n"/>
      <c r="AO144" s="1455" t="n"/>
      <c r="AP144" s="1455" t="n"/>
      <c r="AQ144" s="1455" t="n"/>
      <c r="AR144" s="1455" t="n"/>
      <c r="AS144" s="1455" t="n"/>
      <c r="AT144" s="1455" t="n"/>
      <c r="AU144" s="1455" t="n"/>
      <c r="AV144" s="1455" t="n"/>
      <c r="AW144" s="1455" t="n"/>
      <c r="AX144" s="1455" t="n"/>
      <c r="AY144" s="1455" t="n"/>
      <c r="AZ144" s="1455" t="n"/>
      <c r="BA144" s="1455" t="n"/>
      <c r="BB144" s="1455" t="n"/>
      <c r="BC144" s="1455" t="n"/>
      <c r="BD144" s="1455" t="n"/>
      <c r="BE144" s="1455" t="n"/>
      <c r="BF144" s="1455" t="n"/>
      <c r="BG144" s="1455" t="n"/>
      <c r="BH144" s="1455" t="n"/>
      <c r="BI144" s="1455" t="n"/>
      <c r="BJ144" s="1455" t="n"/>
    </row>
    <row r="145" ht="6" customHeight="1" s="980">
      <c r="O145" s="1400" t="n"/>
      <c r="P145" s="1400" t="n"/>
      <c r="Q145" s="1400" t="n"/>
      <c r="R145" s="1400" t="n"/>
      <c r="S145" s="1400" t="n"/>
      <c r="T145" s="1455" t="n"/>
      <c r="U145" s="1455" t="n"/>
      <c r="V145" s="1455" t="n"/>
      <c r="W145" s="1455" t="n"/>
      <c r="X145" s="1455" t="n"/>
      <c r="Y145" s="1455" t="n"/>
      <c r="Z145" s="1455" t="n"/>
      <c r="AA145" s="1455" t="n"/>
      <c r="AB145" s="1455" t="n"/>
      <c r="AC145" s="1455" t="n"/>
      <c r="AD145" s="1455" t="n"/>
      <c r="AE145" s="1455" t="n"/>
      <c r="AF145" s="1455" t="n"/>
      <c r="AG145" s="1455" t="n"/>
      <c r="AH145" s="1455" t="n"/>
      <c r="AI145" s="1455" t="n"/>
      <c r="AJ145" s="1455" t="n"/>
      <c r="AK145" s="1455" t="n"/>
      <c r="AL145" s="1455" t="n"/>
      <c r="AM145" s="1455" t="n"/>
      <c r="AN145" s="1455" t="n"/>
      <c r="AO145" s="1455" t="n"/>
      <c r="AP145" s="1455" t="n"/>
      <c r="AQ145" s="1455" t="n"/>
      <c r="AR145" s="1455" t="n"/>
      <c r="AS145" s="1455" t="n"/>
      <c r="AT145" s="1455" t="n"/>
      <c r="AU145" s="1455" t="n"/>
      <c r="AV145" s="1455" t="n"/>
      <c r="AW145" s="1455" t="n"/>
      <c r="AX145" s="1455" t="n"/>
      <c r="AY145" s="1455" t="n"/>
      <c r="AZ145" s="1455" t="n"/>
      <c r="BA145" s="1455" t="n"/>
      <c r="BB145" s="1455" t="n"/>
      <c r="BC145" s="1455" t="n"/>
      <c r="BD145" s="1455" t="n"/>
      <c r="BE145" s="1455" t="n"/>
      <c r="BF145" s="1455" t="n"/>
      <c r="BG145" s="1455" t="n"/>
      <c r="BH145" s="1455" t="n"/>
      <c r="BI145" s="1455" t="n"/>
      <c r="BJ145" s="1455" t="n"/>
    </row>
    <row r="146" ht="6" customHeight="1" s="980">
      <c r="O146" s="1400" t="n"/>
      <c r="P146" s="1400" t="n"/>
      <c r="Q146" s="1400" t="n"/>
      <c r="R146" s="1400" t="n"/>
      <c r="S146" s="1400" t="n"/>
      <c r="T146" s="1455" t="n"/>
      <c r="U146" s="1455" t="n"/>
      <c r="V146" s="1455" t="n"/>
      <c r="W146" s="1455" t="n"/>
      <c r="X146" s="1455" t="n"/>
      <c r="Y146" s="1455" t="n"/>
      <c r="Z146" s="1455" t="n"/>
      <c r="AA146" s="1455" t="n"/>
      <c r="AB146" s="1455" t="n"/>
      <c r="AC146" s="1455" t="n"/>
      <c r="AD146" s="1455" t="n"/>
      <c r="AE146" s="1455" t="n"/>
      <c r="AF146" s="1455" t="n"/>
      <c r="AG146" s="1455" t="n"/>
      <c r="AH146" s="1455" t="n"/>
      <c r="AI146" s="1455" t="n"/>
      <c r="AJ146" s="1455" t="n"/>
      <c r="AK146" s="1455" t="n"/>
      <c r="AL146" s="1455" t="n"/>
      <c r="AM146" s="1455" t="n"/>
      <c r="AN146" s="1455" t="n"/>
      <c r="AO146" s="1455" t="n"/>
      <c r="AP146" s="1455" t="n"/>
      <c r="AQ146" s="1455" t="n"/>
      <c r="AR146" s="1455" t="n"/>
      <c r="AS146" s="1455" t="n"/>
      <c r="AT146" s="1455" t="n"/>
      <c r="AU146" s="1455" t="n"/>
      <c r="AV146" s="1455" t="n"/>
      <c r="AW146" s="1455" t="n"/>
      <c r="AX146" s="1455" t="n"/>
      <c r="AY146" s="1455" t="n"/>
      <c r="AZ146" s="1455" t="n"/>
      <c r="BA146" s="1455" t="n"/>
      <c r="BB146" s="1455" t="n"/>
      <c r="BC146" s="1455" t="n"/>
      <c r="BD146" s="1455" t="n"/>
      <c r="BE146" s="1455" t="n"/>
      <c r="BF146" s="1455" t="n"/>
      <c r="BG146" s="1455" t="n"/>
      <c r="BH146" s="1455" t="n"/>
      <c r="BI146" s="1455" t="n"/>
      <c r="BJ146" s="1455" t="n"/>
    </row>
    <row r="147" ht="6" customHeight="1" s="980">
      <c r="O147" s="1400" t="n"/>
      <c r="P147" s="1400" t="n"/>
      <c r="Q147" s="1400" t="n"/>
      <c r="R147" s="1400" t="n"/>
      <c r="S147" s="1400" t="n"/>
      <c r="T147" s="1455" t="n"/>
      <c r="U147" s="1455" t="n"/>
      <c r="V147" s="1455" t="n"/>
      <c r="W147" s="1455" t="n"/>
      <c r="X147" s="1455" t="n"/>
      <c r="Y147" s="1455" t="n"/>
      <c r="Z147" s="1455" t="n"/>
      <c r="AA147" s="1455" t="n"/>
      <c r="AB147" s="1455" t="n"/>
      <c r="AC147" s="1455" t="n"/>
      <c r="AD147" s="1455" t="n"/>
      <c r="AE147" s="1455" t="n"/>
      <c r="AF147" s="1455" t="n"/>
      <c r="AG147" s="1455" t="n"/>
      <c r="AH147" s="1455" t="n"/>
      <c r="AI147" s="1455" t="n"/>
      <c r="AJ147" s="1455" t="n"/>
      <c r="AK147" s="1455" t="n"/>
      <c r="AL147" s="1455" t="n"/>
      <c r="AM147" s="1455" t="n"/>
      <c r="AN147" s="1455" t="n"/>
      <c r="AO147" s="1455" t="n"/>
      <c r="AP147" s="1455" t="n"/>
      <c r="AQ147" s="1455" t="n"/>
      <c r="AR147" s="1455" t="n"/>
      <c r="AS147" s="1455" t="n"/>
      <c r="AT147" s="1455" t="n"/>
      <c r="AU147" s="1455" t="n"/>
      <c r="AV147" s="1455" t="n"/>
      <c r="AW147" s="1455" t="n"/>
      <c r="AX147" s="1455" t="n"/>
      <c r="AY147" s="1455" t="n"/>
      <c r="AZ147" s="1455" t="n"/>
      <c r="BA147" s="1455" t="n"/>
      <c r="BB147" s="1455" t="n"/>
      <c r="BC147" s="1455" t="n"/>
      <c r="BD147" s="1455" t="n"/>
      <c r="BE147" s="1455" t="n"/>
      <c r="BF147" s="1455" t="n"/>
      <c r="BG147" s="1455" t="n"/>
      <c r="BH147" s="1455" t="n"/>
      <c r="BI147" s="1455" t="n"/>
      <c r="BJ147" s="1455" t="n"/>
    </row>
    <row r="148" ht="6" customHeight="1" s="980">
      <c r="O148" s="1400" t="n"/>
      <c r="P148" s="1400" t="n"/>
      <c r="Q148" s="1400" t="n"/>
      <c r="R148" s="1400" t="n"/>
      <c r="S148" s="1400" t="n"/>
      <c r="T148" s="1455" t="n"/>
      <c r="U148" s="1455" t="n"/>
      <c r="V148" s="1455" t="n"/>
      <c r="W148" s="1455" t="n"/>
      <c r="X148" s="1455" t="n"/>
      <c r="Y148" s="1455" t="n"/>
      <c r="Z148" s="1455" t="n"/>
      <c r="AA148" s="1455" t="n"/>
      <c r="AB148" s="1455" t="n"/>
      <c r="AC148" s="1455" t="n"/>
      <c r="AD148" s="1455" t="n"/>
      <c r="AE148" s="1455" t="n"/>
      <c r="AF148" s="1455" t="n"/>
      <c r="AG148" s="1455" t="n"/>
      <c r="AH148" s="1455" t="n"/>
      <c r="AI148" s="1455" t="n"/>
      <c r="AJ148" s="1455" t="n"/>
      <c r="AK148" s="1455" t="n"/>
      <c r="AL148" s="1455" t="n"/>
      <c r="AM148" s="1455" t="n"/>
      <c r="AN148" s="1455" t="n"/>
      <c r="AO148" s="1455" t="n"/>
      <c r="AP148" s="1455" t="n"/>
      <c r="AQ148" s="1455" t="n"/>
      <c r="AR148" s="1455" t="n"/>
      <c r="AS148" s="1455" t="n"/>
      <c r="AT148" s="1455" t="n"/>
      <c r="AU148" s="1455" t="n"/>
      <c r="AV148" s="1455" t="n"/>
      <c r="AW148" s="1455" t="n"/>
      <c r="AX148" s="1455" t="n"/>
      <c r="AY148" s="1455" t="n"/>
      <c r="AZ148" s="1455" t="n"/>
      <c r="BA148" s="1455" t="n"/>
      <c r="BB148" s="1455" t="n"/>
      <c r="BC148" s="1455" t="n"/>
      <c r="BD148" s="1455" t="n"/>
      <c r="BE148" s="1455" t="n"/>
      <c r="BF148" s="1455" t="n"/>
      <c r="BG148" s="1455" t="n"/>
      <c r="BH148" s="1455" t="n"/>
      <c r="BI148" s="1455" t="n"/>
      <c r="BJ148" s="1455" t="n"/>
    </row>
    <row r="149" ht="6" customHeight="1" s="980">
      <c r="O149" s="1400" t="n"/>
      <c r="P149" s="1400" t="n"/>
      <c r="Q149" s="1400" t="n"/>
      <c r="R149" s="1400" t="n"/>
      <c r="S149" s="1400" t="n"/>
      <c r="T149" s="1455" t="n"/>
      <c r="U149" s="1455" t="n"/>
      <c r="V149" s="1455" t="n"/>
      <c r="W149" s="1455" t="n"/>
      <c r="X149" s="1455" t="n"/>
      <c r="Y149" s="1455" t="n"/>
      <c r="Z149" s="1455" t="n"/>
      <c r="AA149" s="1455" t="n"/>
      <c r="AB149" s="1455" t="n"/>
      <c r="AC149" s="1455" t="n"/>
      <c r="AD149" s="1455" t="n"/>
      <c r="AE149" s="1455" t="n"/>
      <c r="AF149" s="1455" t="n"/>
      <c r="AG149" s="1455" t="n"/>
      <c r="AH149" s="1455" t="n"/>
      <c r="AI149" s="1455" t="n"/>
      <c r="AJ149" s="1455" t="n"/>
      <c r="AK149" s="1455" t="n"/>
      <c r="AL149" s="1455" t="n"/>
      <c r="AM149" s="1455" t="n"/>
      <c r="AN149" s="1455" t="n"/>
      <c r="AO149" s="1455" t="n"/>
      <c r="AP149" s="1455" t="n"/>
      <c r="AQ149" s="1455" t="n"/>
      <c r="AR149" s="1455" t="n"/>
      <c r="AS149" s="1455" t="n"/>
      <c r="AT149" s="1455" t="n"/>
      <c r="AU149" s="1455" t="n"/>
      <c r="AV149" s="1455" t="n"/>
      <c r="AW149" s="1455" t="n"/>
      <c r="AX149" s="1455" t="n"/>
      <c r="AY149" s="1455" t="n"/>
      <c r="AZ149" s="1455" t="n"/>
      <c r="BA149" s="1455" t="n"/>
      <c r="BB149" s="1455" t="n"/>
      <c r="BC149" s="1455" t="n"/>
      <c r="BD149" s="1455" t="n"/>
      <c r="BE149" s="1455" t="n"/>
      <c r="BF149" s="1455" t="n"/>
      <c r="BG149" s="1455" t="n"/>
      <c r="BH149" s="1455" t="n"/>
      <c r="BI149" s="1455" t="n"/>
      <c r="BJ149" s="1455" t="n"/>
    </row>
    <row r="150" ht="6" customHeight="1" s="980">
      <c r="O150" s="1400" t="n"/>
      <c r="P150" s="1400" t="n"/>
      <c r="Q150" s="1400" t="n"/>
      <c r="R150" s="1400" t="n"/>
      <c r="S150" s="1400" t="n"/>
      <c r="T150" s="1455" t="n"/>
      <c r="U150" s="1455" t="n"/>
      <c r="V150" s="1455" t="n"/>
      <c r="W150" s="1455" t="n"/>
      <c r="X150" s="1455" t="n"/>
      <c r="Y150" s="1455" t="n"/>
      <c r="Z150" s="1455" t="n"/>
      <c r="AA150" s="1455" t="n"/>
      <c r="AB150" s="1455" t="n"/>
      <c r="AC150" s="1455" t="n"/>
      <c r="AD150" s="1455" t="n"/>
      <c r="AE150" s="1455" t="n"/>
      <c r="AF150" s="1455" t="n"/>
      <c r="AG150" s="1455" t="n"/>
      <c r="AH150" s="1455" t="n"/>
      <c r="AI150" s="1455" t="n"/>
      <c r="AJ150" s="1455" t="n"/>
      <c r="AK150" s="1455" t="n"/>
      <c r="AL150" s="1455" t="n"/>
      <c r="AM150" s="1455" t="n"/>
      <c r="AN150" s="1455" t="n"/>
      <c r="AO150" s="1455" t="n"/>
      <c r="AP150" s="1455" t="n"/>
      <c r="AQ150" s="1455" t="n"/>
      <c r="AR150" s="1455" t="n"/>
      <c r="AS150" s="1455" t="n"/>
      <c r="AT150" s="1455" t="n"/>
      <c r="AU150" s="1455" t="n"/>
      <c r="AV150" s="1455" t="n"/>
      <c r="AW150" s="1455" t="n"/>
      <c r="AX150" s="1455" t="n"/>
      <c r="AY150" s="1455" t="n"/>
      <c r="AZ150" s="1455" t="n"/>
      <c r="BA150" s="1455" t="n"/>
      <c r="BB150" s="1455" t="n"/>
      <c r="BC150" s="1455" t="n"/>
      <c r="BD150" s="1455" t="n"/>
      <c r="BE150" s="1455" t="n"/>
      <c r="BF150" s="1455" t="n"/>
      <c r="BG150" s="1455" t="n"/>
      <c r="BH150" s="1455" t="n"/>
      <c r="BI150" s="1455" t="n"/>
      <c r="BJ150" s="1455" t="n"/>
    </row>
    <row r="151" ht="6" customHeight="1" s="980">
      <c r="O151" s="1400" t="n"/>
      <c r="P151" s="1400" t="n"/>
      <c r="Q151" s="1400" t="n"/>
      <c r="R151" s="1400" t="n"/>
      <c r="S151" s="1400" t="n"/>
      <c r="T151" s="1455" t="n"/>
      <c r="U151" s="1455" t="n"/>
      <c r="V151" s="1455" t="n"/>
      <c r="W151" s="1455" t="n"/>
      <c r="X151" s="1455" t="n"/>
      <c r="Y151" s="1455" t="n"/>
      <c r="Z151" s="1455" t="n"/>
      <c r="AA151" s="1455" t="n"/>
      <c r="AB151" s="1455" t="n"/>
      <c r="AC151" s="1455" t="n"/>
      <c r="AD151" s="1455" t="n"/>
      <c r="AE151" s="1455" t="n"/>
      <c r="AF151" s="1455" t="n"/>
      <c r="AG151" s="1455" t="n"/>
      <c r="AH151" s="1455" t="n"/>
      <c r="AI151" s="1455" t="n"/>
      <c r="AJ151" s="1455" t="n"/>
      <c r="AK151" s="1455" t="n"/>
      <c r="AL151" s="1455" t="n"/>
      <c r="AM151" s="1455" t="n"/>
      <c r="AN151" s="1455" t="n"/>
      <c r="AO151" s="1455" t="n"/>
      <c r="AP151" s="1455" t="n"/>
      <c r="AQ151" s="1455" t="n"/>
      <c r="AR151" s="1455" t="n"/>
      <c r="AS151" s="1455" t="n"/>
      <c r="AT151" s="1455" t="n"/>
      <c r="AU151" s="1455" t="n"/>
      <c r="AV151" s="1455" t="n"/>
      <c r="AW151" s="1455" t="n"/>
      <c r="AX151" s="1455" t="n"/>
      <c r="AY151" s="1455" t="n"/>
      <c r="AZ151" s="1455" t="n"/>
      <c r="BA151" s="1455" t="n"/>
      <c r="BB151" s="1455" t="n"/>
      <c r="BC151" s="1455" t="n"/>
      <c r="BD151" s="1455" t="n"/>
      <c r="BE151" s="1455" t="n"/>
      <c r="BF151" s="1455" t="n"/>
      <c r="BG151" s="1455" t="n"/>
      <c r="BH151" s="1455" t="n"/>
      <c r="BI151" s="1455" t="n"/>
      <c r="BJ151" s="1455" t="n"/>
    </row>
    <row r="152" ht="6" customHeight="1" s="980">
      <c r="O152" s="1400" t="n"/>
      <c r="P152" s="1400" t="n"/>
      <c r="Q152" s="1400" t="n"/>
      <c r="R152" s="1400" t="n"/>
      <c r="S152" s="1400" t="n"/>
      <c r="T152" s="1455" t="n"/>
      <c r="U152" s="1455" t="n"/>
      <c r="V152" s="1455" t="n"/>
      <c r="W152" s="1455" t="n"/>
      <c r="X152" s="1455" t="n"/>
      <c r="Y152" s="1455" t="n"/>
      <c r="Z152" s="1455" t="n"/>
      <c r="AA152" s="1455" t="n"/>
      <c r="AB152" s="1455" t="n"/>
      <c r="AC152" s="1455" t="n"/>
      <c r="AD152" s="1455" t="n"/>
      <c r="AE152" s="1455" t="n"/>
      <c r="AF152" s="1455" t="n"/>
      <c r="AG152" s="1455" t="n"/>
      <c r="AH152" s="1455" t="n"/>
      <c r="AI152" s="1455" t="n"/>
      <c r="AJ152" s="1455" t="n"/>
      <c r="AK152" s="1455" t="n"/>
      <c r="AL152" s="1455" t="n"/>
      <c r="AM152" s="1455" t="n"/>
      <c r="AN152" s="1455" t="n"/>
      <c r="AO152" s="1455" t="n"/>
      <c r="AP152" s="1455" t="n"/>
      <c r="AQ152" s="1455" t="n"/>
      <c r="AR152" s="1455" t="n"/>
      <c r="AS152" s="1455" t="n"/>
      <c r="AT152" s="1455" t="n"/>
      <c r="AU152" s="1455" t="n"/>
      <c r="AV152" s="1455" t="n"/>
      <c r="AW152" s="1455" t="n"/>
      <c r="AX152" s="1455" t="n"/>
      <c r="AY152" s="1455" t="n"/>
      <c r="AZ152" s="1455" t="n"/>
      <c r="BA152" s="1455" t="n"/>
      <c r="BB152" s="1455" t="n"/>
      <c r="BC152" s="1455" t="n"/>
      <c r="BD152" s="1455" t="n"/>
      <c r="BE152" s="1455" t="n"/>
      <c r="BF152" s="1455" t="n"/>
      <c r="BG152" s="1455" t="n"/>
      <c r="BH152" s="1455" t="n"/>
      <c r="BI152" s="1455" t="n"/>
      <c r="BJ152" s="1455" t="n"/>
    </row>
    <row r="153" ht="6" customHeight="1" s="980">
      <c r="O153" s="1400" t="n"/>
      <c r="P153" s="1400" t="n"/>
      <c r="Q153" s="1400" t="n"/>
      <c r="R153" s="1400" t="n"/>
      <c r="S153" s="1400" t="n"/>
      <c r="T153" s="1455" t="n"/>
      <c r="U153" s="1455" t="n"/>
      <c r="V153" s="1455" t="n"/>
      <c r="W153" s="1455" t="n"/>
      <c r="X153" s="1455" t="n"/>
      <c r="Y153" s="1455" t="n"/>
      <c r="Z153" s="1455" t="n"/>
      <c r="AA153" s="1455" t="n"/>
      <c r="AB153" s="1455" t="n"/>
      <c r="AC153" s="1455" t="n"/>
      <c r="AD153" s="1455" t="n"/>
      <c r="AE153" s="1455" t="n"/>
      <c r="AF153" s="1455" t="n"/>
      <c r="AG153" s="1455" t="n"/>
      <c r="AH153" s="1455" t="n"/>
      <c r="AI153" s="1455" t="n"/>
      <c r="AJ153" s="1455" t="n"/>
      <c r="AK153" s="1455" t="n"/>
      <c r="AL153" s="1455" t="n"/>
      <c r="AM153" s="1455" t="n"/>
      <c r="AN153" s="1455" t="n"/>
      <c r="AO153" s="1455" t="n"/>
      <c r="AP153" s="1455" t="n"/>
      <c r="AQ153" s="1455" t="n"/>
      <c r="AR153" s="1455" t="n"/>
      <c r="AS153" s="1455" t="n"/>
      <c r="AT153" s="1455" t="n"/>
      <c r="AU153" s="1455" t="n"/>
      <c r="AV153" s="1455" t="n"/>
      <c r="AW153" s="1455" t="n"/>
      <c r="AX153" s="1455" t="n"/>
      <c r="AY153" s="1455" t="n"/>
      <c r="AZ153" s="1455" t="n"/>
      <c r="BA153" s="1455" t="n"/>
      <c r="BB153" s="1455" t="n"/>
      <c r="BC153" s="1455" t="n"/>
      <c r="BD153" s="1455" t="n"/>
      <c r="BE153" s="1455" t="n"/>
      <c r="BF153" s="1455" t="n"/>
      <c r="BG153" s="1455" t="n"/>
      <c r="BH153" s="1455" t="n"/>
      <c r="BI153" s="1455" t="n"/>
      <c r="BJ153" s="1455" t="n"/>
    </row>
    <row r="154" ht="6" customHeight="1" s="980">
      <c r="O154" s="1400" t="n"/>
      <c r="P154" s="1400" t="n"/>
      <c r="Q154" s="1400" t="n"/>
      <c r="R154" s="1400" t="n"/>
      <c r="S154" s="1400" t="n"/>
      <c r="T154" s="1455" t="n"/>
      <c r="U154" s="1455" t="n"/>
      <c r="V154" s="1455" t="n"/>
      <c r="W154" s="1455" t="n"/>
      <c r="X154" s="1455" t="n"/>
      <c r="Y154" s="1455" t="n"/>
      <c r="Z154" s="1455" t="n"/>
      <c r="AA154" s="1455" t="n"/>
      <c r="AB154" s="1455" t="n"/>
      <c r="AC154" s="1455" t="n"/>
      <c r="AD154" s="1455" t="n"/>
      <c r="AE154" s="1455" t="n"/>
      <c r="AF154" s="1455" t="n"/>
      <c r="AG154" s="1455" t="n"/>
      <c r="AH154" s="1455" t="n"/>
      <c r="AI154" s="1455" t="n"/>
      <c r="AJ154" s="1455" t="n"/>
      <c r="AK154" s="1455" t="n"/>
      <c r="AL154" s="1455" t="n"/>
      <c r="AM154" s="1455" t="n"/>
      <c r="AN154" s="1455" t="n"/>
      <c r="AO154" s="1455" t="n"/>
      <c r="AP154" s="1455" t="n"/>
      <c r="AQ154" s="1455" t="n"/>
      <c r="AR154" s="1455" t="n"/>
      <c r="AS154" s="1455" t="n"/>
      <c r="AT154" s="1455" t="n"/>
      <c r="AU154" s="1455" t="n"/>
      <c r="AV154" s="1455" t="n"/>
      <c r="AW154" s="1455" t="n"/>
      <c r="AX154" s="1455" t="n"/>
      <c r="AY154" s="1455" t="n"/>
      <c r="AZ154" s="1455" t="n"/>
      <c r="BA154" s="1455" t="n"/>
      <c r="BB154" s="1455" t="n"/>
      <c r="BC154" s="1455" t="n"/>
      <c r="BD154" s="1455" t="n"/>
      <c r="BE154" s="1455" t="n"/>
      <c r="BF154" s="1455" t="n"/>
      <c r="BG154" s="1455" t="n"/>
      <c r="BH154" s="1455" t="n"/>
      <c r="BI154" s="1455" t="n"/>
      <c r="BJ154" s="1455" t="n"/>
    </row>
    <row r="155" ht="6" customHeight="1" s="980">
      <c r="O155" s="1400" t="n"/>
      <c r="P155" s="1400" t="n"/>
      <c r="Q155" s="1400" t="n"/>
      <c r="R155" s="1400" t="n"/>
      <c r="S155" s="1400" t="n"/>
      <c r="T155" s="1455" t="n"/>
      <c r="U155" s="1455" t="n"/>
      <c r="V155" s="1455" t="n"/>
      <c r="W155" s="1455" t="n"/>
      <c r="X155" s="1455" t="n"/>
      <c r="Y155" s="1455" t="n"/>
      <c r="Z155" s="1455" t="n"/>
      <c r="AA155" s="1455" t="n"/>
      <c r="AB155" s="1455" t="n"/>
      <c r="AC155" s="1455" t="n"/>
      <c r="AD155" s="1455" t="n"/>
      <c r="AE155" s="1455" t="n"/>
      <c r="AF155" s="1455" t="n"/>
      <c r="AG155" s="1455" t="n"/>
      <c r="AH155" s="1455" t="n"/>
      <c r="AI155" s="1455" t="n"/>
      <c r="AJ155" s="1455" t="n"/>
      <c r="AK155" s="1455" t="n"/>
      <c r="AL155" s="1455" t="n"/>
      <c r="AM155" s="1455" t="n"/>
      <c r="AN155" s="1455" t="n"/>
      <c r="AO155" s="1455" t="n"/>
      <c r="AP155" s="1455" t="n"/>
      <c r="AQ155" s="1455" t="n"/>
      <c r="AR155" s="1455" t="n"/>
      <c r="AS155" s="1455" t="n"/>
      <c r="AT155" s="1455" t="n"/>
      <c r="AU155" s="1455" t="n"/>
      <c r="AV155" s="1455" t="n"/>
      <c r="AW155" s="1455" t="n"/>
      <c r="AX155" s="1455" t="n"/>
      <c r="AY155" s="1455" t="n"/>
      <c r="AZ155" s="1455" t="n"/>
      <c r="BA155" s="1455" t="n"/>
      <c r="BB155" s="1455" t="n"/>
      <c r="BC155" s="1455" t="n"/>
      <c r="BD155" s="1455" t="n"/>
      <c r="BE155" s="1455" t="n"/>
      <c r="BF155" s="1455" t="n"/>
      <c r="BG155" s="1455" t="n"/>
      <c r="BH155" s="1455" t="n"/>
      <c r="BI155" s="1455" t="n"/>
      <c r="BJ155" s="1455" t="n"/>
    </row>
    <row r="156" ht="6" customHeight="1" s="980">
      <c r="O156" s="1400" t="n"/>
      <c r="P156" s="1400" t="n"/>
      <c r="Q156" s="1400" t="n"/>
      <c r="R156" s="1400" t="n"/>
      <c r="S156" s="1400" t="n"/>
      <c r="T156" s="1455" t="n"/>
      <c r="U156" s="1455" t="n"/>
      <c r="V156" s="1455" t="n"/>
      <c r="W156" s="1455" t="n"/>
      <c r="X156" s="1455" t="n"/>
      <c r="Y156" s="1455" t="n"/>
      <c r="Z156" s="1455" t="n"/>
      <c r="AA156" s="1455" t="n"/>
      <c r="AB156" s="1455" t="n"/>
      <c r="AC156" s="1455" t="n"/>
      <c r="AD156" s="1455" t="n"/>
      <c r="AE156" s="1455" t="n"/>
      <c r="AF156" s="1455" t="n"/>
      <c r="AG156" s="1455" t="n"/>
      <c r="AH156" s="1455" t="n"/>
      <c r="AI156" s="1455" t="n"/>
      <c r="AJ156" s="1455" t="n"/>
      <c r="AK156" s="1455" t="n"/>
      <c r="AL156" s="1455" t="n"/>
      <c r="AM156" s="1455" t="n"/>
      <c r="AN156" s="1455" t="n"/>
      <c r="AO156" s="1455" t="n"/>
      <c r="AP156" s="1455" t="n"/>
      <c r="AQ156" s="1455" t="n"/>
      <c r="AR156" s="1455" t="n"/>
      <c r="AS156" s="1455" t="n"/>
      <c r="AT156" s="1455" t="n"/>
      <c r="AU156" s="1455" t="n"/>
      <c r="AV156" s="1455" t="n"/>
      <c r="AW156" s="1455" t="n"/>
      <c r="AX156" s="1455" t="n"/>
      <c r="AY156" s="1455" t="n"/>
      <c r="AZ156" s="1455" t="n"/>
      <c r="BA156" s="1455" t="n"/>
      <c r="BB156" s="1455" t="n"/>
      <c r="BC156" s="1455" t="n"/>
      <c r="BD156" s="1455" t="n"/>
      <c r="BE156" s="1455" t="n"/>
      <c r="BF156" s="1455" t="n"/>
      <c r="BG156" s="1455" t="n"/>
      <c r="BH156" s="1455" t="n"/>
      <c r="BI156" s="1455" t="n"/>
      <c r="BJ156" s="1455" t="n"/>
    </row>
    <row r="157" ht="6" customHeight="1" s="980">
      <c r="O157" s="1400" t="n"/>
      <c r="P157" s="1400" t="n"/>
      <c r="Q157" s="1400" t="n"/>
      <c r="R157" s="1400" t="n"/>
      <c r="S157" s="1400" t="n"/>
      <c r="T157" s="1455" t="n"/>
      <c r="U157" s="1455" t="n"/>
      <c r="V157" s="1455" t="n"/>
      <c r="W157" s="1455" t="n"/>
      <c r="X157" s="1455" t="n"/>
      <c r="Y157" s="1455" t="n"/>
      <c r="Z157" s="1455" t="n"/>
      <c r="AA157" s="1455" t="n"/>
      <c r="AB157" s="1455" t="n"/>
      <c r="AC157" s="1455" t="n"/>
      <c r="AD157" s="1455" t="n"/>
      <c r="AE157" s="1455" t="n"/>
      <c r="AF157" s="1455" t="n"/>
      <c r="AG157" s="1455" t="n"/>
      <c r="AH157" s="1455" t="n"/>
      <c r="AI157" s="1455" t="n"/>
      <c r="AJ157" s="1455" t="n"/>
      <c r="AK157" s="1455" t="n"/>
      <c r="AL157" s="1455" t="n"/>
      <c r="AM157" s="1455" t="n"/>
      <c r="AN157" s="1455" t="n"/>
      <c r="AO157" s="1455" t="n"/>
      <c r="AP157" s="1455" t="n"/>
      <c r="AQ157" s="1455" t="n"/>
      <c r="AR157" s="1455" t="n"/>
      <c r="AS157" s="1455" t="n"/>
      <c r="AT157" s="1455" t="n"/>
      <c r="AU157" s="1455" t="n"/>
      <c r="AV157" s="1455" t="n"/>
      <c r="AW157" s="1455" t="n"/>
      <c r="AX157" s="1455" t="n"/>
      <c r="AY157" s="1455" t="n"/>
      <c r="AZ157" s="1455" t="n"/>
      <c r="BA157" s="1455" t="n"/>
      <c r="BB157" s="1455" t="n"/>
      <c r="BC157" s="1455" t="n"/>
      <c r="BD157" s="1455" t="n"/>
      <c r="BE157" s="1455" t="n"/>
      <c r="BF157" s="1455" t="n"/>
      <c r="BG157" s="1455" t="n"/>
      <c r="BH157" s="1455" t="n"/>
      <c r="BI157" s="1455" t="n"/>
      <c r="BJ157" s="1455" t="n"/>
    </row>
    <row r="158" ht="6" customHeight="1" s="980">
      <c r="O158" s="1400" t="n"/>
      <c r="P158" s="1400" t="n"/>
      <c r="Q158" s="1400" t="n"/>
      <c r="R158" s="1400" t="n"/>
      <c r="S158" s="1400" t="n"/>
      <c r="T158" s="1455" t="n"/>
      <c r="U158" s="1455" t="n"/>
      <c r="V158" s="1455" t="n"/>
      <c r="W158" s="1455" t="n"/>
      <c r="X158" s="1455" t="n"/>
      <c r="Y158" s="1455" t="n"/>
      <c r="Z158" s="1455" t="n"/>
      <c r="AA158" s="1455" t="n"/>
      <c r="AB158" s="1455" t="n"/>
      <c r="AC158" s="1455" t="n"/>
      <c r="AD158" s="1455" t="n"/>
      <c r="AE158" s="1455" t="n"/>
      <c r="AF158" s="1455" t="n"/>
      <c r="AG158" s="1455" t="n"/>
      <c r="AH158" s="1455" t="n"/>
      <c r="AI158" s="1455" t="n"/>
      <c r="AJ158" s="1455" t="n"/>
      <c r="AK158" s="1455" t="n"/>
      <c r="AL158" s="1455" t="n"/>
      <c r="AM158" s="1455" t="n"/>
      <c r="AN158" s="1455" t="n"/>
      <c r="AO158" s="1455" t="n"/>
      <c r="AP158" s="1455" t="n"/>
      <c r="AQ158" s="1455" t="n"/>
      <c r="AR158" s="1455" t="n"/>
      <c r="AS158" s="1455" t="n"/>
      <c r="AT158" s="1455" t="n"/>
      <c r="AU158" s="1455" t="n"/>
      <c r="AV158" s="1455" t="n"/>
      <c r="AW158" s="1455" t="n"/>
      <c r="AX158" s="1455" t="n"/>
      <c r="AY158" s="1455" t="n"/>
      <c r="AZ158" s="1455" t="n"/>
      <c r="BA158" s="1455" t="n"/>
      <c r="BB158" s="1455" t="n"/>
      <c r="BC158" s="1455" t="n"/>
      <c r="BD158" s="1455" t="n"/>
      <c r="BE158" s="1455" t="n"/>
      <c r="BF158" s="1455" t="n"/>
      <c r="BG158" s="1455" t="n"/>
      <c r="BH158" s="1455" t="n"/>
      <c r="BI158" s="1455" t="n"/>
      <c r="BJ158" s="1455" t="n"/>
    </row>
    <row r="159" ht="6" customHeight="1" s="980">
      <c r="O159" s="1400" t="n"/>
      <c r="P159" s="1400" t="n"/>
      <c r="Q159" s="1400" t="n"/>
      <c r="R159" s="1400" t="n"/>
      <c r="S159" s="1400" t="n"/>
      <c r="T159" s="1455" t="n"/>
      <c r="U159" s="1455" t="n"/>
      <c r="V159" s="1455" t="n"/>
      <c r="W159" s="1455" t="n"/>
      <c r="X159" s="1455" t="n"/>
      <c r="Y159" s="1455" t="n"/>
      <c r="Z159" s="1455" t="n"/>
      <c r="AA159" s="1455" t="n"/>
      <c r="AB159" s="1455" t="n"/>
      <c r="AC159" s="1455" t="n"/>
      <c r="AD159" s="1455" t="n"/>
      <c r="AE159" s="1455" t="n"/>
      <c r="AF159" s="1455" t="n"/>
      <c r="AG159" s="1455" t="n"/>
      <c r="AH159" s="1455" t="n"/>
      <c r="AI159" s="1455" t="n"/>
      <c r="AJ159" s="1455" t="n"/>
      <c r="AK159" s="1455" t="n"/>
      <c r="AL159" s="1455" t="n"/>
      <c r="AM159" s="1455" t="n"/>
      <c r="AN159" s="1455" t="n"/>
      <c r="AO159" s="1455" t="n"/>
      <c r="AP159" s="1455" t="n"/>
      <c r="AQ159" s="1455" t="n"/>
      <c r="AR159" s="1455" t="n"/>
      <c r="AS159" s="1455" t="n"/>
      <c r="AT159" s="1455" t="n"/>
      <c r="AU159" s="1455" t="n"/>
      <c r="AV159" s="1455" t="n"/>
      <c r="AW159" s="1455" t="n"/>
      <c r="AX159" s="1455" t="n"/>
      <c r="AY159" s="1455" t="n"/>
      <c r="AZ159" s="1455" t="n"/>
      <c r="BA159" s="1455" t="n"/>
      <c r="BB159" s="1455" t="n"/>
      <c r="BC159" s="1455" t="n"/>
      <c r="BD159" s="1455" t="n"/>
      <c r="BE159" s="1455" t="n"/>
      <c r="BF159" s="1455" t="n"/>
      <c r="BG159" s="1455" t="n"/>
      <c r="BH159" s="1455" t="n"/>
      <c r="BI159" s="1455" t="n"/>
      <c r="BJ159" s="1455" t="n"/>
    </row>
    <row r="160" ht="6" customHeight="1" s="980">
      <c r="O160" s="1400" t="n"/>
      <c r="P160" s="1400" t="n"/>
      <c r="Q160" s="1400" t="n"/>
      <c r="R160" s="1400" t="n"/>
      <c r="S160" s="1400" t="n"/>
      <c r="T160" s="1455" t="n"/>
      <c r="U160" s="1455" t="n"/>
      <c r="V160" s="1455" t="n"/>
      <c r="W160" s="1455" t="n"/>
      <c r="X160" s="1455" t="n"/>
      <c r="Y160" s="1455" t="n"/>
      <c r="Z160" s="1455" t="n"/>
      <c r="AA160" s="1455" t="n"/>
      <c r="AB160" s="1455" t="n"/>
      <c r="AC160" s="1455" t="n"/>
      <c r="AD160" s="1455" t="n"/>
      <c r="AE160" s="1455" t="n"/>
      <c r="AF160" s="1455" t="n"/>
      <c r="AG160" s="1455" t="n"/>
      <c r="AH160" s="1455" t="n"/>
      <c r="AI160" s="1455" t="n"/>
      <c r="AJ160" s="1455" t="n"/>
      <c r="AK160" s="1455" t="n"/>
      <c r="AL160" s="1455" t="n"/>
      <c r="AM160" s="1455" t="n"/>
      <c r="AN160" s="1455" t="n"/>
      <c r="AO160" s="1455" t="n"/>
      <c r="AP160" s="1455" t="n"/>
      <c r="AQ160" s="1455" t="n"/>
      <c r="AR160" s="1455" t="n"/>
      <c r="AS160" s="1455" t="n"/>
      <c r="AT160" s="1455" t="n"/>
      <c r="AU160" s="1455" t="n"/>
      <c r="AV160" s="1455" t="n"/>
      <c r="AW160" s="1455" t="n"/>
      <c r="AX160" s="1455" t="n"/>
      <c r="AY160" s="1455" t="n"/>
      <c r="AZ160" s="1455" t="n"/>
      <c r="BA160" s="1455" t="n"/>
      <c r="BB160" s="1455" t="n"/>
      <c r="BC160" s="1455" t="n"/>
      <c r="BD160" s="1455" t="n"/>
      <c r="BE160" s="1455" t="n"/>
      <c r="BF160" s="1455" t="n"/>
      <c r="BG160" s="1455" t="n"/>
      <c r="BH160" s="1455" t="n"/>
      <c r="BI160" s="1455" t="n"/>
      <c r="BJ160" s="1455" t="n"/>
    </row>
    <row r="161" ht="6" customHeight="1" s="980">
      <c r="O161" s="1400" t="n"/>
      <c r="P161" s="1400" t="n"/>
      <c r="Q161" s="1400" t="n"/>
      <c r="R161" s="1400" t="n"/>
      <c r="S161" s="1400" t="n"/>
      <c r="T161" s="1455" t="n"/>
      <c r="U161" s="1455" t="n"/>
      <c r="V161" s="1455" t="n"/>
      <c r="W161" s="1455" t="n"/>
      <c r="X161" s="1455" t="n"/>
      <c r="Y161" s="1455" t="n"/>
      <c r="Z161" s="1455" t="n"/>
      <c r="AA161" s="1455" t="n"/>
      <c r="AB161" s="1455" t="n"/>
      <c r="AC161" s="1455" t="n"/>
      <c r="AD161" s="1455" t="n"/>
      <c r="AE161" s="1455" t="n"/>
      <c r="AF161" s="1455" t="n"/>
      <c r="AG161" s="1455" t="n"/>
      <c r="AH161" s="1455" t="n"/>
      <c r="AI161" s="1455" t="n"/>
      <c r="AJ161" s="1455" t="n"/>
      <c r="AK161" s="1455" t="n"/>
      <c r="AL161" s="1455" t="n"/>
      <c r="AM161" s="1455" t="n"/>
      <c r="AN161" s="1455" t="n"/>
      <c r="AO161" s="1455" t="n"/>
      <c r="AP161" s="1455" t="n"/>
      <c r="AQ161" s="1455" t="n"/>
      <c r="AR161" s="1455" t="n"/>
      <c r="AS161" s="1455" t="n"/>
      <c r="AT161" s="1455" t="n"/>
      <c r="AU161" s="1455" t="n"/>
      <c r="AV161" s="1455" t="n"/>
      <c r="AW161" s="1455" t="n"/>
      <c r="AX161" s="1455" t="n"/>
      <c r="AY161" s="1455" t="n"/>
      <c r="AZ161" s="1455" t="n"/>
      <c r="BA161" s="1455" t="n"/>
      <c r="BB161" s="1455" t="n"/>
      <c r="BC161" s="1455" t="n"/>
      <c r="BD161" s="1455" t="n"/>
      <c r="BE161" s="1455" t="n"/>
      <c r="BF161" s="1455" t="n"/>
      <c r="BG161" s="1455" t="n"/>
      <c r="BH161" s="1455" t="n"/>
      <c r="BI161" s="1455" t="n"/>
      <c r="BJ161" s="1455" t="n"/>
    </row>
    <row r="162" ht="6" customHeight="1" s="980">
      <c r="O162" s="1400" t="n"/>
      <c r="P162" s="1400" t="n"/>
      <c r="Q162" s="1400" t="n"/>
      <c r="R162" s="1400" t="n"/>
      <c r="S162" s="1400" t="n"/>
      <c r="T162" s="1455" t="n"/>
      <c r="U162" s="1455" t="n"/>
      <c r="V162" s="1455" t="n"/>
      <c r="W162" s="1455" t="n"/>
      <c r="X162" s="1455" t="n"/>
      <c r="Y162" s="1455" t="n"/>
      <c r="Z162" s="1455" t="n"/>
      <c r="AA162" s="1455" t="n"/>
      <c r="AB162" s="1455" t="n"/>
      <c r="AC162" s="1455" t="n"/>
      <c r="AD162" s="1455" t="n"/>
      <c r="AE162" s="1455" t="n"/>
      <c r="AF162" s="1455" t="n"/>
      <c r="AG162" s="1455" t="n"/>
      <c r="AH162" s="1455" t="n"/>
      <c r="AI162" s="1455" t="n"/>
      <c r="AJ162" s="1455" t="n"/>
      <c r="AK162" s="1455" t="n"/>
      <c r="AL162" s="1455" t="n"/>
      <c r="AM162" s="1455" t="n"/>
      <c r="AN162" s="1455" t="n"/>
      <c r="AO162" s="1455" t="n"/>
      <c r="AP162" s="1455" t="n"/>
      <c r="AQ162" s="1455" t="n"/>
      <c r="AR162" s="1455" t="n"/>
      <c r="AS162" s="1455" t="n"/>
      <c r="AT162" s="1455" t="n"/>
      <c r="AU162" s="1455" t="n"/>
      <c r="AV162" s="1455" t="n"/>
      <c r="AW162" s="1455" t="n"/>
      <c r="AX162" s="1455" t="n"/>
      <c r="AY162" s="1455" t="n"/>
      <c r="AZ162" s="1455" t="n"/>
      <c r="BA162" s="1455" t="n"/>
      <c r="BB162" s="1455" t="n"/>
      <c r="BC162" s="1455" t="n"/>
      <c r="BD162" s="1455" t="n"/>
      <c r="BE162" s="1455" t="n"/>
      <c r="BF162" s="1455" t="n"/>
      <c r="BG162" s="1455" t="n"/>
      <c r="BH162" s="1455" t="n"/>
      <c r="BI162" s="1455" t="n"/>
      <c r="BJ162" s="1455" t="n"/>
    </row>
    <row r="163" ht="6" customHeight="1" s="980">
      <c r="O163" s="1400" t="n"/>
      <c r="P163" s="1400" t="n"/>
      <c r="Q163" s="1400" t="n"/>
      <c r="R163" s="1400" t="n"/>
      <c r="S163" s="1400" t="n"/>
      <c r="T163" s="1455" t="n"/>
      <c r="U163" s="1455" t="n"/>
      <c r="V163" s="1455" t="n"/>
      <c r="W163" s="1455" t="n"/>
      <c r="X163" s="1455" t="n"/>
      <c r="Y163" s="1455" t="n"/>
      <c r="Z163" s="1455" t="n"/>
      <c r="AA163" s="1455" t="n"/>
      <c r="AB163" s="1455" t="n"/>
      <c r="AC163" s="1455" t="n"/>
      <c r="AD163" s="1455" t="n"/>
      <c r="AE163" s="1455" t="n"/>
      <c r="AF163" s="1455" t="n"/>
      <c r="AG163" s="1455" t="n"/>
      <c r="AH163" s="1455" t="n"/>
      <c r="AI163" s="1455" t="n"/>
      <c r="AJ163" s="1455" t="n"/>
      <c r="AK163" s="1455" t="n"/>
      <c r="AL163" s="1455" t="n"/>
      <c r="AM163" s="1455" t="n"/>
      <c r="AN163" s="1455" t="n"/>
      <c r="AO163" s="1455" t="n"/>
      <c r="AP163" s="1455" t="n"/>
      <c r="AQ163" s="1455" t="n"/>
      <c r="AR163" s="1455" t="n"/>
      <c r="AS163" s="1455" t="n"/>
      <c r="AT163" s="1455" t="n"/>
      <c r="AU163" s="1455" t="n"/>
      <c r="AV163" s="1455" t="n"/>
      <c r="AW163" s="1455" t="n"/>
      <c r="AX163" s="1455" t="n"/>
      <c r="AY163" s="1455" t="n"/>
      <c r="AZ163" s="1455" t="n"/>
      <c r="BA163" s="1455" t="n"/>
      <c r="BB163" s="1455" t="n"/>
      <c r="BC163" s="1455" t="n"/>
      <c r="BD163" s="1455" t="n"/>
      <c r="BE163" s="1455" t="n"/>
      <c r="BF163" s="1455" t="n"/>
      <c r="BG163" s="1455" t="n"/>
      <c r="BH163" s="1455" t="n"/>
      <c r="BI163" s="1455" t="n"/>
      <c r="BJ163" s="1455" t="n"/>
    </row>
    <row r="164" ht="6" customHeight="1" s="980">
      <c r="O164" s="1400" t="n"/>
      <c r="P164" s="1400" t="n"/>
      <c r="Q164" s="1400" t="n"/>
      <c r="R164" s="1400" t="n"/>
      <c r="S164" s="1400" t="n"/>
      <c r="T164" s="1455" t="n"/>
      <c r="U164" s="1455" t="n"/>
      <c r="V164" s="1455" t="n"/>
      <c r="W164" s="1455" t="n"/>
      <c r="X164" s="1455" t="n"/>
      <c r="Y164" s="1455" t="n"/>
      <c r="Z164" s="1455" t="n"/>
      <c r="AA164" s="1455" t="n"/>
      <c r="AB164" s="1455" t="n"/>
      <c r="AC164" s="1455" t="n"/>
      <c r="AD164" s="1455" t="n"/>
      <c r="AE164" s="1455" t="n"/>
      <c r="AF164" s="1455" t="n"/>
      <c r="AG164" s="1455" t="n"/>
      <c r="AH164" s="1455" t="n"/>
      <c r="AI164" s="1455" t="n"/>
      <c r="AJ164" s="1455" t="n"/>
      <c r="AK164" s="1455" t="n"/>
      <c r="AL164" s="1455" t="n"/>
      <c r="AM164" s="1455" t="n"/>
      <c r="AN164" s="1455" t="n"/>
      <c r="AO164" s="1455" t="n"/>
      <c r="AP164" s="1455" t="n"/>
      <c r="AQ164" s="1455" t="n"/>
      <c r="AR164" s="1455" t="n"/>
      <c r="AS164" s="1455" t="n"/>
      <c r="AT164" s="1455" t="n"/>
      <c r="AU164" s="1455" t="n"/>
      <c r="AV164" s="1455" t="n"/>
      <c r="AW164" s="1455" t="n"/>
      <c r="AX164" s="1455" t="n"/>
      <c r="AY164" s="1455" t="n"/>
      <c r="AZ164" s="1455" t="n"/>
      <c r="BA164" s="1455" t="n"/>
      <c r="BB164" s="1455" t="n"/>
      <c r="BC164" s="1455" t="n"/>
      <c r="BD164" s="1455" t="n"/>
      <c r="BE164" s="1455" t="n"/>
      <c r="BF164" s="1455" t="n"/>
      <c r="BG164" s="1455" t="n"/>
      <c r="BH164" s="1455" t="n"/>
      <c r="BI164" s="1455" t="n"/>
      <c r="BJ164" s="1455" t="n"/>
    </row>
    <row r="165" ht="6" customHeight="1" s="980">
      <c r="O165" s="1400" t="n"/>
      <c r="P165" s="1400" t="n"/>
      <c r="Q165" s="1400" t="n"/>
      <c r="R165" s="1400" t="n"/>
      <c r="S165" s="1400" t="n"/>
      <c r="T165" s="1455" t="n"/>
      <c r="U165" s="1455" t="n"/>
      <c r="V165" s="1455" t="n"/>
      <c r="W165" s="1455" t="n"/>
      <c r="X165" s="1455" t="n"/>
      <c r="Y165" s="1455" t="n"/>
      <c r="Z165" s="1455" t="n"/>
      <c r="AA165" s="1455" t="n"/>
      <c r="AB165" s="1455" t="n"/>
      <c r="AC165" s="1455" t="n"/>
      <c r="AD165" s="1455" t="n"/>
      <c r="AE165" s="1455" t="n"/>
      <c r="AF165" s="1455" t="n"/>
      <c r="AG165" s="1455" t="n"/>
      <c r="AH165" s="1455" t="n"/>
      <c r="AI165" s="1455" t="n"/>
      <c r="AJ165" s="1455" t="n"/>
      <c r="AK165" s="1455" t="n"/>
      <c r="AL165" s="1455" t="n"/>
      <c r="AM165" s="1455" t="n"/>
      <c r="AN165" s="1455" t="n"/>
      <c r="AO165" s="1455" t="n"/>
      <c r="AP165" s="1455" t="n"/>
      <c r="AQ165" s="1455" t="n"/>
      <c r="AR165" s="1455" t="n"/>
      <c r="AS165" s="1455" t="n"/>
      <c r="AT165" s="1455" t="n"/>
      <c r="AU165" s="1455" t="n"/>
      <c r="AV165" s="1455" t="n"/>
      <c r="AW165" s="1455" t="n"/>
      <c r="AX165" s="1455" t="n"/>
      <c r="AY165" s="1455" t="n"/>
      <c r="AZ165" s="1455" t="n"/>
      <c r="BA165" s="1455" t="n"/>
      <c r="BB165" s="1455" t="n"/>
      <c r="BC165" s="1455" t="n"/>
      <c r="BD165" s="1455" t="n"/>
      <c r="BE165" s="1455" t="n"/>
      <c r="BF165" s="1455" t="n"/>
      <c r="BG165" s="1455" t="n"/>
      <c r="BH165" s="1455" t="n"/>
      <c r="BI165" s="1455" t="n"/>
      <c r="BJ165" s="1455" t="n"/>
    </row>
    <row r="166" ht="6" customHeight="1" s="980">
      <c r="O166" s="1400" t="n"/>
      <c r="P166" s="1400" t="n"/>
      <c r="Q166" s="1400" t="n"/>
      <c r="R166" s="1400" t="n"/>
      <c r="S166" s="1400" t="n"/>
      <c r="T166" s="1455" t="n"/>
      <c r="U166" s="1455" t="n"/>
      <c r="V166" s="1455" t="n"/>
      <c r="W166" s="1455" t="n"/>
      <c r="X166" s="1455" t="n"/>
      <c r="Y166" s="1455" t="n"/>
      <c r="Z166" s="1455" t="n"/>
      <c r="AA166" s="1455" t="n"/>
      <c r="AB166" s="1455" t="n"/>
      <c r="AC166" s="1455" t="n"/>
      <c r="AD166" s="1455" t="n"/>
      <c r="AE166" s="1455" t="n"/>
      <c r="AF166" s="1455" t="n"/>
      <c r="AG166" s="1455" t="n"/>
      <c r="AH166" s="1455" t="n"/>
      <c r="AI166" s="1455" t="n"/>
      <c r="AJ166" s="1455" t="n"/>
      <c r="AK166" s="1455" t="n"/>
      <c r="AL166" s="1455" t="n"/>
      <c r="AM166" s="1455" t="n"/>
      <c r="AN166" s="1455" t="n"/>
      <c r="AO166" s="1455" t="n"/>
      <c r="AP166" s="1455" t="n"/>
      <c r="AQ166" s="1455" t="n"/>
      <c r="AR166" s="1455" t="n"/>
      <c r="AS166" s="1455" t="n"/>
      <c r="AT166" s="1455" t="n"/>
      <c r="AU166" s="1455" t="n"/>
      <c r="AV166" s="1455" t="n"/>
      <c r="AW166" s="1455" t="n"/>
      <c r="AX166" s="1455" t="n"/>
      <c r="AY166" s="1455" t="n"/>
      <c r="AZ166" s="1455" t="n"/>
      <c r="BA166" s="1455" t="n"/>
      <c r="BB166" s="1455" t="n"/>
      <c r="BC166" s="1455" t="n"/>
      <c r="BD166" s="1455" t="n"/>
      <c r="BE166" s="1455" t="n"/>
      <c r="BF166" s="1455" t="n"/>
      <c r="BG166" s="1455" t="n"/>
      <c r="BH166" s="1455" t="n"/>
      <c r="BI166" s="1455" t="n"/>
      <c r="BJ166" s="1455" t="n"/>
    </row>
    <row r="167" ht="6" customHeight="1" s="980">
      <c r="O167" s="1400" t="n"/>
      <c r="P167" s="1400" t="n"/>
      <c r="Q167" s="1400" t="n"/>
      <c r="R167" s="1400" t="n"/>
      <c r="S167" s="1400" t="n"/>
      <c r="T167" s="1455" t="n"/>
      <c r="U167" s="1455" t="n"/>
      <c r="V167" s="1455" t="n"/>
      <c r="W167" s="1455" t="n"/>
      <c r="X167" s="1455" t="n"/>
      <c r="Y167" s="1455" t="n"/>
      <c r="Z167" s="1455" t="n"/>
      <c r="AA167" s="1455" t="n"/>
      <c r="AB167" s="1455" t="n"/>
      <c r="AC167" s="1455" t="n"/>
      <c r="AD167" s="1455" t="n"/>
      <c r="AE167" s="1455" t="n"/>
      <c r="AF167" s="1455" t="n"/>
      <c r="AG167" s="1455" t="n"/>
      <c r="AH167" s="1455" t="n"/>
      <c r="AI167" s="1455" t="n"/>
      <c r="AJ167" s="1455" t="n"/>
      <c r="AK167" s="1455" t="n"/>
      <c r="AL167" s="1455" t="n"/>
      <c r="AM167" s="1455" t="n"/>
      <c r="AN167" s="1455" t="n"/>
      <c r="AO167" s="1455" t="n"/>
      <c r="AP167" s="1455" t="n"/>
      <c r="AQ167" s="1455" t="n"/>
      <c r="AR167" s="1455" t="n"/>
      <c r="AS167" s="1455" t="n"/>
      <c r="AT167" s="1455" t="n"/>
      <c r="AU167" s="1455" t="n"/>
      <c r="AV167" s="1455" t="n"/>
      <c r="AW167" s="1455" t="n"/>
      <c r="AX167" s="1455" t="n"/>
      <c r="AY167" s="1455" t="n"/>
      <c r="AZ167" s="1455" t="n"/>
      <c r="BA167" s="1455" t="n"/>
      <c r="BB167" s="1455" t="n"/>
      <c r="BC167" s="1455" t="n"/>
      <c r="BD167" s="1455" t="n"/>
      <c r="BE167" s="1455" t="n"/>
      <c r="BF167" s="1455" t="n"/>
      <c r="BG167" s="1455" t="n"/>
      <c r="BH167" s="1455" t="n"/>
      <c r="BI167" s="1455" t="n"/>
      <c r="BJ167" s="1455" t="n"/>
    </row>
    <row r="168" ht="6" customHeight="1" s="980">
      <c r="O168" s="1400" t="n"/>
      <c r="P168" s="1400" t="n"/>
      <c r="Q168" s="1400" t="n"/>
      <c r="R168" s="1400" t="n"/>
      <c r="S168" s="1400" t="n"/>
      <c r="T168" s="1455" t="n"/>
      <c r="U168" s="1455" t="n"/>
      <c r="V168" s="1455" t="n"/>
      <c r="W168" s="1455" t="n"/>
      <c r="X168" s="1455" t="n"/>
      <c r="Y168" s="1455" t="n"/>
      <c r="Z168" s="1455" t="n"/>
      <c r="AA168" s="1455" t="n"/>
      <c r="AB168" s="1455" t="n"/>
      <c r="AC168" s="1455" t="n"/>
      <c r="AD168" s="1455" t="n"/>
      <c r="AE168" s="1455" t="n"/>
      <c r="AF168" s="1455" t="n"/>
      <c r="AG168" s="1455" t="n"/>
      <c r="AH168" s="1455" t="n"/>
      <c r="AI168" s="1455" t="n"/>
      <c r="AJ168" s="1455" t="n"/>
      <c r="AK168" s="1455" t="n"/>
      <c r="AL168" s="1455" t="n"/>
      <c r="AM168" s="1455" t="n"/>
      <c r="AN168" s="1455" t="n"/>
      <c r="AO168" s="1455" t="n"/>
      <c r="AP168" s="1455" t="n"/>
      <c r="AQ168" s="1455" t="n"/>
      <c r="AR168" s="1455" t="n"/>
      <c r="AS168" s="1455" t="n"/>
      <c r="AT168" s="1455" t="n"/>
      <c r="AU168" s="1455" t="n"/>
      <c r="AV168" s="1455" t="n"/>
      <c r="AW168" s="1455" t="n"/>
      <c r="AX168" s="1455" t="n"/>
      <c r="AY168" s="1455" t="n"/>
      <c r="AZ168" s="1455" t="n"/>
      <c r="BA168" s="1455" t="n"/>
      <c r="BB168" s="1455" t="n"/>
      <c r="BC168" s="1455" t="n"/>
      <c r="BD168" s="1455" t="n"/>
      <c r="BE168" s="1455" t="n"/>
      <c r="BF168" s="1455" t="n"/>
      <c r="BG168" s="1455" t="n"/>
      <c r="BH168" s="1455" t="n"/>
      <c r="BI168" s="1455" t="n"/>
      <c r="BJ168" s="1455" t="n"/>
    </row>
    <row r="169" ht="6" customHeight="1" s="980">
      <c r="O169" s="1400" t="n"/>
      <c r="P169" s="1400" t="n"/>
      <c r="Q169" s="1400" t="n"/>
      <c r="R169" s="1400" t="n"/>
      <c r="S169" s="1400" t="n"/>
      <c r="T169" s="1455" t="n"/>
      <c r="U169" s="1455" t="n"/>
      <c r="V169" s="1455" t="n"/>
      <c r="W169" s="1455" t="n"/>
      <c r="X169" s="1455" t="n"/>
      <c r="Y169" s="1455" t="n"/>
      <c r="Z169" s="1455" t="n"/>
      <c r="AA169" s="1455" t="n"/>
      <c r="AB169" s="1455" t="n"/>
      <c r="AC169" s="1455" t="n"/>
      <c r="AD169" s="1455" t="n"/>
      <c r="AE169" s="1455" t="n"/>
      <c r="AF169" s="1455" t="n"/>
      <c r="AG169" s="1455" t="n"/>
      <c r="AH169" s="1455" t="n"/>
      <c r="AI169" s="1455" t="n"/>
      <c r="AJ169" s="1455" t="n"/>
      <c r="AK169" s="1455" t="n"/>
      <c r="AL169" s="1455" t="n"/>
      <c r="AM169" s="1455" t="n"/>
      <c r="AN169" s="1455" t="n"/>
      <c r="AO169" s="1455" t="n"/>
      <c r="AP169" s="1455" t="n"/>
      <c r="AQ169" s="1455" t="n"/>
      <c r="AR169" s="1455" t="n"/>
      <c r="AS169" s="1455" t="n"/>
      <c r="AT169" s="1455" t="n"/>
      <c r="AU169" s="1455" t="n"/>
      <c r="AV169" s="1455" t="n"/>
      <c r="AW169" s="1455" t="n"/>
      <c r="AX169" s="1455" t="n"/>
      <c r="AY169" s="1455" t="n"/>
      <c r="AZ169" s="1455" t="n"/>
      <c r="BA169" s="1455" t="n"/>
      <c r="BB169" s="1455" t="n"/>
      <c r="BC169" s="1455" t="n"/>
      <c r="BD169" s="1455" t="n"/>
      <c r="BE169" s="1455" t="n"/>
      <c r="BF169" s="1455" t="n"/>
      <c r="BG169" s="1455" t="n"/>
      <c r="BH169" s="1455" t="n"/>
      <c r="BI169" s="1455" t="n"/>
      <c r="BJ169" s="1455" t="n"/>
    </row>
    <row r="170" ht="6" customHeight="1" s="980">
      <c r="O170" s="1400" t="n"/>
      <c r="P170" s="1400" t="n"/>
      <c r="Q170" s="1400" t="n"/>
      <c r="R170" s="1400" t="n"/>
      <c r="S170" s="1400" t="n"/>
      <c r="T170" s="1455" t="n"/>
      <c r="U170" s="1455" t="n"/>
      <c r="V170" s="1455" t="n"/>
      <c r="W170" s="1455" t="n"/>
      <c r="X170" s="1455" t="n"/>
      <c r="Y170" s="1455" t="n"/>
      <c r="Z170" s="1455" t="n"/>
      <c r="AA170" s="1455" t="n"/>
      <c r="AB170" s="1455" t="n"/>
      <c r="AC170" s="1455" t="n"/>
      <c r="AD170" s="1455" t="n"/>
      <c r="AE170" s="1455" t="n"/>
      <c r="AF170" s="1455" t="n"/>
      <c r="AG170" s="1455" t="n"/>
      <c r="AH170" s="1455" t="n"/>
      <c r="AI170" s="1455" t="n"/>
      <c r="AJ170" s="1455" t="n"/>
      <c r="AK170" s="1455" t="n"/>
      <c r="AL170" s="1455" t="n"/>
      <c r="AM170" s="1455" t="n"/>
      <c r="AN170" s="1455" t="n"/>
      <c r="AO170" s="1455" t="n"/>
      <c r="AP170" s="1455" t="n"/>
      <c r="AQ170" s="1455" t="n"/>
      <c r="AR170" s="1455" t="n"/>
      <c r="AS170" s="1455" t="n"/>
      <c r="AT170" s="1455" t="n"/>
      <c r="AU170" s="1455" t="n"/>
      <c r="AV170" s="1455" t="n"/>
      <c r="AW170" s="1455" t="n"/>
      <c r="AX170" s="1455" t="n"/>
      <c r="AY170" s="1455" t="n"/>
      <c r="AZ170" s="1455" t="n"/>
      <c r="BA170" s="1455" t="n"/>
      <c r="BB170" s="1455" t="n"/>
      <c r="BC170" s="1455" t="n"/>
      <c r="BD170" s="1455" t="n"/>
      <c r="BE170" s="1455" t="n"/>
      <c r="BF170" s="1455" t="n"/>
      <c r="BG170" s="1455" t="n"/>
      <c r="BH170" s="1455" t="n"/>
      <c r="BI170" s="1455" t="n"/>
      <c r="BJ170" s="1455" t="n"/>
    </row>
    <row r="171" ht="6" customHeight="1" s="980">
      <c r="O171" s="1400" t="n"/>
      <c r="P171" s="1400" t="n"/>
      <c r="Q171" s="1400" t="n"/>
      <c r="R171" s="1400" t="n"/>
      <c r="S171" s="1400" t="n"/>
      <c r="T171" s="1455" t="n"/>
      <c r="U171" s="1455" t="n"/>
      <c r="V171" s="1455" t="n"/>
      <c r="W171" s="1455" t="n"/>
      <c r="X171" s="1455" t="n"/>
      <c r="Y171" s="1455" t="n"/>
      <c r="Z171" s="1455" t="n"/>
      <c r="AA171" s="1455" t="n"/>
      <c r="AB171" s="1455" t="n"/>
      <c r="AC171" s="1455" t="n"/>
      <c r="AD171" s="1455" t="n"/>
      <c r="AE171" s="1455" t="n"/>
      <c r="AF171" s="1455" t="n"/>
      <c r="AG171" s="1455" t="n"/>
      <c r="AH171" s="1455" t="n"/>
      <c r="AI171" s="1455" t="n"/>
      <c r="AJ171" s="1455" t="n"/>
      <c r="AK171" s="1455" t="n"/>
      <c r="AL171" s="1455" t="n"/>
      <c r="AM171" s="1455" t="n"/>
      <c r="AN171" s="1455" t="n"/>
      <c r="AO171" s="1455" t="n"/>
      <c r="AP171" s="1455" t="n"/>
      <c r="AQ171" s="1455" t="n"/>
      <c r="AR171" s="1455" t="n"/>
      <c r="AS171" s="1455" t="n"/>
      <c r="AT171" s="1455" t="n"/>
      <c r="AU171" s="1455" t="n"/>
      <c r="AV171" s="1455" t="n"/>
      <c r="AW171" s="1455" t="n"/>
      <c r="AX171" s="1455" t="n"/>
      <c r="AY171" s="1455" t="n"/>
      <c r="AZ171" s="1455" t="n"/>
      <c r="BA171" s="1455" t="n"/>
      <c r="BB171" s="1455" t="n"/>
      <c r="BC171" s="1455" t="n"/>
      <c r="BD171" s="1455" t="n"/>
      <c r="BE171" s="1455" t="n"/>
      <c r="BF171" s="1455" t="n"/>
      <c r="BG171" s="1455" t="n"/>
      <c r="BH171" s="1455" t="n"/>
      <c r="BI171" s="1455" t="n"/>
      <c r="BJ171" s="1455" t="n"/>
    </row>
    <row r="172" ht="6" customHeight="1" s="980">
      <c r="O172" s="1400" t="n"/>
      <c r="P172" s="1400" t="n"/>
      <c r="Q172" s="1400" t="n"/>
      <c r="R172" s="1400" t="n"/>
      <c r="S172" s="1400" t="n"/>
      <c r="T172" s="1455" t="n"/>
      <c r="U172" s="1455" t="n"/>
      <c r="V172" s="1455" t="n"/>
      <c r="W172" s="1455" t="n"/>
      <c r="X172" s="1455" t="n"/>
      <c r="Y172" s="1455" t="n"/>
      <c r="Z172" s="1455" t="n"/>
      <c r="AA172" s="1455" t="n"/>
      <c r="AB172" s="1455" t="n"/>
      <c r="AC172" s="1455" t="n"/>
      <c r="AD172" s="1455" t="n"/>
      <c r="AE172" s="1455" t="n"/>
      <c r="AF172" s="1455" t="n"/>
      <c r="AG172" s="1455" t="n"/>
      <c r="AH172" s="1455" t="n"/>
      <c r="AI172" s="1455" t="n"/>
      <c r="AJ172" s="1455" t="n"/>
      <c r="AK172" s="1455" t="n"/>
      <c r="AL172" s="1455" t="n"/>
      <c r="AM172" s="1455" t="n"/>
      <c r="AN172" s="1455" t="n"/>
      <c r="AO172" s="1455" t="n"/>
      <c r="AP172" s="1455" t="n"/>
      <c r="AQ172" s="1455" t="n"/>
      <c r="AR172" s="1455" t="n"/>
      <c r="AS172" s="1455" t="n"/>
      <c r="AT172" s="1455" t="n"/>
      <c r="AU172" s="1455" t="n"/>
      <c r="AV172" s="1455" t="n"/>
      <c r="AW172" s="1455" t="n"/>
      <c r="AX172" s="1455" t="n"/>
      <c r="AY172" s="1455" t="n"/>
      <c r="AZ172" s="1455" t="n"/>
      <c r="BA172" s="1455" t="n"/>
      <c r="BB172" s="1455" t="n"/>
      <c r="BC172" s="1455" t="n"/>
      <c r="BD172" s="1455" t="n"/>
      <c r="BE172" s="1455" t="n"/>
      <c r="BF172" s="1455" t="n"/>
      <c r="BG172" s="1455" t="n"/>
      <c r="BH172" s="1455" t="n"/>
      <c r="BI172" s="1455" t="n"/>
      <c r="BJ172" s="1455" t="n"/>
    </row>
    <row r="173" ht="6" customHeight="1" s="980">
      <c r="O173" s="1400" t="n"/>
      <c r="P173" s="1400" t="n"/>
      <c r="Q173" s="1400" t="n"/>
      <c r="R173" s="1400" t="n"/>
      <c r="S173" s="1400" t="n"/>
      <c r="T173" s="1455" t="n"/>
      <c r="U173" s="1455" t="n"/>
      <c r="V173" s="1455" t="n"/>
      <c r="W173" s="1455" t="n"/>
      <c r="X173" s="1455" t="n"/>
      <c r="Y173" s="1455" t="n"/>
      <c r="Z173" s="1455" t="n"/>
      <c r="AA173" s="1455" t="n"/>
    </row>
    <row r="174" ht="6" customHeight="1" s="980">
      <c r="O174" s="1400" t="n"/>
      <c r="P174" s="1400" t="n"/>
      <c r="Q174" s="1400" t="n"/>
      <c r="R174" s="1400" t="n"/>
      <c r="S174" s="1400" t="n"/>
      <c r="T174" s="1455" t="n"/>
      <c r="U174" s="1455" t="n"/>
      <c r="V174" s="1455" t="n"/>
      <c r="W174" s="1455" t="n"/>
      <c r="X174" s="1455" t="n"/>
      <c r="Y174" s="1455" t="n"/>
      <c r="Z174" s="1455" t="n"/>
      <c r="AA174" s="1455" t="n"/>
    </row>
    <row r="175" ht="6" customHeight="1" s="980">
      <c r="O175" s="1400" t="n"/>
      <c r="P175" s="1400" t="n"/>
      <c r="Q175" s="1400" t="n"/>
      <c r="R175" s="1400" t="n"/>
      <c r="S175" s="1400" t="n"/>
      <c r="T175" s="1455" t="n"/>
      <c r="U175" s="1455" t="n"/>
      <c r="V175" s="1455" t="n"/>
      <c r="W175" s="1455" t="n"/>
      <c r="X175" s="1455" t="n"/>
      <c r="Y175" s="1455" t="n"/>
      <c r="Z175" s="1455" t="n"/>
    </row>
    <row r="176" ht="6" customHeight="1" s="980">
      <c r="O176" s="1400" t="n"/>
      <c r="P176" s="1400" t="n"/>
      <c r="Q176" s="1400" t="n"/>
      <c r="R176" s="1400" t="n"/>
      <c r="S176" s="1400" t="n"/>
      <c r="T176" s="1455" t="n"/>
      <c r="U176" s="1455" t="n"/>
      <c r="V176" s="1455" t="n"/>
      <c r="W176" s="1455" t="n"/>
      <c r="X176" s="1455" t="n"/>
      <c r="Y176" s="1455" t="n"/>
      <c r="Z176" s="1455" t="n"/>
    </row>
    <row r="177" ht="6" customHeight="1" s="980">
      <c r="O177" s="1400" t="n"/>
      <c r="P177" s="1400" t="n"/>
      <c r="Q177" s="1400" t="n"/>
      <c r="R177" s="1400" t="n"/>
      <c r="S177" s="1400" t="n"/>
      <c r="T177" s="1455" t="n"/>
      <c r="U177" s="1455" t="n"/>
      <c r="V177" s="1455" t="n"/>
      <c r="W177" s="1455" t="n"/>
      <c r="X177" s="1455" t="n"/>
      <c r="Y177" s="1455" t="n"/>
      <c r="Z177" s="1455" t="n"/>
    </row>
    <row r="178" ht="6" customHeight="1" s="980">
      <c r="O178" s="1400" t="n"/>
      <c r="P178" s="1400" t="n"/>
      <c r="Q178" s="1400" t="n"/>
      <c r="R178" s="1400" t="n"/>
      <c r="S178" s="1400" t="n"/>
      <c r="T178" s="1455" t="n"/>
      <c r="U178" s="1455" t="n"/>
      <c r="V178" s="1455" t="n"/>
      <c r="W178" s="1455" t="n"/>
      <c r="X178" s="1455" t="n"/>
      <c r="Y178" s="1455" t="n"/>
      <c r="Z178" s="1455" t="n"/>
    </row>
    <row r="179" ht="6" customHeight="1" s="980">
      <c r="O179" s="1400" t="n"/>
      <c r="P179" s="1400" t="n"/>
      <c r="Q179" s="1400" t="n"/>
      <c r="R179" s="1400" t="n"/>
      <c r="S179" s="1400" t="n"/>
      <c r="T179" s="1455" t="n"/>
      <c r="U179" s="1455" t="n"/>
      <c r="V179" s="1455" t="n"/>
      <c r="W179" s="1455" t="n"/>
      <c r="X179" s="1455" t="n"/>
      <c r="Y179" s="1455" t="n"/>
    </row>
    <row r="180" ht="6" customHeight="1" s="980">
      <c r="O180" s="1400" t="n"/>
      <c r="P180" s="1400" t="n"/>
      <c r="Q180" s="1400" t="n"/>
      <c r="R180" s="1400" t="n"/>
      <c r="S180" s="1400" t="n"/>
      <c r="T180" s="1455" t="n"/>
      <c r="U180" s="1455" t="n"/>
      <c r="V180" s="1455" t="n"/>
      <c r="W180" s="1455" t="n"/>
      <c r="X180" s="1455" t="n"/>
      <c r="Y180" s="1455" t="n"/>
    </row>
    <row r="181" ht="6" customHeight="1" s="980">
      <c r="O181" s="1400" t="n"/>
      <c r="P181" s="1400" t="n"/>
      <c r="Q181" s="1400" t="n"/>
      <c r="R181" s="1400" t="n"/>
      <c r="S181" s="1400" t="n"/>
      <c r="T181" s="1455" t="n"/>
      <c r="U181" s="1455" t="n"/>
      <c r="V181" s="1455" t="n"/>
      <c r="W181" s="1455" t="n"/>
      <c r="X181" s="1455" t="n"/>
      <c r="Y181" s="1455" t="n"/>
    </row>
    <row r="182" ht="6" customHeight="1" s="980">
      <c r="O182" s="1400" t="n"/>
      <c r="P182" s="1400" t="n"/>
      <c r="Q182" s="1400" t="n"/>
      <c r="R182" s="1400" t="n"/>
      <c r="S182" s="1400" t="n"/>
      <c r="T182" s="1455" t="n"/>
      <c r="U182" s="1455" t="n"/>
      <c r="V182" s="1455" t="n"/>
      <c r="W182" s="1455" t="n"/>
      <c r="X182" s="1455" t="n"/>
      <c r="Y182" s="1455" t="n"/>
    </row>
    <row r="183" ht="6" customHeight="1" s="980">
      <c r="O183" s="1400" t="n"/>
      <c r="P183" s="1400" t="n"/>
      <c r="Q183" s="1400" t="n"/>
      <c r="R183" s="1400" t="n"/>
      <c r="S183" s="1400" t="n"/>
      <c r="T183" s="1455" t="n"/>
      <c r="U183" s="1455" t="n"/>
      <c r="V183" s="1455" t="n"/>
      <c r="W183" s="1455" t="n"/>
      <c r="X183" s="1455" t="n"/>
      <c r="Y183" s="1455" t="n"/>
    </row>
    <row r="184" ht="6" customHeight="1" s="980">
      <c r="O184" s="1400" t="n"/>
      <c r="P184" s="1400" t="n"/>
      <c r="Q184" s="1400" t="n"/>
      <c r="R184" s="1400" t="n"/>
      <c r="S184" s="1400" t="n"/>
      <c r="T184" s="1455" t="n"/>
      <c r="U184" s="1455" t="n"/>
      <c r="V184" s="1455" t="n"/>
      <c r="W184" s="1455" t="n"/>
      <c r="X184" s="1455" t="n"/>
      <c r="Y184" s="1455" t="n"/>
    </row>
    <row r="185" ht="6" customHeight="1" s="980">
      <c r="O185" s="1400" t="n"/>
      <c r="P185" s="1400" t="n"/>
      <c r="Q185" s="1400" t="n"/>
      <c r="R185" s="1400" t="n"/>
      <c r="S185" s="1400" t="n"/>
      <c r="T185" s="1455" t="n"/>
      <c r="U185" s="1455" t="n"/>
      <c r="V185" s="1455" t="n"/>
      <c r="W185" s="1455" t="n"/>
    </row>
    <row r="186" ht="6" customHeight="1" s="980">
      <c r="O186" s="1400" t="n"/>
      <c r="P186" s="1400" t="n"/>
      <c r="Q186" s="1400" t="n"/>
      <c r="R186" s="1400" t="n"/>
      <c r="S186" s="1400" t="n"/>
      <c r="T186" s="1455" t="n"/>
      <c r="U186" s="1455" t="n"/>
      <c r="V186" s="1455" t="n"/>
      <c r="W186" s="1455" t="n"/>
    </row>
    <row r="187" ht="6" customHeight="1" s="980">
      <c r="O187" s="1400" t="n"/>
      <c r="P187" s="1400" t="n"/>
      <c r="Q187" s="1400" t="n"/>
      <c r="R187" s="1400" t="n"/>
      <c r="S187" s="1400" t="n"/>
      <c r="T187" s="1455" t="n"/>
      <c r="U187" s="1455" t="n"/>
      <c r="V187" s="1455" t="n"/>
      <c r="W187" s="1455" t="n"/>
    </row>
    <row r="188" ht="6" customHeight="1" s="980">
      <c r="O188" s="1400" t="n"/>
      <c r="P188" s="1400" t="n"/>
      <c r="Q188" s="1400" t="n"/>
      <c r="R188" s="1400" t="n"/>
      <c r="S188" s="1400" t="n"/>
      <c r="T188" s="1455" t="n"/>
      <c r="U188" s="1455" t="n"/>
      <c r="V188" s="1455" t="n"/>
      <c r="W188" s="1455" t="n"/>
    </row>
    <row r="189" ht="6" customHeight="1" s="980">
      <c r="O189" s="1400" t="n"/>
      <c r="P189" s="1400" t="n"/>
      <c r="Q189" s="1400" t="n"/>
      <c r="R189" s="1400" t="n"/>
      <c r="S189" s="1400" t="n"/>
      <c r="T189" s="1455" t="n"/>
      <c r="U189" s="1455" t="n"/>
      <c r="V189" s="1455" t="n"/>
      <c r="W189" s="1455" t="n"/>
    </row>
    <row r="190" ht="6" customHeight="1" s="980">
      <c r="O190" s="1400" t="n"/>
      <c r="P190" s="1400" t="n"/>
      <c r="Q190" s="1400" t="n"/>
      <c r="R190" s="1400" t="n"/>
      <c r="S190" s="1400" t="n"/>
      <c r="T190" s="1455" t="n"/>
      <c r="U190" s="1455" t="n"/>
      <c r="V190" s="1455" t="n"/>
      <c r="W190" s="1455" t="n"/>
    </row>
    <row r="191" ht="6" customHeight="1" s="980">
      <c r="O191" s="1400" t="n"/>
      <c r="P191" s="1400" t="n"/>
      <c r="Q191" s="1400" t="n"/>
      <c r="R191" s="1400" t="n"/>
      <c r="S191" s="1400" t="n"/>
      <c r="T191" s="1455" t="n"/>
      <c r="U191" s="1455" t="n"/>
      <c r="V191" s="1455" t="n"/>
    </row>
    <row r="192" ht="6" customHeight="1" s="980">
      <c r="O192" s="1400" t="n"/>
      <c r="P192" s="1400" t="n"/>
      <c r="Q192" s="1400" t="n"/>
      <c r="R192" s="1400" t="n"/>
      <c r="S192" s="1400" t="n"/>
      <c r="T192" s="1455" t="n"/>
      <c r="U192" s="1455" t="n"/>
      <c r="V192" s="1455" t="n"/>
    </row>
    <row r="193" ht="6" customHeight="1" s="980">
      <c r="O193" s="1400" t="n"/>
      <c r="P193" s="1400" t="n"/>
      <c r="Q193" s="1400" t="n"/>
      <c r="R193" s="1400" t="n"/>
      <c r="S193" s="1400" t="n"/>
      <c r="T193" s="1455" t="n"/>
      <c r="U193" s="1455" t="n"/>
      <c r="V193" s="1455" t="n"/>
    </row>
    <row r="194" ht="6" customHeight="1" s="980">
      <c r="O194" s="1400" t="n"/>
      <c r="P194" s="1400" t="n"/>
      <c r="Q194" s="1400" t="n"/>
      <c r="R194" s="1400" t="n"/>
      <c r="S194" s="1400" t="n"/>
      <c r="T194" s="1455" t="n"/>
      <c r="U194" s="1455" t="n"/>
    </row>
    <row r="195" ht="6" customHeight="1" s="980">
      <c r="O195" s="1400" t="n"/>
      <c r="P195" s="1400" t="n"/>
      <c r="Q195" s="1400" t="n"/>
      <c r="R195" s="1400" t="n"/>
      <c r="S195" s="1400" t="n"/>
      <c r="T195" s="1455" t="n"/>
    </row>
    <row r="196" ht="6" customHeight="1" s="980">
      <c r="A196" s="1501" t="n"/>
      <c r="B196" s="1400" t="n"/>
      <c r="C196" s="1400" t="n"/>
      <c r="D196" s="1400" t="n"/>
      <c r="E196" s="1400" t="n"/>
      <c r="F196" s="1400" t="n"/>
      <c r="G196" s="1400" t="n"/>
      <c r="H196" s="1400" t="n"/>
      <c r="I196" s="1400" t="n"/>
      <c r="J196" s="1400" t="n"/>
      <c r="K196" s="1400" t="n"/>
      <c r="L196" s="1400" t="n"/>
      <c r="M196" s="1400" t="n"/>
      <c r="N196" s="1400" t="n"/>
      <c r="O196" s="1400" t="n"/>
      <c r="P196" s="1400" t="n"/>
      <c r="Q196" s="1400" t="n"/>
      <c r="R196" s="1400" t="n"/>
      <c r="S196" s="1400" t="n"/>
      <c r="T196" s="1455" t="n"/>
    </row>
    <row r="197" ht="6" customHeight="1" s="980">
      <c r="A197" s="1501" t="n"/>
      <c r="B197" s="1400" t="n"/>
      <c r="C197" s="1400" t="n"/>
      <c r="D197" s="1400" t="n"/>
      <c r="E197" s="1400" t="n"/>
      <c r="F197" s="1400" t="n"/>
      <c r="G197" s="1400" t="n"/>
      <c r="H197" s="1400" t="n"/>
      <c r="I197" s="1400" t="n"/>
      <c r="J197" s="1400" t="n"/>
      <c r="K197" s="1400" t="n"/>
      <c r="L197" s="1400" t="n"/>
      <c r="M197" s="1400" t="n"/>
      <c r="N197" s="1400" t="n"/>
      <c r="O197" s="1400" t="n"/>
      <c r="P197" s="1400" t="n"/>
      <c r="Q197" s="1400" t="n"/>
      <c r="R197" s="1400" t="n"/>
      <c r="S197" s="1400" t="n"/>
      <c r="T197" s="1455" t="n"/>
    </row>
    <row r="198" ht="6" customHeight="1" s="980">
      <c r="A198" s="1501" t="n"/>
      <c r="B198" s="1400" t="n"/>
      <c r="C198" s="1400" t="n"/>
      <c r="D198" s="1400" t="n"/>
      <c r="E198" s="1400" t="n"/>
      <c r="F198" s="1400" t="n"/>
      <c r="G198" s="1400" t="n"/>
      <c r="H198" s="1400" t="n"/>
      <c r="I198" s="1400" t="n"/>
      <c r="J198" s="1400" t="n"/>
      <c r="K198" s="1400" t="n"/>
      <c r="L198" s="1400" t="n"/>
      <c r="M198" s="1400" t="n"/>
      <c r="N198" s="1400" t="n"/>
      <c r="O198" s="1400" t="n"/>
      <c r="P198" s="1400" t="n"/>
      <c r="Q198" s="1400" t="n"/>
      <c r="R198" s="1400" t="n"/>
    </row>
    <row r="199" ht="6" customHeight="1" s="980">
      <c r="A199" s="1501" t="n"/>
      <c r="B199" s="1400" t="n"/>
      <c r="C199" s="1400" t="n"/>
      <c r="D199" s="1400" t="n"/>
      <c r="E199" s="1400" t="n"/>
      <c r="F199" s="1400" t="n"/>
      <c r="G199" s="1400" t="n"/>
      <c r="H199" s="1400" t="n"/>
      <c r="I199" s="1400" t="n"/>
      <c r="J199" s="1400" t="n"/>
      <c r="K199" s="1400" t="n"/>
      <c r="L199" s="1400" t="n"/>
      <c r="M199" s="1400" t="n"/>
      <c r="N199" s="1400" t="n"/>
      <c r="O199" s="1400" t="n"/>
      <c r="P199" s="1400" t="n"/>
      <c r="Q199" s="1400" t="n"/>
      <c r="R199" s="1400" t="n"/>
    </row>
    <row r="200" ht="6" customHeight="1" s="980">
      <c r="A200" s="1501" t="n"/>
      <c r="B200" s="1400" t="n"/>
      <c r="C200" s="1400" t="n"/>
      <c r="D200" s="1400" t="n"/>
      <c r="E200" s="1400" t="n"/>
      <c r="F200" s="1400" t="n"/>
      <c r="G200" s="1400" t="n"/>
      <c r="H200" s="1400" t="n"/>
      <c r="I200" s="1400" t="n"/>
      <c r="J200" s="1400" t="n"/>
      <c r="K200" s="1400" t="n"/>
      <c r="L200" s="1400" t="n"/>
      <c r="M200" s="1400" t="n"/>
      <c r="N200" s="1400" t="n"/>
      <c r="O200" s="1400" t="n"/>
      <c r="P200" s="1400" t="n"/>
      <c r="Q200" s="1400" t="n"/>
    </row>
    <row r="201" ht="6" customHeight="1" s="980">
      <c r="A201" s="1501" t="n"/>
      <c r="B201" s="1400" t="n"/>
      <c r="C201" s="1400" t="n"/>
      <c r="D201" s="1400" t="n"/>
      <c r="E201" s="1400" t="n"/>
      <c r="F201" s="1400" t="n"/>
      <c r="G201" s="1400" t="n"/>
      <c r="H201" s="1400" t="n"/>
      <c r="I201" s="1400" t="n"/>
      <c r="J201" s="1400" t="n"/>
      <c r="K201" s="1400" t="n"/>
      <c r="L201" s="1400" t="n"/>
      <c r="M201" s="1400" t="n"/>
      <c r="N201" s="1400" t="n"/>
      <c r="O201" s="1400" t="n"/>
      <c r="P201" s="1400" t="n"/>
      <c r="Q201" s="1400" t="n"/>
    </row>
    <row r="202" ht="6" customHeight="1" s="980">
      <c r="A202" s="1501" t="n"/>
      <c r="B202" s="1400" t="n"/>
      <c r="C202" s="1400" t="n"/>
      <c r="D202" s="1400" t="n"/>
      <c r="E202" s="1400" t="n"/>
      <c r="F202" s="1400" t="n"/>
      <c r="G202" s="1400" t="n"/>
      <c r="H202" s="1400" t="n"/>
      <c r="I202" s="1400" t="n"/>
      <c r="J202" s="1400" t="n"/>
      <c r="K202" s="1400" t="n"/>
      <c r="L202" s="1400" t="n"/>
      <c r="M202" s="1400" t="n"/>
      <c r="N202" s="1400" t="n"/>
      <c r="O202" s="1400" t="n"/>
      <c r="P202" s="1400" t="n"/>
    </row>
    <row r="203" ht="6" customHeight="1" s="980">
      <c r="A203" s="1501" t="n"/>
      <c r="B203" s="1501" t="n"/>
      <c r="C203" s="1400" t="n"/>
      <c r="D203" s="1400" t="n"/>
      <c r="E203" s="1400" t="n"/>
      <c r="F203" s="1400" t="n"/>
      <c r="G203" s="1400" t="n"/>
      <c r="H203" s="1400" t="n"/>
      <c r="I203" s="1400" t="n"/>
      <c r="J203" s="1400" t="n"/>
      <c r="K203" s="1400" t="n"/>
      <c r="L203" s="1400" t="n"/>
      <c r="M203" s="1400" t="n"/>
      <c r="N203" s="1400" t="n"/>
      <c r="O203" s="1400" t="n"/>
      <c r="P203" s="1400" t="n"/>
    </row>
    <row r="204" ht="6" customHeight="1" s="980">
      <c r="A204" s="1501" t="n"/>
      <c r="B204" s="1501" t="n"/>
      <c r="C204" s="1400" t="n"/>
      <c r="D204" s="1400" t="n"/>
      <c r="E204" s="1400" t="n"/>
      <c r="F204" s="1400" t="n"/>
      <c r="G204" s="1400" t="n"/>
      <c r="H204" s="1400" t="n"/>
      <c r="I204" s="1400" t="n"/>
      <c r="J204" s="1400" t="n"/>
      <c r="K204" s="1400" t="n"/>
      <c r="L204" s="1400" t="n"/>
      <c r="M204" s="1400" t="n"/>
      <c r="N204" s="1400" t="n"/>
      <c r="O204" s="1400" t="n"/>
    </row>
    <row r="205" ht="6" customHeight="1" s="980">
      <c r="A205" s="1501" t="n"/>
      <c r="B205" s="1501" t="n"/>
      <c r="C205" s="1400" t="n"/>
      <c r="D205" s="1400" t="n"/>
      <c r="E205" s="1400" t="n"/>
      <c r="F205" s="1400" t="n"/>
      <c r="G205" s="1400" t="n"/>
      <c r="H205" s="1400" t="n"/>
      <c r="I205" s="1400" t="n"/>
      <c r="J205" s="1400" t="n"/>
      <c r="K205" s="1400" t="n"/>
      <c r="L205" s="1400" t="n"/>
      <c r="M205" s="1400" t="n"/>
      <c r="N205" s="1400" t="n"/>
    </row>
    <row r="206" ht="6" customHeight="1" s="980">
      <c r="A206" s="1501" t="n"/>
      <c r="B206" s="1501" t="n"/>
      <c r="C206" s="1400" t="n"/>
      <c r="D206" s="1400" t="n"/>
      <c r="E206" s="1400" t="n"/>
      <c r="F206" s="1400" t="n"/>
      <c r="G206" s="1400" t="n"/>
      <c r="H206" s="1400" t="n"/>
      <c r="I206" s="1400" t="n"/>
      <c r="J206" s="1400" t="n"/>
      <c r="K206" s="1400" t="n"/>
      <c r="L206" s="1400" t="n"/>
      <c r="M206" s="1400" t="n"/>
      <c r="N206" s="1400" t="n"/>
    </row>
    <row r="207" ht="6" customHeight="1" s="980">
      <c r="B207" s="1501" t="n"/>
      <c r="C207" s="1400" t="n"/>
      <c r="D207" s="1400" t="n"/>
      <c r="E207" s="1400" t="n"/>
      <c r="F207" s="1400" t="n"/>
      <c r="G207" s="1400" t="n"/>
      <c r="H207" s="1400" t="n"/>
      <c r="I207" s="1400" t="n"/>
      <c r="J207" s="1400" t="n"/>
      <c r="K207" s="1400" t="n"/>
      <c r="L207" s="1400" t="n"/>
      <c r="M207" s="1400" t="n"/>
      <c r="N207" s="1400" t="n"/>
    </row>
    <row r="208" ht="6" customHeight="1" s="980">
      <c r="B208" s="1501" t="n"/>
      <c r="C208" s="1400" t="n"/>
      <c r="D208" s="1400" t="n"/>
      <c r="E208" s="1400" t="n"/>
      <c r="F208" s="1400" t="n"/>
      <c r="G208" s="1400" t="n"/>
      <c r="H208" s="1400" t="n"/>
      <c r="I208" s="1400" t="n"/>
      <c r="J208" s="1400" t="n"/>
      <c r="K208" s="1400" t="n"/>
      <c r="L208" s="1400" t="n"/>
      <c r="M208" s="1400" t="n"/>
    </row>
    <row r="209" ht="6" customHeight="1" s="980">
      <c r="B209" s="1501" t="n"/>
      <c r="C209" s="1400" t="n"/>
      <c r="D209" s="1400" t="n"/>
      <c r="E209" s="1400" t="n"/>
      <c r="F209" s="1400" t="n"/>
      <c r="G209" s="1400" t="n"/>
      <c r="H209" s="1400" t="n"/>
      <c r="I209" s="1400" t="n"/>
      <c r="J209" s="1400" t="n"/>
      <c r="K209" s="1400" t="n"/>
      <c r="L209" s="1400" t="n"/>
    </row>
    <row r="210" ht="6" customHeight="1" s="980">
      <c r="B210" s="1501" t="n"/>
      <c r="C210" s="1400" t="n"/>
      <c r="D210" s="1400" t="n"/>
      <c r="E210" s="1400" t="n"/>
      <c r="F210" s="1400" t="n"/>
      <c r="G210" s="1400" t="n"/>
      <c r="H210" s="1400" t="n"/>
      <c r="I210" s="1400" t="n"/>
      <c r="J210" s="1400" t="n"/>
      <c r="K210" s="1400" t="n"/>
      <c r="L210" s="1400" t="n"/>
    </row>
    <row r="211" ht="6" customHeight="1" s="980">
      <c r="B211" s="1501" t="n"/>
      <c r="C211" s="1400" t="n"/>
      <c r="D211" s="1400" t="n"/>
      <c r="E211" s="1400" t="n"/>
      <c r="F211" s="1400" t="n"/>
      <c r="G211" s="1400" t="n"/>
      <c r="H211" s="1400" t="n"/>
      <c r="I211" s="1400" t="n"/>
      <c r="J211" s="1400" t="n"/>
      <c r="K211" s="1400" t="n"/>
    </row>
    <row r="212" ht="6" customHeight="1" s="980">
      <c r="B212" s="1501" t="n"/>
      <c r="C212" s="1400" t="n"/>
      <c r="D212" s="1400" t="n"/>
      <c r="E212" s="1400" t="n"/>
      <c r="F212" s="1400" t="n"/>
      <c r="G212" s="1400" t="n"/>
      <c r="H212" s="1400" t="n"/>
      <c r="I212" s="1400" t="n"/>
      <c r="J212" s="1400" t="n"/>
    </row>
    <row r="213" ht="6" customHeight="1" s="980">
      <c r="B213" s="1400" t="n"/>
      <c r="C213" s="1400" t="n"/>
      <c r="D213" s="1400" t="n"/>
      <c r="E213" s="1400" t="n"/>
      <c r="F213" s="1400" t="n"/>
      <c r="G213" s="1400" t="n"/>
      <c r="H213" s="1400" t="n"/>
      <c r="I213" s="1400" t="n"/>
      <c r="J213" s="1400"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C45:S46"/>
    <mergeCell ref="T45:AD46"/>
    <mergeCell ref="AE45:AO46"/>
    <mergeCell ref="AP45:AZ46"/>
    <mergeCell ref="BA45:BK46"/>
    <mergeCell ref="BL45:BV46"/>
    <mergeCell ref="BW45:DV46"/>
    <mergeCell ref="DZ45:EY46"/>
    <mergeCell ref="EZ45:FA46"/>
    <mergeCell ref="FB45:FL46"/>
    <mergeCell ref="C47:S48"/>
    <mergeCell ref="T47:AD48"/>
    <mergeCell ref="AE47:AO48"/>
    <mergeCell ref="AP47:AZ48"/>
    <mergeCell ref="BA47:BK48"/>
    <mergeCell ref="BL47:BV48"/>
    <mergeCell ref="BW47:DV48"/>
    <mergeCell ref="DZ47:EY48"/>
    <mergeCell ref="EZ47:FL48"/>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A77:S78"/>
    <mergeCell ref="T77:AD78"/>
    <mergeCell ref="AE77:AO78"/>
    <mergeCell ref="AP77:AZ78"/>
    <mergeCell ref="BA77:BK78"/>
    <mergeCell ref="BL77:BV78"/>
    <mergeCell ref="BW77:DV78"/>
    <mergeCell ref="DY77:EY78"/>
    <mergeCell ref="EZ77:FA78"/>
    <mergeCell ref="FB77:FL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DropDown="0" showInputMessage="1" allowBlank="1" errorStyle="stop" operator="greaterThan">
      <formula1>0</formula1>
      <formula2>0</formula2>
    </dataValidation>
    <dataValidation sqref="N96:S96 JJ96:JO96 TF96:TK96 ADB96:ADG96" showErrorMessage="1" showDropDown="0" showInputMessage="1" allowBlank="1" type="list" errorStyle="stop" operator="between">
      <formula1>"　,ＭＢ,ＭＡ"</formula1>
      <formula2>0</formula2>
    </dataValidation>
    <dataValidation sqref="EZ31:FL34 EZ73:FL76" showErrorMessage="1" showDropDown="0" showInputMessage="1" allowBlank="0" errorStyle="stop" operator="greaterThan">
      <formula1>0</formula1>
      <formula2>0</formula2>
    </dataValidation>
  </dataValidations>
  <printOptions horizontalCentered="0" verticalCentered="0" headings="0" gridLines="0" gridLinesSet="1"/>
  <pageMargins left="0.196527777777778" right="0.196527777777778" top="0.629861111111111" bottom="0" header="0" footer="0"/>
  <pageSetup orientation="landscape" paperSize="9" scale="100" fitToHeight="1" fitToWidth="1" pageOrder="downThenOver" blackAndWhite="0" draft="0" horizontalDpi="300" verticalDpi="300" copies="1"/>
  <headerFooter differentOddEven="0" differentFirst="0">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filterMode="0">
    <outlinePr summaryBelow="1" summaryRight="1"/>
    <pageSetUpPr fitToPage="1"/>
  </sheetPr>
  <dimension ref="A1:GZ213"/>
  <sheetViews>
    <sheetView showFormulas="0" showGridLines="1" showRowColHeaders="1" showZeros="1" rightToLeft="0" tabSelected="0" showOutlineSymbols="1" defaultGridColor="1" view="pageBreakPreview" topLeftCell="A1" colorId="64" zoomScale="95" zoomScaleNormal="175" zoomScalePageLayoutView="95" workbookViewId="0">
      <selection pane="topLeft" activeCell="BH1" activeCellId="0" sqref="BH1"/>
    </sheetView>
  </sheetViews>
  <sheetFormatPr baseColWidth="8" defaultColWidth="0.87890625" defaultRowHeight="6" zeroHeight="0" outlineLevelRow="0"/>
  <cols>
    <col width="0.88" customWidth="1" style="1385" min="1" max="125"/>
    <col width="25.62" customWidth="1" style="1385" min="126" max="126"/>
    <col width="0.88" customWidth="1" style="1385" min="127" max="1024"/>
  </cols>
  <sheetData>
    <row r="1" ht="13.5" customHeight="1" s="980">
      <c r="A1" s="1386" t="inlineStr">
        <is>
          <t xml:space="preserve">　Date</t>
        </is>
      </c>
      <c r="B1" s="1387" t="n"/>
      <c r="C1" s="1387" t="n"/>
      <c r="D1" s="1387" t="n"/>
      <c r="E1" s="1387" t="n"/>
      <c r="F1" s="1387" t="n"/>
      <c r="G1" s="1387" t="n"/>
      <c r="H1" s="1387" t="n"/>
      <c r="I1" s="1388" t="n"/>
      <c r="J1" s="1389">
        <f>TODAY()</f>
        <v/>
      </c>
      <c r="K1" s="1387" t="n"/>
      <c r="L1" s="1387" t="n"/>
      <c r="M1" s="1387" t="n"/>
      <c r="N1" s="1387" t="n"/>
      <c r="O1" s="1387" t="n"/>
      <c r="P1" s="1387" t="n"/>
      <c r="Q1" s="1387" t="n"/>
      <c r="R1" s="1387" t="n"/>
      <c r="S1" s="1387" t="n"/>
      <c r="T1" s="1387" t="n"/>
      <c r="U1" s="1387" t="n"/>
      <c r="V1" s="1388" t="n"/>
      <c r="Y1" s="1386" t="inlineStr">
        <is>
          <t xml:space="preserve">　Settlement Period</t>
        </is>
      </c>
      <c r="Z1" s="1387" t="n"/>
      <c r="AA1" s="1387" t="n"/>
      <c r="AB1" s="1387" t="n"/>
      <c r="AC1" s="1387" t="n"/>
      <c r="AD1" s="1387" t="n"/>
      <c r="AE1" s="1387" t="n"/>
      <c r="AF1" s="1387" t="n"/>
      <c r="AG1" s="1387" t="n"/>
      <c r="AH1" s="1387" t="n"/>
      <c r="AI1" s="1387" t="n"/>
      <c r="AJ1" s="1388" t="n"/>
      <c r="AK1" s="1390">
        <f>BS!B11</f>
        <v/>
      </c>
      <c r="AL1" s="1387" t="n"/>
      <c r="AM1" s="1387" t="n"/>
      <c r="AN1" s="1387" t="n"/>
      <c r="AO1" s="1387" t="n"/>
      <c r="AP1" s="1387" t="n"/>
      <c r="AQ1" s="1387" t="n"/>
      <c r="AR1" s="1387" t="n"/>
      <c r="AS1" s="1387" t="n"/>
      <c r="AT1" s="1388" t="n"/>
      <c r="AW1" s="1391" t="inlineStr">
        <is>
          <t xml:space="preserve">　Accounts Type</t>
        </is>
      </c>
      <c r="AX1" s="1392" t="n"/>
      <c r="AY1" s="1392" t="n"/>
      <c r="AZ1" s="1392" t="n"/>
      <c r="BA1" s="1392" t="n"/>
      <c r="BB1" s="1392" t="n"/>
      <c r="BC1" s="1392" t="n"/>
      <c r="BD1" s="1392" t="n"/>
      <c r="BE1" s="1392" t="n"/>
      <c r="BF1" s="1392" t="n"/>
      <c r="BG1" s="1393" t="n"/>
      <c r="BH1" s="1394" t="inlineStr">
        <is>
          <t>Standalone</t>
        </is>
      </c>
      <c r="BI1" s="1387" t="n"/>
      <c r="BJ1" s="1387" t="n"/>
      <c r="BK1" s="1387" t="n"/>
      <c r="BL1" s="1387" t="n"/>
      <c r="BM1" s="1387" t="n"/>
      <c r="BN1" s="1387" t="n"/>
      <c r="BO1" s="1387" t="n"/>
      <c r="BP1" s="1387" t="n"/>
      <c r="BQ1" s="1387" t="n"/>
      <c r="BR1" s="1387" t="n"/>
      <c r="BS1" s="1387" t="n"/>
      <c r="BT1" s="1388" t="n"/>
      <c r="BW1" s="1391" t="inlineStr">
        <is>
          <t xml:space="preserve">　Currency</t>
        </is>
      </c>
      <c r="BX1" s="1392" t="n"/>
      <c r="BY1" s="1392" t="n"/>
      <c r="BZ1" s="1392" t="n"/>
      <c r="CA1" s="1392" t="n"/>
      <c r="CB1" s="1392" t="n"/>
      <c r="CC1" s="1392" t="n"/>
      <c r="CD1" s="1395">
        <f>BS!B7</f>
        <v/>
      </c>
      <c r="CE1" s="1387" t="n"/>
      <c r="CF1" s="1387" t="n"/>
      <c r="CG1" s="1387" t="n"/>
      <c r="CH1" s="1387" t="n"/>
      <c r="CI1" s="1387" t="n"/>
      <c r="CJ1" s="1387" t="n"/>
      <c r="CK1" s="1388" t="n"/>
      <c r="CN1" s="1391" t="inlineStr">
        <is>
          <t xml:space="preserve">　Unit</t>
        </is>
      </c>
      <c r="CO1" s="1392" t="n"/>
      <c r="CP1" s="1392" t="n"/>
      <c r="CQ1" s="1392" t="n"/>
      <c r="CR1" s="1392" t="n"/>
      <c r="CS1" s="1395">
        <f>BS!B10</f>
        <v/>
      </c>
      <c r="CT1" s="1387" t="n"/>
      <c r="CU1" s="1387" t="n"/>
      <c r="CV1" s="1387" t="n"/>
      <c r="CW1" s="1387" t="n"/>
      <c r="CX1" s="1387" t="n"/>
      <c r="CY1" s="1387" t="n"/>
      <c r="CZ1" s="1387" t="n"/>
      <c r="DA1" s="1387" t="n"/>
      <c r="DB1" s="1387" t="n"/>
      <c r="DC1" s="1387" t="n"/>
      <c r="DD1" s="1387" t="n"/>
      <c r="DE1" s="1388" t="n"/>
      <c r="DV1" s="1396" t="n"/>
      <c r="EE1" s="1397" t="n"/>
    </row>
    <row r="2" ht="3" customHeight="1" s="980">
      <c r="DV2" s="1396" t="n"/>
      <c r="EE2" s="1396" t="n"/>
    </row>
    <row r="3" ht="13.5" customHeight="1" s="980">
      <c r="A3" s="1386" t="inlineStr">
        <is>
          <t>MIZUHO C-CIF</t>
        </is>
      </c>
      <c r="B3" s="1387" t="n"/>
      <c r="C3" s="1387" t="n"/>
      <c r="D3" s="1387" t="n"/>
      <c r="E3" s="1387" t="n"/>
      <c r="F3" s="1387" t="n"/>
      <c r="G3" s="1387" t="n"/>
      <c r="H3" s="1387" t="n"/>
      <c r="I3" s="1387" t="n"/>
      <c r="J3" s="1387" t="n"/>
      <c r="K3" s="1387" t="n"/>
      <c r="L3" s="1388" t="n"/>
      <c r="M3" s="1386" t="inlineStr">
        <is>
          <t>Branch/Office Name</t>
        </is>
      </c>
      <c r="N3" s="1387" t="n"/>
      <c r="O3" s="1387" t="n"/>
      <c r="P3" s="1387" t="n"/>
      <c r="Q3" s="1387" t="n"/>
      <c r="R3" s="1387" t="n"/>
      <c r="S3" s="1387" t="n"/>
      <c r="T3" s="1387" t="n"/>
      <c r="U3" s="1387" t="n"/>
      <c r="V3" s="1387" t="n"/>
      <c r="W3" s="1387" t="n"/>
      <c r="X3" s="1387" t="n"/>
      <c r="Y3" s="1387" t="n"/>
      <c r="Z3" s="1387" t="n"/>
      <c r="AA3" s="1387" t="n"/>
      <c r="AB3" s="1387" t="n"/>
      <c r="AC3" s="1387" t="n"/>
      <c r="AD3" s="1387" t="n"/>
      <c r="AE3" s="1387" t="n"/>
      <c r="AF3" s="1387" t="n"/>
      <c r="AG3" s="1387" t="n"/>
      <c r="AH3" s="1387" t="n"/>
      <c r="AI3" s="1387" t="n"/>
      <c r="AJ3" s="1387" t="n"/>
      <c r="AK3" s="1387" t="n"/>
      <c r="AL3" s="1387" t="n"/>
      <c r="AM3" s="1387" t="n"/>
      <c r="AN3" s="1387" t="n"/>
      <c r="AO3" s="1387" t="n"/>
      <c r="AP3" s="1387" t="n"/>
      <c r="AQ3" s="1387" t="n"/>
      <c r="AR3" s="1387" t="n"/>
      <c r="AS3" s="1388" t="n"/>
      <c r="AT3" s="1386" t="inlineStr">
        <is>
          <t>Customer Name</t>
        </is>
      </c>
      <c r="AU3" s="1387" t="n"/>
      <c r="AV3" s="1387" t="n"/>
      <c r="AW3" s="1387" t="n"/>
      <c r="AX3" s="1387" t="n"/>
      <c r="AY3" s="1387" t="n"/>
      <c r="AZ3" s="1387" t="n"/>
      <c r="BA3" s="1387" t="n"/>
      <c r="BB3" s="1387" t="n"/>
      <c r="BC3" s="1387" t="n"/>
      <c r="BD3" s="1387" t="n"/>
      <c r="BE3" s="1387" t="n"/>
      <c r="BF3" s="1387" t="n"/>
      <c r="BG3" s="1387" t="n"/>
      <c r="BH3" s="1387" t="n"/>
      <c r="BI3" s="1387" t="n"/>
      <c r="BJ3" s="1387" t="n"/>
      <c r="BK3" s="1387" t="n"/>
      <c r="BL3" s="1387" t="n"/>
      <c r="BM3" s="1387" t="n"/>
      <c r="BN3" s="1387" t="n"/>
      <c r="BO3" s="1387" t="n"/>
      <c r="BP3" s="1387" t="n"/>
      <c r="BQ3" s="1387" t="n"/>
      <c r="BR3" s="1387" t="n"/>
      <c r="BS3" s="1387" t="n"/>
      <c r="BT3" s="1387" t="n"/>
      <c r="BU3" s="1387" t="n"/>
      <c r="BV3" s="1387" t="n"/>
      <c r="BW3" s="1387" t="n"/>
      <c r="BX3" s="1387" t="n"/>
      <c r="BY3" s="1387" t="n"/>
      <c r="BZ3" s="1387" t="n"/>
      <c r="CA3" s="1387" t="n"/>
      <c r="CB3" s="1387" t="n"/>
      <c r="CC3" s="1387" t="n"/>
      <c r="CD3" s="1387" t="n"/>
      <c r="CE3" s="1387" t="n"/>
      <c r="CF3" s="1387" t="n"/>
      <c r="CG3" s="1387" t="n"/>
      <c r="CH3" s="1387" t="n"/>
      <c r="CI3" s="1387" t="n"/>
      <c r="CJ3" s="1387" t="n"/>
      <c r="CK3" s="1387" t="n"/>
      <c r="CL3" s="1387" t="n"/>
      <c r="CM3" s="1387" t="n"/>
      <c r="CN3" s="1387" t="n"/>
      <c r="CO3" s="1387" t="n"/>
      <c r="CP3" s="1387" t="n"/>
      <c r="CQ3" s="1387" t="n"/>
      <c r="CR3" s="1387" t="n"/>
      <c r="CS3" s="1387" t="n"/>
      <c r="CT3" s="1387" t="n"/>
      <c r="CU3" s="1387" t="n"/>
      <c r="CV3" s="1387" t="n"/>
      <c r="CW3" s="1387" t="n"/>
      <c r="CX3" s="1387" t="n"/>
      <c r="CY3" s="1387" t="n"/>
      <c r="CZ3" s="1387" t="n"/>
      <c r="DA3" s="1387" t="n"/>
      <c r="DB3" s="1387" t="n"/>
      <c r="DC3" s="1387" t="n"/>
      <c r="DD3" s="1387" t="n"/>
      <c r="DE3" s="1387" t="n"/>
      <c r="DF3" s="1387" t="n"/>
      <c r="DG3" s="1387" t="n"/>
      <c r="DH3" s="1387" t="n"/>
      <c r="DI3" s="1387" t="n"/>
      <c r="DJ3" s="1387" t="n"/>
      <c r="DK3" s="1387" t="n"/>
      <c r="DL3" s="1387" t="n"/>
      <c r="DM3" s="1387" t="n"/>
      <c r="DN3" s="1387" t="n"/>
      <c r="DO3" s="1387" t="n"/>
      <c r="DP3" s="1387" t="n"/>
      <c r="DQ3" s="1387" t="n"/>
      <c r="DR3" s="1388" t="n"/>
    </row>
    <row r="4" ht="13.5" customHeight="1" s="980">
      <c r="A4" s="1502">
        <f>BS!B3</f>
        <v/>
      </c>
      <c r="B4" s="1387" t="n"/>
      <c r="C4" s="1387" t="n"/>
      <c r="D4" s="1387" t="n"/>
      <c r="E4" s="1387" t="n"/>
      <c r="F4" s="1387" t="n"/>
      <c r="G4" s="1387" t="n"/>
      <c r="H4" s="1387" t="n"/>
      <c r="I4" s="1387" t="n"/>
      <c r="J4" s="1387" t="n"/>
      <c r="K4" s="1387" t="n"/>
      <c r="L4" s="1388" t="n"/>
      <c r="M4" s="1394">
        <f>#REF!</f>
        <v/>
      </c>
      <c r="N4" s="1387" t="n"/>
      <c r="O4" s="1387" t="n"/>
      <c r="P4" s="1387" t="n"/>
      <c r="Q4" s="1387" t="n"/>
      <c r="R4" s="1387" t="n"/>
      <c r="S4" s="1387" t="n"/>
      <c r="T4" s="1387" t="n"/>
      <c r="U4" s="1387" t="n"/>
      <c r="V4" s="1387" t="n"/>
      <c r="W4" s="1387" t="n"/>
      <c r="X4" s="1387" t="n"/>
      <c r="Y4" s="1387" t="n"/>
      <c r="Z4" s="1387" t="n"/>
      <c r="AA4" s="1387" t="n"/>
      <c r="AB4" s="1387" t="n"/>
      <c r="AC4" s="1387" t="n"/>
      <c r="AD4" s="1387" t="n"/>
      <c r="AE4" s="1387" t="n"/>
      <c r="AF4" s="1387" t="n"/>
      <c r="AG4" s="1387" t="n"/>
      <c r="AH4" s="1387" t="n"/>
      <c r="AI4" s="1387" t="n"/>
      <c r="AJ4" s="1387" t="n"/>
      <c r="AK4" s="1387" t="n"/>
      <c r="AL4" s="1387" t="n"/>
      <c r="AM4" s="1387" t="n"/>
      <c r="AN4" s="1387" t="n"/>
      <c r="AO4" s="1387" t="n"/>
      <c r="AP4" s="1387" t="n"/>
      <c r="AQ4" s="1387" t="n"/>
      <c r="AR4" s="1387" t="n"/>
      <c r="AS4" s="1388" t="n"/>
      <c r="AT4" s="1394">
        <f>#REF!</f>
        <v/>
      </c>
      <c r="AU4" s="1387" t="n"/>
      <c r="AV4" s="1387" t="n"/>
      <c r="AW4" s="1387" t="n"/>
      <c r="AX4" s="1387" t="n"/>
      <c r="AY4" s="1387" t="n"/>
      <c r="AZ4" s="1387" t="n"/>
      <c r="BA4" s="1387" t="n"/>
      <c r="BB4" s="1387" t="n"/>
      <c r="BC4" s="1387" t="n"/>
      <c r="BD4" s="1387" t="n"/>
      <c r="BE4" s="1387" t="n"/>
      <c r="BF4" s="1387" t="n"/>
      <c r="BG4" s="1387" t="n"/>
      <c r="BH4" s="1387" t="n"/>
      <c r="BI4" s="1387" t="n"/>
      <c r="BJ4" s="1387" t="n"/>
      <c r="BK4" s="1387" t="n"/>
      <c r="BL4" s="1387" t="n"/>
      <c r="BM4" s="1387" t="n"/>
      <c r="BN4" s="1387" t="n"/>
      <c r="BO4" s="1387" t="n"/>
      <c r="BP4" s="1387" t="n"/>
      <c r="BQ4" s="1387" t="n"/>
      <c r="BR4" s="1387" t="n"/>
      <c r="BS4" s="1387" t="n"/>
      <c r="BT4" s="1387" t="n"/>
      <c r="BU4" s="1387" t="n"/>
      <c r="BV4" s="1387" t="n"/>
      <c r="BW4" s="1387" t="n"/>
      <c r="BX4" s="1387" t="n"/>
      <c r="BY4" s="1387" t="n"/>
      <c r="BZ4" s="1387" t="n"/>
      <c r="CA4" s="1387" t="n"/>
      <c r="CB4" s="1387" t="n"/>
      <c r="CC4" s="1387" t="n"/>
      <c r="CD4" s="1387" t="n"/>
      <c r="CE4" s="1387" t="n"/>
      <c r="CF4" s="1387" t="n"/>
      <c r="CG4" s="1387" t="n"/>
      <c r="CH4" s="1387" t="n"/>
      <c r="CI4" s="1387" t="n"/>
      <c r="CJ4" s="1387" t="n"/>
      <c r="CK4" s="1387" t="n"/>
      <c r="CL4" s="1387" t="n"/>
      <c r="CM4" s="1387" t="n"/>
      <c r="CN4" s="1387" t="n"/>
      <c r="CO4" s="1387" t="n"/>
      <c r="CP4" s="1387" t="n"/>
      <c r="CQ4" s="1387" t="n"/>
      <c r="CR4" s="1387" t="n"/>
      <c r="CS4" s="1387" t="n"/>
      <c r="CT4" s="1387" t="n"/>
      <c r="CU4" s="1387" t="n"/>
      <c r="CV4" s="1387" t="n"/>
      <c r="CW4" s="1387" t="n"/>
      <c r="CX4" s="1387" t="n"/>
      <c r="CY4" s="1387" t="n"/>
      <c r="CZ4" s="1387" t="n"/>
      <c r="DA4" s="1387" t="n"/>
      <c r="DB4" s="1387" t="n"/>
      <c r="DC4" s="1387" t="n"/>
      <c r="DD4" s="1387" t="n"/>
      <c r="DE4" s="1387" t="n"/>
      <c r="DF4" s="1387" t="n"/>
      <c r="DG4" s="1387" t="n"/>
      <c r="DH4" s="1387" t="n"/>
      <c r="DI4" s="1387" t="n"/>
      <c r="DJ4" s="1387" t="n"/>
      <c r="DK4" s="1387" t="n"/>
      <c r="DL4" s="1387" t="n"/>
      <c r="DM4" s="1387" t="n"/>
      <c r="DN4" s="1387" t="n"/>
      <c r="DO4" s="1387" t="n"/>
      <c r="DP4" s="1387" t="n"/>
      <c r="DQ4" s="1387" t="n"/>
      <c r="DR4" s="1388" t="n"/>
    </row>
    <row r="5" ht="6" customHeight="1" s="980">
      <c r="A5" s="1398" t="n"/>
      <c r="B5" s="1399" t="n"/>
      <c r="C5" s="1399" t="n"/>
      <c r="D5" s="1399" t="n"/>
      <c r="E5" s="1399" t="n"/>
      <c r="F5" s="1399" t="n"/>
      <c r="G5" s="1399" t="n"/>
      <c r="H5" s="1399" t="n"/>
      <c r="I5" s="1399" t="n"/>
      <c r="J5" s="1399" t="n"/>
      <c r="K5" s="1399" t="n"/>
      <c r="L5" s="1399" t="n"/>
      <c r="M5" s="1399" t="n"/>
      <c r="N5" s="1399" t="n"/>
      <c r="O5" s="1399" t="n"/>
      <c r="P5" s="1399" t="n"/>
      <c r="Q5" s="1399" t="n"/>
      <c r="R5" s="1399" t="n"/>
      <c r="S5" s="1399" t="n"/>
      <c r="T5" s="1399" t="n"/>
      <c r="U5" s="1399" t="n"/>
      <c r="V5" s="1399" t="n"/>
      <c r="W5" s="1399" t="n"/>
      <c r="X5" s="1399" t="n"/>
      <c r="Y5" s="1399" t="n"/>
      <c r="Z5" s="1399" t="n"/>
      <c r="AA5" s="1399" t="n"/>
      <c r="AB5" s="1399" t="n"/>
      <c r="AC5" s="1399" t="n"/>
      <c r="AD5" s="1399" t="n"/>
      <c r="AE5" s="1399" t="n"/>
      <c r="AF5" s="1399" t="n"/>
      <c r="AG5" s="1399" t="n"/>
      <c r="AH5" s="1399" t="n"/>
      <c r="AI5" s="1399" t="n"/>
      <c r="AJ5" s="1399" t="n"/>
      <c r="AK5" s="1399" t="n"/>
      <c r="AL5" s="1399" t="n"/>
      <c r="AM5" s="1399" t="n"/>
      <c r="AN5" s="1399" t="n"/>
      <c r="AO5" s="1399" t="n"/>
      <c r="AP5" s="1399" t="n"/>
      <c r="AQ5" s="1399" t="n"/>
      <c r="AR5" s="1399" t="n"/>
      <c r="AS5" s="1399" t="n"/>
      <c r="AT5" s="1399" t="n"/>
      <c r="AU5" s="1399" t="n"/>
      <c r="AV5" s="1399" t="n"/>
      <c r="AW5" s="1399" t="n"/>
      <c r="AX5" s="1399" t="n"/>
      <c r="AY5" s="1399" t="n"/>
      <c r="AZ5" s="1399" t="n"/>
      <c r="BA5" s="1399" t="n"/>
      <c r="BB5" s="1399" t="n"/>
      <c r="BC5" s="1399" t="n"/>
      <c r="BD5" s="1399" t="n"/>
      <c r="BE5" s="1399" t="n"/>
      <c r="BF5" s="1399" t="n"/>
      <c r="BG5" s="1399" t="n"/>
      <c r="BH5" s="1399" t="n"/>
      <c r="BI5" s="1399" t="n"/>
      <c r="BJ5" s="1399" t="n"/>
      <c r="BK5" s="1399" t="n"/>
      <c r="BL5" s="1399" t="n"/>
      <c r="BM5" s="1399" t="n"/>
      <c r="BN5" s="1399" t="n"/>
      <c r="BO5" s="1399" t="n"/>
      <c r="BP5" s="1399" t="n"/>
      <c r="BQ5" s="1399" t="n"/>
      <c r="BR5" s="1399" t="n"/>
      <c r="BS5" s="1399" t="n"/>
      <c r="BT5" s="1399" t="n"/>
      <c r="BU5" s="1399" t="n"/>
      <c r="BV5" s="1399" t="n"/>
      <c r="BW5" s="1399" t="n"/>
      <c r="BX5" s="1399" t="n"/>
      <c r="BY5" s="1399" t="n"/>
      <c r="BZ5" s="1399" t="n"/>
      <c r="CA5" s="1399" t="n"/>
      <c r="CB5" s="1399" t="n"/>
      <c r="CC5" s="1399" t="n"/>
      <c r="CD5" s="1399" t="n"/>
      <c r="CE5" s="1399" t="n"/>
      <c r="CF5" s="1399" t="n"/>
      <c r="CG5" s="1399" t="n"/>
      <c r="CH5" s="1399" t="n"/>
      <c r="CI5" s="1399" t="n"/>
      <c r="CJ5" s="1399" t="n"/>
      <c r="CK5" s="1399" t="n"/>
      <c r="CL5" s="1399" t="n"/>
      <c r="CM5" s="1399" t="n"/>
      <c r="CN5" s="1399" t="n"/>
      <c r="CO5" s="1399" t="n"/>
      <c r="CP5" s="1399" t="n"/>
      <c r="CQ5" s="1399" t="n"/>
      <c r="CR5" s="1399" t="n"/>
      <c r="CS5" s="1399" t="n"/>
      <c r="CT5" s="1399" t="n"/>
      <c r="CU5" s="1399" t="n"/>
      <c r="CV5" s="1399" t="n"/>
      <c r="CW5" s="1399" t="n"/>
      <c r="CX5" s="1399" t="n"/>
      <c r="CY5" s="1399" t="n"/>
      <c r="CZ5" s="1399" t="n"/>
      <c r="DA5" s="1399" t="n"/>
      <c r="DB5" s="1399" t="n"/>
      <c r="DC5" s="1399" t="n"/>
      <c r="DD5" s="1399" t="n"/>
      <c r="DE5" s="1399" t="n"/>
      <c r="DF5" s="1399" t="n"/>
      <c r="DG5" s="1399" t="n"/>
      <c r="DH5" s="1399" t="n"/>
      <c r="DI5" s="1399" t="n"/>
      <c r="DJ5" s="1399" t="n"/>
      <c r="DK5" s="1399" t="n"/>
      <c r="DL5" s="1399" t="n"/>
      <c r="DM5" s="1399" t="n"/>
      <c r="DN5" s="1399" t="n"/>
      <c r="DO5" s="1399" t="n"/>
      <c r="DP5" s="1399" t="n"/>
      <c r="DQ5" s="1399" t="n"/>
      <c r="DR5" s="1399" t="n"/>
    </row>
    <row r="6" ht="3.75" customHeight="1" s="980">
      <c r="A6" s="1400" t="n"/>
      <c r="B6" s="1401" t="n"/>
      <c r="C6" s="1401" t="n"/>
      <c r="D6" s="1401" t="n"/>
      <c r="E6" s="1401" t="n"/>
      <c r="F6" s="1401" t="n"/>
      <c r="G6" s="1401" t="n"/>
      <c r="H6" s="1401" t="n"/>
      <c r="I6" s="1401" t="n"/>
      <c r="J6" s="1401" t="n"/>
      <c r="K6" s="1401" t="n"/>
      <c r="L6" s="1401" t="n"/>
      <c r="M6" s="1401" t="n"/>
      <c r="N6" s="1401" t="n"/>
      <c r="O6" s="1401" t="n"/>
      <c r="P6" s="1401" t="n"/>
      <c r="Q6" s="1401" t="n"/>
      <c r="R6" s="1401" t="n"/>
      <c r="S6" s="1401" t="n"/>
      <c r="T6" s="1401" t="n"/>
      <c r="U6" s="1401" t="n"/>
      <c r="V6" s="1401" t="n"/>
      <c r="W6" s="1401" t="n"/>
      <c r="X6" s="1401" t="n"/>
      <c r="Y6" s="1401" t="n"/>
      <c r="Z6" s="1401" t="n"/>
      <c r="AA6" s="1401" t="n"/>
      <c r="AB6" s="1401" t="n"/>
      <c r="AC6" s="1401" t="n"/>
      <c r="AD6" s="1401" t="n"/>
      <c r="AE6" s="1402" t="inlineStr">
        <is>
          <t>Going-concern Basis（Ａ）</t>
        </is>
      </c>
      <c r="AF6" s="1403" t="n"/>
      <c r="AG6" s="1403" t="n"/>
      <c r="AH6" s="1403" t="n"/>
      <c r="AI6" s="1403" t="n"/>
      <c r="AJ6" s="1403" t="n"/>
      <c r="AK6" s="1403" t="n"/>
      <c r="AL6" s="1403" t="n"/>
      <c r="AM6" s="1403" t="n"/>
      <c r="AN6" s="1403" t="n"/>
      <c r="AO6" s="1403" t="n"/>
      <c r="AP6" s="1403" t="n"/>
      <c r="AQ6" s="1403" t="n"/>
      <c r="AR6" s="1403" t="n"/>
      <c r="AS6" s="1403" t="n"/>
      <c r="AT6" s="1403" t="n"/>
      <c r="AU6" s="1403" t="n"/>
      <c r="AV6" s="1403" t="n"/>
      <c r="AW6" s="1403" t="n"/>
      <c r="AX6" s="1403" t="n"/>
      <c r="AY6" s="1403" t="n"/>
      <c r="AZ6" s="1404" t="n"/>
      <c r="BA6" s="1503" t="inlineStr">
        <is>
          <t>Total Asset Basis（Ｂ）</t>
        </is>
      </c>
      <c r="BB6" s="1403" t="n"/>
      <c r="BC6" s="1403" t="n"/>
      <c r="BD6" s="1403" t="n"/>
      <c r="BE6" s="1403" t="n"/>
      <c r="BF6" s="1403" t="n"/>
      <c r="BG6" s="1403" t="n"/>
      <c r="BH6" s="1403" t="n"/>
      <c r="BI6" s="1403" t="n"/>
      <c r="BJ6" s="1403" t="n"/>
      <c r="BK6" s="1403" t="n"/>
      <c r="BL6" s="1403" t="n"/>
      <c r="BM6" s="1403" t="n"/>
      <c r="BN6" s="1403" t="n"/>
      <c r="BO6" s="1403" t="n"/>
      <c r="BP6" s="1403" t="n"/>
      <c r="BQ6" s="1403" t="n"/>
      <c r="BR6" s="1403" t="n"/>
      <c r="BS6" s="1403" t="n"/>
      <c r="BT6" s="1403" t="n"/>
      <c r="BU6" s="1403" t="n"/>
      <c r="BV6" s="1404" t="n"/>
      <c r="BX6" s="1401" t="n"/>
      <c r="BY6" s="1401" t="n"/>
      <c r="BZ6" s="1401" t="n"/>
      <c r="CA6" s="1401" t="n"/>
      <c r="CB6" s="1401" t="n"/>
      <c r="CC6" s="1401" t="n"/>
      <c r="CD6" s="1401" t="n"/>
      <c r="CE6" s="1401" t="n"/>
      <c r="CF6" s="1401" t="n"/>
      <c r="CG6" s="1401" t="n"/>
      <c r="CH6" s="1401" t="n"/>
      <c r="CI6" s="1401" t="n"/>
      <c r="CJ6" s="1401" t="n"/>
      <c r="CK6" s="1401" t="n"/>
      <c r="CL6" s="1401" t="n"/>
      <c r="CM6" s="1401" t="n"/>
      <c r="CN6" s="1401" t="n"/>
      <c r="CO6" s="1401" t="n"/>
      <c r="CP6" s="1401" t="n"/>
      <c r="CQ6" s="1401" t="n"/>
      <c r="CR6" s="1401" t="n"/>
      <c r="CS6" s="1401" t="n"/>
      <c r="CT6" s="1401" t="n"/>
      <c r="CU6" s="1401" t="n"/>
      <c r="CV6" s="1401" t="n"/>
      <c r="CW6" s="1401" t="n"/>
      <c r="CX6" s="1401" t="n"/>
      <c r="CY6" s="1401" t="n"/>
      <c r="CZ6" s="1401" t="n"/>
      <c r="DA6" s="1401" t="n"/>
      <c r="DB6" s="1401" t="n"/>
      <c r="DC6" s="1401" t="n"/>
      <c r="DD6" s="1401" t="n"/>
      <c r="DE6" s="1401" t="n"/>
      <c r="DF6" s="1401" t="n"/>
      <c r="DG6" s="1401" t="n"/>
      <c r="DH6" s="1401" t="n"/>
      <c r="DI6" s="1401" t="n"/>
      <c r="DJ6" s="1401" t="n"/>
      <c r="DK6" s="1401" t="n"/>
      <c r="DL6" s="1401" t="n"/>
      <c r="DM6" s="1401" t="n"/>
      <c r="DN6" s="1401" t="n"/>
      <c r="DO6" s="1401" t="n"/>
      <c r="DP6" s="1401" t="n"/>
      <c r="DQ6" s="1401" t="n"/>
      <c r="DR6" s="1401" t="n"/>
      <c r="DS6" s="1401" t="n"/>
      <c r="DT6" s="1401" t="n"/>
      <c r="DU6" s="1401" t="n"/>
      <c r="DV6" s="1401" t="n"/>
      <c r="DW6" s="1401" t="n"/>
      <c r="DX6" s="1401" t="n"/>
    </row>
    <row r="7" ht="6" customHeight="1" s="980">
      <c r="A7" s="1400" t="n"/>
      <c r="B7" s="1401" t="n"/>
      <c r="C7" s="1401" t="n"/>
      <c r="D7" s="1401" t="n"/>
      <c r="E7" s="1401" t="n"/>
      <c r="F7" s="1401" t="n"/>
      <c r="G7" s="1401" t="n"/>
      <c r="H7" s="1401" t="n"/>
      <c r="I7" s="1401" t="n"/>
      <c r="J7" s="1401" t="n"/>
      <c r="K7" s="1401" t="n"/>
      <c r="L7" s="1401" t="n"/>
      <c r="M7" s="1401" t="n"/>
      <c r="N7" s="1401" t="n"/>
      <c r="O7" s="1401" t="n"/>
      <c r="P7" s="1401" t="n"/>
      <c r="Q7" s="1401" t="n"/>
      <c r="R7" s="1401" t="n"/>
      <c r="S7" s="1401" t="n"/>
      <c r="T7" s="1401" t="n"/>
      <c r="U7" s="1401" t="n"/>
      <c r="V7" s="1401" t="n"/>
      <c r="W7" s="1401" t="n"/>
      <c r="X7" s="1401" t="n"/>
      <c r="Y7" s="1401" t="n"/>
      <c r="Z7" s="1401" t="n"/>
      <c r="AA7" s="1401" t="n"/>
      <c r="AB7" s="1401" t="n"/>
      <c r="AC7" s="1401" t="n"/>
      <c r="AD7" s="1401" t="n"/>
      <c r="AE7" s="1405" t="n"/>
      <c r="AZ7" s="1406" t="n"/>
      <c r="BA7" s="1422" t="n"/>
      <c r="BB7" s="1423" t="n"/>
      <c r="BC7" s="1423" t="n"/>
      <c r="BD7" s="1423" t="n"/>
      <c r="BE7" s="1423" t="n"/>
      <c r="BF7" s="1423" t="n"/>
      <c r="BG7" s="1423" t="n"/>
      <c r="BH7" s="1423" t="n"/>
      <c r="BI7" s="1423" t="n"/>
      <c r="BJ7" s="1423" t="n"/>
      <c r="BK7" s="1423" t="n"/>
      <c r="BL7" s="1423" t="n"/>
      <c r="BM7" s="1423" t="n"/>
      <c r="BN7" s="1423" t="n"/>
      <c r="BO7" s="1423" t="n"/>
      <c r="BP7" s="1423" t="n"/>
      <c r="BQ7" s="1423" t="n"/>
      <c r="BR7" s="1423" t="n"/>
      <c r="BS7" s="1423" t="n"/>
      <c r="BT7" s="1423" t="n"/>
      <c r="BU7" s="1423" t="n"/>
      <c r="BV7" s="1426" t="n"/>
      <c r="BX7" s="1401" t="n"/>
      <c r="BY7" s="1401" t="n"/>
      <c r="BZ7" s="1401" t="n"/>
      <c r="CA7" s="1401" t="n"/>
      <c r="CB7" s="1401" t="n"/>
      <c r="CC7" s="1401" t="n"/>
      <c r="CD7" s="1401" t="n"/>
      <c r="CE7" s="1401" t="n"/>
      <c r="CF7" s="1401" t="n"/>
      <c r="CG7" s="1401" t="n"/>
      <c r="CH7" s="1401" t="n"/>
      <c r="CI7" s="1401" t="n"/>
      <c r="CJ7" s="1401" t="n"/>
      <c r="CK7" s="1401" t="n"/>
      <c r="CL7" s="1401" t="n"/>
      <c r="CM7" s="1401" t="n"/>
      <c r="CN7" s="1401" t="n"/>
      <c r="CO7" s="1401" t="n"/>
      <c r="CP7" s="1401" t="n"/>
      <c r="CQ7" s="1401" t="n"/>
      <c r="CR7" s="1401" t="n"/>
      <c r="CS7" s="1401" t="n"/>
      <c r="CT7" s="1401" t="n"/>
      <c r="CU7" s="1401" t="n"/>
      <c r="CV7" s="1401" t="n"/>
      <c r="CW7" s="1401" t="n"/>
      <c r="CX7" s="1401" t="n"/>
      <c r="CY7" s="1401" t="n"/>
      <c r="CZ7" s="1401" t="n"/>
      <c r="DA7" s="1401" t="n"/>
      <c r="DB7" s="1401" t="n"/>
      <c r="DC7" s="1401" t="n"/>
      <c r="DD7" s="1401" t="n"/>
      <c r="DE7" s="1401" t="n"/>
      <c r="DF7" s="1401" t="n"/>
      <c r="DG7" s="1401" t="n"/>
      <c r="DH7" s="1401" t="n"/>
      <c r="DI7" s="1401" t="n"/>
      <c r="DJ7" s="1401" t="n"/>
      <c r="DK7" s="1401" t="n"/>
      <c r="DL7" s="1401" t="n"/>
      <c r="DM7" s="1401" t="n"/>
      <c r="DN7" s="1401" t="n"/>
      <c r="DO7" s="1401" t="n"/>
      <c r="DP7" s="1401" t="n"/>
      <c r="DQ7" s="1401" t="n"/>
      <c r="DR7" s="1401" t="n"/>
      <c r="DS7" s="1401" t="n"/>
      <c r="DT7" s="1401" t="n"/>
      <c r="DU7" s="1401" t="n"/>
      <c r="DV7" s="1401" t="n"/>
      <c r="DW7" s="1401" t="n"/>
      <c r="DX7" s="1401" t="n"/>
    </row>
    <row r="8" ht="0.75" customHeight="1" s="980">
      <c r="A8" s="1400" t="n"/>
      <c r="B8" s="1401" t="n"/>
      <c r="C8" s="1401" t="n"/>
      <c r="D8" s="1401" t="n"/>
      <c r="E8" s="1401" t="n"/>
      <c r="F8" s="1401" t="n"/>
      <c r="G8" s="1401" t="n"/>
      <c r="H8" s="1401" t="n"/>
      <c r="I8" s="1401" t="n"/>
      <c r="J8" s="1401" t="n"/>
      <c r="K8" s="1401" t="n"/>
      <c r="L8" s="1401" t="n"/>
      <c r="M8" s="1401" t="n"/>
      <c r="N8" s="1401" t="n"/>
      <c r="O8" s="1401" t="n"/>
      <c r="P8" s="1401" t="n"/>
      <c r="Q8" s="1401" t="n"/>
      <c r="R8" s="1401" t="n"/>
      <c r="S8" s="1401" t="n"/>
      <c r="T8" s="1401" t="n"/>
      <c r="U8" s="1401" t="n"/>
      <c r="V8" s="1401" t="n"/>
      <c r="W8" s="1401" t="n"/>
      <c r="X8" s="1401" t="n"/>
      <c r="Y8" s="1401" t="n"/>
      <c r="Z8" s="1401" t="n"/>
      <c r="AA8" s="1401" t="n"/>
      <c r="AB8" s="1401" t="n"/>
      <c r="AC8" s="1401" t="n"/>
      <c r="AD8" s="1401" t="n"/>
      <c r="AE8" s="1407" t="n"/>
      <c r="AF8" s="1408" t="n"/>
      <c r="AG8" s="1408" t="n"/>
      <c r="AH8" s="1408" t="n"/>
      <c r="AI8" s="1408" t="n"/>
      <c r="AJ8" s="1408" t="n"/>
      <c r="AK8" s="1408" t="n"/>
      <c r="AL8" s="1408" t="n"/>
      <c r="AM8" s="1408" t="n"/>
      <c r="AN8" s="1408" t="n"/>
      <c r="AO8" s="1408" t="n"/>
      <c r="AP8" s="1408" t="n"/>
      <c r="AQ8" s="1408" t="n"/>
      <c r="AR8" s="1408" t="n"/>
      <c r="AS8" s="1408" t="n"/>
      <c r="AT8" s="1408" t="n"/>
      <c r="AU8" s="1408" t="n"/>
      <c r="AV8" s="1408" t="n"/>
      <c r="AW8" s="1408" t="n"/>
      <c r="AX8" s="1408" t="n"/>
      <c r="AY8" s="1408" t="n"/>
      <c r="AZ8" s="1409" t="n"/>
      <c r="BA8" s="1407" t="n"/>
      <c r="BB8" s="1408" t="n"/>
      <c r="BC8" s="1408" t="n"/>
      <c r="BD8" s="1408" t="n"/>
      <c r="BE8" s="1408" t="n"/>
      <c r="BF8" s="1408" t="n"/>
      <c r="BG8" s="1408" t="n"/>
      <c r="BH8" s="1408" t="n"/>
      <c r="BI8" s="1408" t="n"/>
      <c r="BJ8" s="1408" t="n"/>
      <c r="BK8" s="1408" t="n"/>
      <c r="BL8" s="1408" t="n"/>
      <c r="BM8" s="1408" t="n"/>
      <c r="BN8" s="1408" t="n"/>
      <c r="BO8" s="1408" t="n"/>
      <c r="BP8" s="1408" t="n"/>
      <c r="BQ8" s="1408" t="n"/>
      <c r="BR8" s="1408" t="n"/>
      <c r="BS8" s="1408" t="n"/>
      <c r="BT8" s="1408" t="n"/>
      <c r="BU8" s="1408" t="n"/>
      <c r="BV8" s="1409" t="n"/>
      <c r="BW8" s="1396" t="n"/>
      <c r="DW8" s="1401" t="n"/>
      <c r="DX8" s="1401" t="n"/>
      <c r="DY8" s="1410" t="inlineStr">
        <is>
          <t>Liabilities and Shareholders' Equity</t>
        </is>
      </c>
      <c r="DZ8" s="1411" t="n"/>
      <c r="EA8" s="1411" t="n"/>
      <c r="EB8" s="1411" t="n"/>
      <c r="EC8" s="1411" t="n"/>
      <c r="ED8" s="1411" t="n"/>
      <c r="EE8" s="1411" t="n"/>
      <c r="EF8" s="1411" t="n"/>
      <c r="EG8" s="1411" t="n"/>
      <c r="EH8" s="1411" t="n"/>
      <c r="EI8" s="1411" t="n"/>
      <c r="EJ8" s="1411" t="n"/>
      <c r="EK8" s="1411" t="n"/>
      <c r="EL8" s="1411" t="n"/>
      <c r="EM8" s="1411" t="n"/>
      <c r="EN8" s="1411" t="n"/>
      <c r="EO8" s="1411" t="n"/>
      <c r="EP8" s="1411" t="n"/>
      <c r="EQ8" s="1411" t="n"/>
      <c r="ER8" s="1411" t="n"/>
      <c r="ES8" s="1411" t="n"/>
      <c r="ET8" s="1411" t="n"/>
      <c r="EU8" s="1411" t="n"/>
      <c r="EV8" s="1411" t="n"/>
      <c r="EW8" s="1411" t="n"/>
      <c r="EX8" s="1411" t="n"/>
      <c r="EY8" s="1412" t="n"/>
      <c r="EZ8" s="1413" t="inlineStr">
        <is>
          <t>book-value</t>
        </is>
      </c>
      <c r="FA8" s="1411" t="n"/>
      <c r="FB8" s="1411" t="n"/>
      <c r="FC8" s="1411" t="n"/>
      <c r="FD8" s="1411" t="n"/>
      <c r="FE8" s="1411" t="n"/>
      <c r="FF8" s="1411" t="n"/>
      <c r="FG8" s="1411" t="n"/>
      <c r="FH8" s="1411" t="n"/>
      <c r="FI8" s="1411" t="n"/>
      <c r="FJ8" s="1411" t="n"/>
      <c r="FK8" s="1411" t="n"/>
      <c r="FL8" s="1412" t="n"/>
    </row>
    <row r="9" ht="5.25" customHeight="1" s="980">
      <c r="A9" s="1504" t="inlineStr">
        <is>
          <t>Assets</t>
        </is>
      </c>
      <c r="B9" s="1403" t="n"/>
      <c r="C9" s="1403" t="n"/>
      <c r="D9" s="1403" t="n"/>
      <c r="E9" s="1403" t="n"/>
      <c r="F9" s="1403" t="n"/>
      <c r="G9" s="1403" t="n"/>
      <c r="H9" s="1403" t="n"/>
      <c r="I9" s="1403" t="n"/>
      <c r="J9" s="1403" t="n"/>
      <c r="K9" s="1403" t="n"/>
      <c r="L9" s="1403" t="n"/>
      <c r="M9" s="1403" t="n"/>
      <c r="N9" s="1403" t="n"/>
      <c r="O9" s="1403" t="n"/>
      <c r="P9" s="1403" t="n"/>
      <c r="Q9" s="1403" t="n"/>
      <c r="R9" s="1403" t="n"/>
      <c r="S9" s="1415" t="n"/>
      <c r="T9" s="1505" t="inlineStr">
        <is>
          <t>book-value</t>
        </is>
      </c>
      <c r="U9" s="1403" t="n"/>
      <c r="V9" s="1403" t="n"/>
      <c r="W9" s="1403" t="n"/>
      <c r="X9" s="1403" t="n"/>
      <c r="Y9" s="1403" t="n"/>
      <c r="Z9" s="1403" t="n"/>
      <c r="AA9" s="1403" t="n"/>
      <c r="AB9" s="1403" t="n"/>
      <c r="AC9" s="1403" t="n"/>
      <c r="AD9" s="1415" t="n"/>
      <c r="AE9" s="1417" t="inlineStr">
        <is>
          <t>Unrealized Gain &amp; Loss（Ａ）</t>
        </is>
      </c>
      <c r="AF9" s="1403" t="n"/>
      <c r="AG9" s="1403" t="n"/>
      <c r="AH9" s="1403" t="n"/>
      <c r="AI9" s="1403" t="n"/>
      <c r="AJ9" s="1403" t="n"/>
      <c r="AK9" s="1403" t="n"/>
      <c r="AL9" s="1403" t="n"/>
      <c r="AM9" s="1403" t="n"/>
      <c r="AN9" s="1403" t="n"/>
      <c r="AO9" s="1415" t="n"/>
      <c r="AP9" s="1505" t="inlineStr">
        <is>
          <t>current value（Ａ）</t>
        </is>
      </c>
      <c r="AQ9" s="1403" t="n"/>
      <c r="AR9" s="1403" t="n"/>
      <c r="AS9" s="1403" t="n"/>
      <c r="AT9" s="1403" t="n"/>
      <c r="AU9" s="1403" t="n"/>
      <c r="AV9" s="1403" t="n"/>
      <c r="AW9" s="1403" t="n"/>
      <c r="AX9" s="1403" t="n"/>
      <c r="AY9" s="1403" t="n"/>
      <c r="AZ9" s="1415" t="n"/>
      <c r="BA9" s="1417" t="inlineStr">
        <is>
          <t>Unrealized Gain &amp; Loss（Ｂ）</t>
        </is>
      </c>
      <c r="BB9" s="1403" t="n"/>
      <c r="BC9" s="1403" t="n"/>
      <c r="BD9" s="1403" t="n"/>
      <c r="BE9" s="1403" t="n"/>
      <c r="BF9" s="1403" t="n"/>
      <c r="BG9" s="1403" t="n"/>
      <c r="BH9" s="1403" t="n"/>
      <c r="BI9" s="1403" t="n"/>
      <c r="BJ9" s="1403" t="n"/>
      <c r="BK9" s="1415" t="n"/>
      <c r="BL9" s="1505" t="inlineStr">
        <is>
          <t>current value（Ｂ）</t>
        </is>
      </c>
      <c r="BM9" s="1403" t="n"/>
      <c r="BN9" s="1403" t="n"/>
      <c r="BO9" s="1403" t="n"/>
      <c r="BP9" s="1403" t="n"/>
      <c r="BQ9" s="1403" t="n"/>
      <c r="BR9" s="1403" t="n"/>
      <c r="BS9" s="1403" t="n"/>
      <c r="BT9" s="1403" t="n"/>
      <c r="BU9" s="1403" t="n"/>
      <c r="BV9" s="1415" t="n"/>
      <c r="BW9" s="1419" t="inlineStr">
        <is>
          <t>Remarks</t>
        </is>
      </c>
      <c r="BX9" s="1403" t="n"/>
      <c r="BY9" s="1403" t="n"/>
      <c r="BZ9" s="1403" t="n"/>
      <c r="CA9" s="1403" t="n"/>
      <c r="CB9" s="1403" t="n"/>
      <c r="CC9" s="1403" t="n"/>
      <c r="CD9" s="1403" t="n"/>
      <c r="CE9" s="1403" t="n"/>
      <c r="CF9" s="1403" t="n"/>
      <c r="CG9" s="1403" t="n"/>
      <c r="CH9" s="1403" t="n"/>
      <c r="CI9" s="1403" t="n"/>
      <c r="CJ9" s="1403" t="n"/>
      <c r="CK9" s="1403" t="n"/>
      <c r="CL9" s="1403" t="n"/>
      <c r="CM9" s="1403" t="n"/>
      <c r="CN9" s="1403" t="n"/>
      <c r="CO9" s="1403" t="n"/>
      <c r="CP9" s="1403" t="n"/>
      <c r="CQ9" s="1403" t="n"/>
      <c r="CR9" s="1403" t="n"/>
      <c r="CS9" s="1403" t="n"/>
      <c r="CT9" s="1403" t="n"/>
      <c r="CU9" s="1403" t="n"/>
      <c r="CV9" s="1403" t="n"/>
      <c r="CW9" s="1403" t="n"/>
      <c r="CX9" s="1403" t="n"/>
      <c r="CY9" s="1403" t="n"/>
      <c r="CZ9" s="1403" t="n"/>
      <c r="DA9" s="1403" t="n"/>
      <c r="DB9" s="1403" t="n"/>
      <c r="DC9" s="1403" t="n"/>
      <c r="DD9" s="1403" t="n"/>
      <c r="DE9" s="1403" t="n"/>
      <c r="DF9" s="1403" t="n"/>
      <c r="DG9" s="1403" t="n"/>
      <c r="DH9" s="1403" t="n"/>
      <c r="DI9" s="1403" t="n"/>
      <c r="DJ9" s="1403" t="n"/>
      <c r="DK9" s="1403" t="n"/>
      <c r="DL9" s="1403" t="n"/>
      <c r="DM9" s="1403" t="n"/>
      <c r="DN9" s="1403" t="n"/>
      <c r="DO9" s="1403" t="n"/>
      <c r="DP9" s="1403" t="n"/>
      <c r="DQ9" s="1403" t="n"/>
      <c r="DR9" s="1403" t="n"/>
      <c r="DS9" s="1403" t="n"/>
      <c r="DT9" s="1403" t="n"/>
      <c r="DU9" s="1403" t="n"/>
      <c r="DV9" s="1404" t="n"/>
      <c r="DY9" s="1420" t="n"/>
      <c r="EY9" s="1421" t="n"/>
      <c r="EZ9" s="1420" t="n"/>
      <c r="FL9" s="1421" t="n"/>
    </row>
    <row r="10" ht="5.25" customHeight="1" s="980">
      <c r="A10" s="1440" t="n"/>
      <c r="B10" s="1428" t="n"/>
      <c r="C10" s="1428" t="n"/>
      <c r="D10" s="1428" t="n"/>
      <c r="E10" s="1428" t="n"/>
      <c r="F10" s="1428" t="n"/>
      <c r="G10" s="1428" t="n"/>
      <c r="H10" s="1428" t="n"/>
      <c r="I10" s="1428" t="n"/>
      <c r="J10" s="1428" t="n"/>
      <c r="K10" s="1428" t="n"/>
      <c r="L10" s="1428" t="n"/>
      <c r="M10" s="1428" t="n"/>
      <c r="N10" s="1428" t="n"/>
      <c r="O10" s="1428" t="n"/>
      <c r="P10" s="1428" t="n"/>
      <c r="Q10" s="1428" t="n"/>
      <c r="R10" s="1428" t="n"/>
      <c r="S10" s="1429" t="n"/>
      <c r="T10" s="1427" t="n"/>
      <c r="U10" s="1428" t="n"/>
      <c r="V10" s="1428" t="n"/>
      <c r="W10" s="1428" t="n"/>
      <c r="X10" s="1428" t="n"/>
      <c r="Y10" s="1428" t="n"/>
      <c r="Z10" s="1428" t="n"/>
      <c r="AA10" s="1428" t="n"/>
      <c r="AB10" s="1428" t="n"/>
      <c r="AC10" s="1428" t="n"/>
      <c r="AD10" s="1429" t="n"/>
      <c r="AE10" s="1422" t="n"/>
      <c r="AF10" s="1423" t="n"/>
      <c r="AG10" s="1423" t="n"/>
      <c r="AH10" s="1423" t="n"/>
      <c r="AI10" s="1423" t="n"/>
      <c r="AJ10" s="1423" t="n"/>
      <c r="AK10" s="1423" t="n"/>
      <c r="AL10" s="1423" t="n"/>
      <c r="AM10" s="1423" t="n"/>
      <c r="AN10" s="1423" t="n"/>
      <c r="AO10" s="1424" t="n"/>
      <c r="AP10" s="1427" t="n"/>
      <c r="AQ10" s="1428" t="n"/>
      <c r="AR10" s="1428" t="n"/>
      <c r="AS10" s="1428" t="n"/>
      <c r="AT10" s="1428" t="n"/>
      <c r="AU10" s="1428" t="n"/>
      <c r="AV10" s="1428" t="n"/>
      <c r="AW10" s="1428" t="n"/>
      <c r="AX10" s="1428" t="n"/>
      <c r="AY10" s="1428" t="n"/>
      <c r="AZ10" s="1429" t="n"/>
      <c r="BA10" s="1422" t="n"/>
      <c r="BB10" s="1423" t="n"/>
      <c r="BC10" s="1423" t="n"/>
      <c r="BD10" s="1423" t="n"/>
      <c r="BE10" s="1423" t="n"/>
      <c r="BF10" s="1423" t="n"/>
      <c r="BG10" s="1423" t="n"/>
      <c r="BH10" s="1423" t="n"/>
      <c r="BI10" s="1423" t="n"/>
      <c r="BJ10" s="1423" t="n"/>
      <c r="BK10" s="1424" t="n"/>
      <c r="BL10" s="1427" t="n"/>
      <c r="BM10" s="1428" t="n"/>
      <c r="BN10" s="1428" t="n"/>
      <c r="BO10" s="1428" t="n"/>
      <c r="BP10" s="1428" t="n"/>
      <c r="BQ10" s="1428" t="n"/>
      <c r="BR10" s="1428" t="n"/>
      <c r="BS10" s="1428" t="n"/>
      <c r="BT10" s="1428" t="n"/>
      <c r="BU10" s="1428" t="n"/>
      <c r="BV10" s="1429" t="n"/>
      <c r="BW10" s="1422" t="n"/>
      <c r="BX10" s="1423" t="n"/>
      <c r="BY10" s="1423" t="n"/>
      <c r="BZ10" s="1423" t="n"/>
      <c r="CA10" s="1423" t="n"/>
      <c r="CB10" s="1423" t="n"/>
      <c r="CC10" s="1423" t="n"/>
      <c r="CD10" s="1423" t="n"/>
      <c r="CE10" s="1423" t="n"/>
      <c r="CF10" s="1423" t="n"/>
      <c r="CG10" s="1423" t="n"/>
      <c r="CH10" s="1423" t="n"/>
      <c r="CI10" s="1423" t="n"/>
      <c r="CJ10" s="1423" t="n"/>
      <c r="CK10" s="1423" t="n"/>
      <c r="CL10" s="1423" t="n"/>
      <c r="CM10" s="1423" t="n"/>
      <c r="CN10" s="1423" t="n"/>
      <c r="CO10" s="1423" t="n"/>
      <c r="CP10" s="1423" t="n"/>
      <c r="CQ10" s="1423" t="n"/>
      <c r="CR10" s="1423" t="n"/>
      <c r="CS10" s="1423" t="n"/>
      <c r="CT10" s="1423" t="n"/>
      <c r="CU10" s="1423" t="n"/>
      <c r="CV10" s="1423" t="n"/>
      <c r="CW10" s="1423" t="n"/>
      <c r="CX10" s="1423" t="n"/>
      <c r="CY10" s="1423" t="n"/>
      <c r="CZ10" s="1423" t="n"/>
      <c r="DA10" s="1423" t="n"/>
      <c r="DB10" s="1423" t="n"/>
      <c r="DC10" s="1423" t="n"/>
      <c r="DD10" s="1423" t="n"/>
      <c r="DE10" s="1423" t="n"/>
      <c r="DF10" s="1423" t="n"/>
      <c r="DG10" s="1423" t="n"/>
      <c r="DH10" s="1423" t="n"/>
      <c r="DI10" s="1423" t="n"/>
      <c r="DJ10" s="1423" t="n"/>
      <c r="DK10" s="1423" t="n"/>
      <c r="DL10" s="1423" t="n"/>
      <c r="DM10" s="1423" t="n"/>
      <c r="DN10" s="1423" t="n"/>
      <c r="DO10" s="1423" t="n"/>
      <c r="DP10" s="1423" t="n"/>
      <c r="DQ10" s="1423" t="n"/>
      <c r="DR10" s="1423" t="n"/>
      <c r="DS10" s="1423" t="n"/>
      <c r="DT10" s="1423" t="n"/>
      <c r="DU10" s="1423" t="n"/>
      <c r="DV10" s="1426" t="n"/>
      <c r="DY10" s="1427" t="n"/>
      <c r="DZ10" s="1428" t="n"/>
      <c r="EA10" s="1428" t="n"/>
      <c r="EB10" s="1428" t="n"/>
      <c r="EC10" s="1428" t="n"/>
      <c r="ED10" s="1428" t="n"/>
      <c r="EE10" s="1428" t="n"/>
      <c r="EF10" s="1428" t="n"/>
      <c r="EG10" s="1428" t="n"/>
      <c r="EH10" s="1428" t="n"/>
      <c r="EI10" s="1428" t="n"/>
      <c r="EJ10" s="1428" t="n"/>
      <c r="EK10" s="1428" t="n"/>
      <c r="EL10" s="1428" t="n"/>
      <c r="EM10" s="1428" t="n"/>
      <c r="EN10" s="1428" t="n"/>
      <c r="EO10" s="1428" t="n"/>
      <c r="EP10" s="1428" t="n"/>
      <c r="EQ10" s="1428" t="n"/>
      <c r="ER10" s="1428" t="n"/>
      <c r="ES10" s="1428" t="n"/>
      <c r="ET10" s="1428" t="n"/>
      <c r="EU10" s="1428" t="n"/>
      <c r="EV10" s="1428" t="n"/>
      <c r="EW10" s="1428" t="n"/>
      <c r="EX10" s="1428" t="n"/>
      <c r="EY10" s="1429" t="n"/>
      <c r="EZ10" s="1427" t="n"/>
      <c r="FA10" s="1428" t="n"/>
      <c r="FB10" s="1428" t="n"/>
      <c r="FC10" s="1428" t="n"/>
      <c r="FD10" s="1428" t="n"/>
      <c r="FE10" s="1428" t="n"/>
      <c r="FF10" s="1428" t="n"/>
      <c r="FG10" s="1428" t="n"/>
      <c r="FH10" s="1428" t="n"/>
      <c r="FI10" s="1428" t="n"/>
      <c r="FJ10" s="1428" t="n"/>
      <c r="FK10" s="1428" t="n"/>
      <c r="FL10" s="1429" t="n"/>
    </row>
    <row r="11" ht="8.25" customHeight="1" s="980">
      <c r="A11" s="1430" t="n"/>
      <c r="B11" s="1431" t="inlineStr">
        <is>
          <t>Cash and cash equivalents</t>
        </is>
      </c>
      <c r="C11" s="1403" t="n"/>
      <c r="D11" s="1403" t="n"/>
      <c r="E11" s="1403" t="n"/>
      <c r="F11" s="1403" t="n"/>
      <c r="G11" s="1403" t="n"/>
      <c r="H11" s="1403" t="n"/>
      <c r="I11" s="1403" t="n"/>
      <c r="J11" s="1403" t="n"/>
      <c r="K11" s="1403" t="n"/>
      <c r="L11" s="1403" t="n"/>
      <c r="M11" s="1403" t="n"/>
      <c r="N11" s="1403" t="n"/>
      <c r="O11" s="1403" t="n"/>
      <c r="P11" s="1403" t="n"/>
      <c r="Q11" s="1403" t="n"/>
      <c r="R11" s="1403" t="n"/>
      <c r="S11" s="1415" t="n"/>
      <c r="T11" s="1432" t="n">
        <v>1838</v>
      </c>
      <c r="U11" s="1403" t="n"/>
      <c r="V11" s="1403" t="n"/>
      <c r="W11" s="1403" t="n"/>
      <c r="X11" s="1403" t="n"/>
      <c r="Y11" s="1403" t="n"/>
      <c r="Z11" s="1403" t="n"/>
      <c r="AA11" s="1403" t="n"/>
      <c r="AB11" s="1403" t="n"/>
      <c r="AC11" s="1403" t="n"/>
      <c r="AD11" s="1415" t="n"/>
      <c r="AE11" s="1433" t="n"/>
      <c r="AF11" s="1403" t="n"/>
      <c r="AG11" s="1403" t="n"/>
      <c r="AH11" s="1403" t="n"/>
      <c r="AI11" s="1403" t="n"/>
      <c r="AJ11" s="1403" t="n"/>
      <c r="AK11" s="1403" t="n"/>
      <c r="AL11" s="1403" t="n"/>
      <c r="AM11" s="1403" t="n"/>
      <c r="AN11" s="1403" t="n"/>
      <c r="AO11" s="1415" t="n"/>
      <c r="AP11" s="1432">
        <f>+T11+AE11</f>
        <v/>
      </c>
      <c r="AQ11" s="1403" t="n"/>
      <c r="AR11" s="1403" t="n"/>
      <c r="AS11" s="1403" t="n"/>
      <c r="AT11" s="1403" t="n"/>
      <c r="AU11" s="1403" t="n"/>
      <c r="AV11" s="1403" t="n"/>
      <c r="AW11" s="1403" t="n"/>
      <c r="AX11" s="1403" t="n"/>
      <c r="AY11" s="1403" t="n"/>
      <c r="AZ11" s="1415" t="n"/>
      <c r="BA11" s="1433" t="n"/>
      <c r="BB11" s="1403" t="n"/>
      <c r="BC11" s="1403" t="n"/>
      <c r="BD11" s="1403" t="n"/>
      <c r="BE11" s="1403" t="n"/>
      <c r="BF11" s="1403" t="n"/>
      <c r="BG11" s="1403" t="n"/>
      <c r="BH11" s="1403" t="n"/>
      <c r="BI11" s="1403" t="n"/>
      <c r="BJ11" s="1403" t="n"/>
      <c r="BK11" s="1415" t="n"/>
      <c r="BL11" s="1432">
        <f>+T11+BA11</f>
        <v/>
      </c>
      <c r="BM11" s="1403" t="n"/>
      <c r="BN11" s="1403" t="n"/>
      <c r="BO11" s="1403" t="n"/>
      <c r="BP11" s="1403" t="n"/>
      <c r="BQ11" s="1403" t="n"/>
      <c r="BR11" s="1403" t="n"/>
      <c r="BS11" s="1403" t="n"/>
      <c r="BT11" s="1403" t="n"/>
      <c r="BU11" s="1403" t="n"/>
      <c r="BV11" s="1415" t="n"/>
      <c r="BW11" s="1506" t="inlineStr">
        <is>
          <t xml:space="preserve">Major item includes Balance with Bank - INR 1.83 bn, and Cash on Hand - INR 3 Mn. </t>
        </is>
      </c>
      <c r="BX11" s="1403" t="n"/>
      <c r="BY11" s="1403" t="n"/>
      <c r="BZ11" s="1403" t="n"/>
      <c r="CA11" s="1403" t="n"/>
      <c r="CB11" s="1403" t="n"/>
      <c r="CC11" s="1403" t="n"/>
      <c r="CD11" s="1403" t="n"/>
      <c r="CE11" s="1403" t="n"/>
      <c r="CF11" s="1403" t="n"/>
      <c r="CG11" s="1403" t="n"/>
      <c r="CH11" s="1403" t="n"/>
      <c r="CI11" s="1403" t="n"/>
      <c r="CJ11" s="1403" t="n"/>
      <c r="CK11" s="1403" t="n"/>
      <c r="CL11" s="1403" t="n"/>
      <c r="CM11" s="1403" t="n"/>
      <c r="CN11" s="1403" t="n"/>
      <c r="CO11" s="1403" t="n"/>
      <c r="CP11" s="1403" t="n"/>
      <c r="CQ11" s="1403" t="n"/>
      <c r="CR11" s="1403" t="n"/>
      <c r="CS11" s="1403" t="n"/>
      <c r="CT11" s="1403" t="n"/>
      <c r="CU11" s="1403" t="n"/>
      <c r="CV11" s="1403" t="n"/>
      <c r="CW11" s="1403" t="n"/>
      <c r="CX11" s="1403" t="n"/>
      <c r="CY11" s="1403" t="n"/>
      <c r="CZ11" s="1403" t="n"/>
      <c r="DA11" s="1403" t="n"/>
      <c r="DB11" s="1403" t="n"/>
      <c r="DC11" s="1403" t="n"/>
      <c r="DD11" s="1403" t="n"/>
      <c r="DE11" s="1403" t="n"/>
      <c r="DF11" s="1403" t="n"/>
      <c r="DG11" s="1403" t="n"/>
      <c r="DH11" s="1403" t="n"/>
      <c r="DI11" s="1403" t="n"/>
      <c r="DJ11" s="1403" t="n"/>
      <c r="DK11" s="1403" t="n"/>
      <c r="DL11" s="1403" t="n"/>
      <c r="DM11" s="1403" t="n"/>
      <c r="DN11" s="1403" t="n"/>
      <c r="DO11" s="1403" t="n"/>
      <c r="DP11" s="1403" t="n"/>
      <c r="DQ11" s="1403" t="n"/>
      <c r="DR11" s="1403" t="n"/>
      <c r="DS11" s="1403" t="n"/>
      <c r="DT11" s="1403" t="n"/>
      <c r="DU11" s="1403" t="n"/>
      <c r="DV11" s="1404" t="n"/>
      <c r="DW11" s="1435" t="n"/>
      <c r="DY11" s="1436" t="n"/>
      <c r="DZ11" s="1437" t="inlineStr">
        <is>
          <t>Account payable (include trade notes payables)</t>
        </is>
      </c>
      <c r="EA11" s="1411" t="n"/>
      <c r="EB11" s="1411" t="n"/>
      <c r="EC11" s="1411" t="n"/>
      <c r="ED11" s="1411" t="n"/>
      <c r="EE11" s="1411" t="n"/>
      <c r="EF11" s="1411" t="n"/>
      <c r="EG11" s="1411" t="n"/>
      <c r="EH11" s="1411" t="n"/>
      <c r="EI11" s="1411" t="n"/>
      <c r="EJ11" s="1411" t="n"/>
      <c r="EK11" s="1411" t="n"/>
      <c r="EL11" s="1411" t="n"/>
      <c r="EM11" s="1411" t="n"/>
      <c r="EN11" s="1411" t="n"/>
      <c r="EO11" s="1411" t="n"/>
      <c r="EP11" s="1411" t="n"/>
      <c r="EQ11" s="1411" t="n"/>
      <c r="ER11" s="1411" t="n"/>
      <c r="ES11" s="1411" t="n"/>
      <c r="ET11" s="1411" t="n"/>
      <c r="EU11" s="1411" t="n"/>
      <c r="EV11" s="1411" t="n"/>
      <c r="EW11" s="1411" t="n"/>
      <c r="EX11" s="1411" t="n"/>
      <c r="EY11" s="1412" t="n"/>
      <c r="EZ11" s="1438">
        <f>+'No of yrs to repay debt (S)'!BE22</f>
        <v/>
      </c>
      <c r="FA11" s="1411" t="n"/>
      <c r="FB11" s="1411" t="n"/>
      <c r="FC11" s="1411" t="n"/>
      <c r="FD11" s="1411" t="n"/>
      <c r="FE11" s="1411" t="n"/>
      <c r="FF11" s="1411" t="n"/>
      <c r="FG11" s="1411" t="n"/>
      <c r="FH11" s="1411" t="n"/>
      <c r="FI11" s="1411" t="n"/>
      <c r="FJ11" s="1411" t="n"/>
      <c r="FK11" s="1411" t="n"/>
      <c r="FL11" s="1412" t="n"/>
    </row>
    <row r="12" ht="8.25" customHeight="1" s="980">
      <c r="A12" s="1439" t="n"/>
      <c r="B12" s="1427" t="n"/>
      <c r="C12" s="1428" t="n"/>
      <c r="D12" s="1428" t="n"/>
      <c r="E12" s="1428" t="n"/>
      <c r="F12" s="1428" t="n"/>
      <c r="G12" s="1428" t="n"/>
      <c r="H12" s="1428" t="n"/>
      <c r="I12" s="1428" t="n"/>
      <c r="J12" s="1428" t="n"/>
      <c r="K12" s="1428" t="n"/>
      <c r="L12" s="1428" t="n"/>
      <c r="M12" s="1428" t="n"/>
      <c r="N12" s="1428" t="n"/>
      <c r="O12" s="1428" t="n"/>
      <c r="P12" s="1428" t="n"/>
      <c r="Q12" s="1428" t="n"/>
      <c r="R12" s="1428" t="n"/>
      <c r="S12" s="1429" t="n"/>
      <c r="T12" s="1427" t="n"/>
      <c r="U12" s="1428" t="n"/>
      <c r="V12" s="1428" t="n"/>
      <c r="W12" s="1428" t="n"/>
      <c r="X12" s="1428" t="n"/>
      <c r="Y12" s="1428" t="n"/>
      <c r="Z12" s="1428" t="n"/>
      <c r="AA12" s="1428" t="n"/>
      <c r="AB12" s="1428" t="n"/>
      <c r="AC12" s="1428" t="n"/>
      <c r="AD12" s="1429" t="n"/>
      <c r="AE12" s="1440" t="n"/>
      <c r="AF12" s="1428" t="n"/>
      <c r="AG12" s="1428" t="n"/>
      <c r="AH12" s="1428" t="n"/>
      <c r="AI12" s="1428" t="n"/>
      <c r="AJ12" s="1428" t="n"/>
      <c r="AK12" s="1428" t="n"/>
      <c r="AL12" s="1428" t="n"/>
      <c r="AM12" s="1428" t="n"/>
      <c r="AN12" s="1428" t="n"/>
      <c r="AO12" s="1429" t="n"/>
      <c r="AP12" s="1427" t="n"/>
      <c r="AQ12" s="1428" t="n"/>
      <c r="AR12" s="1428" t="n"/>
      <c r="AS12" s="1428" t="n"/>
      <c r="AT12" s="1428" t="n"/>
      <c r="AU12" s="1428" t="n"/>
      <c r="AV12" s="1428" t="n"/>
      <c r="AW12" s="1428" t="n"/>
      <c r="AX12" s="1428" t="n"/>
      <c r="AY12" s="1428" t="n"/>
      <c r="AZ12" s="1429" t="n"/>
      <c r="BA12" s="1440" t="n"/>
      <c r="BB12" s="1428" t="n"/>
      <c r="BC12" s="1428" t="n"/>
      <c r="BD12" s="1428" t="n"/>
      <c r="BE12" s="1428" t="n"/>
      <c r="BF12" s="1428" t="n"/>
      <c r="BG12" s="1428" t="n"/>
      <c r="BH12" s="1428" t="n"/>
      <c r="BI12" s="1428" t="n"/>
      <c r="BJ12" s="1428" t="n"/>
      <c r="BK12" s="1429" t="n"/>
      <c r="BL12" s="1427" t="n"/>
      <c r="BM12" s="1428" t="n"/>
      <c r="BN12" s="1428" t="n"/>
      <c r="BO12" s="1428" t="n"/>
      <c r="BP12" s="1428" t="n"/>
      <c r="BQ12" s="1428" t="n"/>
      <c r="BR12" s="1428" t="n"/>
      <c r="BS12" s="1428" t="n"/>
      <c r="BT12" s="1428" t="n"/>
      <c r="BU12" s="1428" t="n"/>
      <c r="BV12" s="1429" t="n"/>
      <c r="BW12" s="1440" t="n"/>
      <c r="BX12" s="1428" t="n"/>
      <c r="BY12" s="1428" t="n"/>
      <c r="BZ12" s="1428" t="n"/>
      <c r="CA12" s="1428" t="n"/>
      <c r="CB12" s="1428" t="n"/>
      <c r="CC12" s="1428" t="n"/>
      <c r="CD12" s="1428" t="n"/>
      <c r="CE12" s="1428" t="n"/>
      <c r="CF12" s="1428" t="n"/>
      <c r="CG12" s="1428" t="n"/>
      <c r="CH12" s="1428" t="n"/>
      <c r="CI12" s="1428" t="n"/>
      <c r="CJ12" s="1428" t="n"/>
      <c r="CK12" s="1428" t="n"/>
      <c r="CL12" s="1428" t="n"/>
      <c r="CM12" s="1428" t="n"/>
      <c r="CN12" s="1428" t="n"/>
      <c r="CO12" s="1428" t="n"/>
      <c r="CP12" s="1428" t="n"/>
      <c r="CQ12" s="1428" t="n"/>
      <c r="CR12" s="1428" t="n"/>
      <c r="CS12" s="1428" t="n"/>
      <c r="CT12" s="1428" t="n"/>
      <c r="CU12" s="1428" t="n"/>
      <c r="CV12" s="1428" t="n"/>
      <c r="CW12" s="1428" t="n"/>
      <c r="CX12" s="1428" t="n"/>
      <c r="CY12" s="1428" t="n"/>
      <c r="CZ12" s="1428" t="n"/>
      <c r="DA12" s="1428" t="n"/>
      <c r="DB12" s="1428" t="n"/>
      <c r="DC12" s="1428" t="n"/>
      <c r="DD12" s="1428" t="n"/>
      <c r="DE12" s="1428" t="n"/>
      <c r="DF12" s="1428" t="n"/>
      <c r="DG12" s="1428" t="n"/>
      <c r="DH12" s="1428" t="n"/>
      <c r="DI12" s="1428" t="n"/>
      <c r="DJ12" s="1428" t="n"/>
      <c r="DK12" s="1428" t="n"/>
      <c r="DL12" s="1428" t="n"/>
      <c r="DM12" s="1428" t="n"/>
      <c r="DN12" s="1428" t="n"/>
      <c r="DO12" s="1428" t="n"/>
      <c r="DP12" s="1428" t="n"/>
      <c r="DQ12" s="1428" t="n"/>
      <c r="DR12" s="1428" t="n"/>
      <c r="DS12" s="1428" t="n"/>
      <c r="DT12" s="1428" t="n"/>
      <c r="DU12" s="1428" t="n"/>
      <c r="DV12" s="1441" t="n"/>
      <c r="DW12" s="1435" t="n"/>
      <c r="DY12" s="1442" t="n"/>
      <c r="DZ12" s="1427" t="n"/>
      <c r="EA12" s="1428" t="n"/>
      <c r="EB12" s="1428" t="n"/>
      <c r="EC12" s="1428" t="n"/>
      <c r="ED12" s="1428" t="n"/>
      <c r="EE12" s="1428" t="n"/>
      <c r="EF12" s="1428" t="n"/>
      <c r="EG12" s="1428" t="n"/>
      <c r="EH12" s="1428" t="n"/>
      <c r="EI12" s="1428" t="n"/>
      <c r="EJ12" s="1428" t="n"/>
      <c r="EK12" s="1428" t="n"/>
      <c r="EL12" s="1428" t="n"/>
      <c r="EM12" s="1428" t="n"/>
      <c r="EN12" s="1428" t="n"/>
      <c r="EO12" s="1428" t="n"/>
      <c r="EP12" s="1428" t="n"/>
      <c r="EQ12" s="1428" t="n"/>
      <c r="ER12" s="1428" t="n"/>
      <c r="ES12" s="1428" t="n"/>
      <c r="ET12" s="1428" t="n"/>
      <c r="EU12" s="1428" t="n"/>
      <c r="EV12" s="1428" t="n"/>
      <c r="EW12" s="1428" t="n"/>
      <c r="EX12" s="1428" t="n"/>
      <c r="EY12" s="1429" t="n"/>
      <c r="EZ12" s="1427" t="n"/>
      <c r="FA12" s="1428" t="n"/>
      <c r="FB12" s="1428" t="n"/>
      <c r="FC12" s="1428" t="n"/>
      <c r="FD12" s="1428" t="n"/>
      <c r="FE12" s="1428" t="n"/>
      <c r="FF12" s="1428" t="n"/>
      <c r="FG12" s="1428" t="n"/>
      <c r="FH12" s="1428" t="n"/>
      <c r="FI12" s="1428" t="n"/>
      <c r="FJ12" s="1428" t="n"/>
      <c r="FK12" s="1428" t="n"/>
      <c r="FL12" s="1429" t="n"/>
    </row>
    <row r="13" ht="21" customHeight="1" s="980">
      <c r="A13" s="1439" t="n"/>
      <c r="B13" s="1437" t="inlineStr">
        <is>
          <t>Trade account receivable</t>
        </is>
      </c>
      <c r="C13" s="1411" t="n"/>
      <c r="D13" s="1411" t="n"/>
      <c r="E13" s="1411" t="n"/>
      <c r="F13" s="1411" t="n"/>
      <c r="G13" s="1411" t="n"/>
      <c r="H13" s="1411" t="n"/>
      <c r="I13" s="1411" t="n"/>
      <c r="J13" s="1411" t="n"/>
      <c r="K13" s="1411" t="n"/>
      <c r="L13" s="1411" t="n"/>
      <c r="M13" s="1411" t="n"/>
      <c r="N13" s="1411" t="n"/>
      <c r="O13" s="1411" t="n"/>
      <c r="P13" s="1411" t="n"/>
      <c r="Q13" s="1411" t="n"/>
      <c r="R13" s="1411" t="n"/>
      <c r="S13" s="1412" t="n"/>
      <c r="T13" s="1443" t="n">
        <v>12551</v>
      </c>
      <c r="U13" s="1411" t="n"/>
      <c r="V13" s="1411" t="n"/>
      <c r="W13" s="1411" t="n"/>
      <c r="X13" s="1411" t="n"/>
      <c r="Y13" s="1411" t="n"/>
      <c r="Z13" s="1411" t="n"/>
      <c r="AA13" s="1411" t="n"/>
      <c r="AB13" s="1411" t="n"/>
      <c r="AC13" s="1411" t="n"/>
      <c r="AD13" s="1412" t="n"/>
      <c r="AE13" s="1444">
        <f>-#REF!</f>
        <v/>
      </c>
      <c r="AF13" s="1411" t="n"/>
      <c r="AG13" s="1411" t="n"/>
      <c r="AH13" s="1411" t="n"/>
      <c r="AI13" s="1411" t="n"/>
      <c r="AJ13" s="1411" t="n"/>
      <c r="AK13" s="1411" t="n"/>
      <c r="AL13" s="1411" t="n"/>
      <c r="AM13" s="1411" t="n"/>
      <c r="AN13" s="1411" t="n"/>
      <c r="AO13" s="1412" t="n"/>
      <c r="AP13" s="1443">
        <f>+T13+AE13</f>
        <v/>
      </c>
      <c r="AQ13" s="1411" t="n"/>
      <c r="AR13" s="1411" t="n"/>
      <c r="AS13" s="1411" t="n"/>
      <c r="AT13" s="1411" t="n"/>
      <c r="AU13" s="1411" t="n"/>
      <c r="AV13" s="1411" t="n"/>
      <c r="AW13" s="1411" t="n"/>
      <c r="AX13" s="1411" t="n"/>
      <c r="AY13" s="1411" t="n"/>
      <c r="AZ13" s="1412" t="n"/>
      <c r="BA13" s="1444">
        <f>+AE13</f>
        <v/>
      </c>
      <c r="BB13" s="1411" t="n"/>
      <c r="BC13" s="1411" t="n"/>
      <c r="BD13" s="1411" t="n"/>
      <c r="BE13" s="1411" t="n"/>
      <c r="BF13" s="1411" t="n"/>
      <c r="BG13" s="1411" t="n"/>
      <c r="BH13" s="1411" t="n"/>
      <c r="BI13" s="1411" t="n"/>
      <c r="BJ13" s="1411" t="n"/>
      <c r="BK13" s="1412" t="n"/>
      <c r="BL13" s="1443">
        <f>+T13+BA13</f>
        <v/>
      </c>
      <c r="BM13" s="1411" t="n"/>
      <c r="BN13" s="1411" t="n"/>
      <c r="BO13" s="1411" t="n"/>
      <c r="BP13" s="1411" t="n"/>
      <c r="BQ13" s="1411" t="n"/>
      <c r="BR13" s="1411" t="n"/>
      <c r="BS13" s="1411" t="n"/>
      <c r="BT13" s="1411" t="n"/>
      <c r="BU13" s="1411" t="n"/>
      <c r="BV13" s="1412" t="n"/>
      <c r="BW13" s="1507"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411" t="n"/>
      <c r="BY13" s="1411" t="n"/>
      <c r="BZ13" s="1411" t="n"/>
      <c r="CA13" s="1411" t="n"/>
      <c r="CB13" s="1411" t="n"/>
      <c r="CC13" s="1411" t="n"/>
      <c r="CD13" s="1411" t="n"/>
      <c r="CE13" s="1411" t="n"/>
      <c r="CF13" s="1411" t="n"/>
      <c r="CG13" s="1411" t="n"/>
      <c r="CH13" s="1411" t="n"/>
      <c r="CI13" s="1411" t="n"/>
      <c r="CJ13" s="1411" t="n"/>
      <c r="CK13" s="1411" t="n"/>
      <c r="CL13" s="1411" t="n"/>
      <c r="CM13" s="1411" t="n"/>
      <c r="CN13" s="1411" t="n"/>
      <c r="CO13" s="1411" t="n"/>
      <c r="CP13" s="1411" t="n"/>
      <c r="CQ13" s="1411" t="n"/>
      <c r="CR13" s="1411" t="n"/>
      <c r="CS13" s="1411" t="n"/>
      <c r="CT13" s="1411" t="n"/>
      <c r="CU13" s="1411" t="n"/>
      <c r="CV13" s="1411" t="n"/>
      <c r="CW13" s="1411" t="n"/>
      <c r="CX13" s="1411" t="n"/>
      <c r="CY13" s="1411" t="n"/>
      <c r="CZ13" s="1411" t="n"/>
      <c r="DA13" s="1411" t="n"/>
      <c r="DB13" s="1411" t="n"/>
      <c r="DC13" s="1411" t="n"/>
      <c r="DD13" s="1411" t="n"/>
      <c r="DE13" s="1411" t="n"/>
      <c r="DF13" s="1411" t="n"/>
      <c r="DG13" s="1411" t="n"/>
      <c r="DH13" s="1411" t="n"/>
      <c r="DI13" s="1411" t="n"/>
      <c r="DJ13" s="1411" t="n"/>
      <c r="DK13" s="1411" t="n"/>
      <c r="DL13" s="1411" t="n"/>
      <c r="DM13" s="1411" t="n"/>
      <c r="DN13" s="1411" t="n"/>
      <c r="DO13" s="1411" t="n"/>
      <c r="DP13" s="1411" t="n"/>
      <c r="DQ13" s="1411" t="n"/>
      <c r="DR13" s="1411" t="n"/>
      <c r="DS13" s="1411" t="n"/>
      <c r="DT13" s="1411" t="n"/>
      <c r="DU13" s="1411" t="n"/>
      <c r="DV13" s="1412" t="n"/>
      <c r="DW13" s="1435" t="n"/>
      <c r="DY13" s="1442" t="n"/>
      <c r="DZ13" s="1437" t="inlineStr">
        <is>
          <t>Total short-term debt</t>
        </is>
      </c>
      <c r="EA13" s="1411" t="n"/>
      <c r="EB13" s="1411" t="n"/>
      <c r="EC13" s="1411" t="n"/>
      <c r="ED13" s="1411" t="n"/>
      <c r="EE13" s="1411" t="n"/>
      <c r="EF13" s="1411" t="n"/>
      <c r="EG13" s="1411" t="n"/>
      <c r="EH13" s="1411" t="n"/>
      <c r="EI13" s="1411" t="n"/>
      <c r="EJ13" s="1411" t="n"/>
      <c r="EK13" s="1411" t="n"/>
      <c r="EL13" s="1411" t="n"/>
      <c r="EM13" s="1411" t="n"/>
      <c r="EN13" s="1411" t="n"/>
      <c r="EO13" s="1411" t="n"/>
      <c r="EP13" s="1411" t="n"/>
      <c r="EQ13" s="1411" t="n"/>
      <c r="ER13" s="1411" t="n"/>
      <c r="ES13" s="1411" t="n"/>
      <c r="ET13" s="1411" t="n"/>
      <c r="EU13" s="1411" t="n"/>
      <c r="EV13" s="1411" t="n"/>
      <c r="EW13" s="1411" t="n"/>
      <c r="EX13" s="1411" t="n"/>
      <c r="EY13" s="1412" t="n"/>
      <c r="EZ13" s="1438">
        <f>+'No of yrs to repay debt (S)'!C16+'No of yrs to repay debt (S)'!R16</f>
        <v/>
      </c>
      <c r="FA13" s="1411" t="n"/>
      <c r="FB13" s="1411" t="n"/>
      <c r="FC13" s="1411" t="n"/>
      <c r="FD13" s="1411" t="n"/>
      <c r="FE13" s="1411" t="n"/>
      <c r="FF13" s="1411" t="n"/>
      <c r="FG13" s="1411" t="n"/>
      <c r="FH13" s="1411" t="n"/>
      <c r="FI13" s="1411" t="n"/>
      <c r="FJ13" s="1411" t="n"/>
      <c r="FK13" s="1411" t="n"/>
      <c r="FL13" s="1412" t="n"/>
    </row>
    <row r="14" ht="21" customHeight="1" s="980">
      <c r="A14" s="1439" t="n"/>
      <c r="B14" s="1427" t="n"/>
      <c r="C14" s="1428" t="n"/>
      <c r="D14" s="1428" t="n"/>
      <c r="E14" s="1428" t="n"/>
      <c r="F14" s="1428" t="n"/>
      <c r="G14" s="1428" t="n"/>
      <c r="H14" s="1428" t="n"/>
      <c r="I14" s="1428" t="n"/>
      <c r="J14" s="1428" t="n"/>
      <c r="K14" s="1428" t="n"/>
      <c r="L14" s="1428" t="n"/>
      <c r="M14" s="1428" t="n"/>
      <c r="N14" s="1428" t="n"/>
      <c r="O14" s="1428" t="n"/>
      <c r="P14" s="1428" t="n"/>
      <c r="Q14" s="1428" t="n"/>
      <c r="R14" s="1428" t="n"/>
      <c r="S14" s="1429" t="n"/>
      <c r="T14" s="1427" t="n"/>
      <c r="U14" s="1428" t="n"/>
      <c r="V14" s="1428" t="n"/>
      <c r="W14" s="1428" t="n"/>
      <c r="X14" s="1428" t="n"/>
      <c r="Y14" s="1428" t="n"/>
      <c r="Z14" s="1428" t="n"/>
      <c r="AA14" s="1428" t="n"/>
      <c r="AB14" s="1428" t="n"/>
      <c r="AC14" s="1428" t="n"/>
      <c r="AD14" s="1429" t="n"/>
      <c r="AE14" s="1440" t="n"/>
      <c r="AF14" s="1428" t="n"/>
      <c r="AG14" s="1428" t="n"/>
      <c r="AH14" s="1428" t="n"/>
      <c r="AI14" s="1428" t="n"/>
      <c r="AJ14" s="1428" t="n"/>
      <c r="AK14" s="1428" t="n"/>
      <c r="AL14" s="1428" t="n"/>
      <c r="AM14" s="1428" t="n"/>
      <c r="AN14" s="1428" t="n"/>
      <c r="AO14" s="1429" t="n"/>
      <c r="AP14" s="1427" t="n"/>
      <c r="AQ14" s="1428" t="n"/>
      <c r="AR14" s="1428" t="n"/>
      <c r="AS14" s="1428" t="n"/>
      <c r="AT14" s="1428" t="n"/>
      <c r="AU14" s="1428" t="n"/>
      <c r="AV14" s="1428" t="n"/>
      <c r="AW14" s="1428" t="n"/>
      <c r="AX14" s="1428" t="n"/>
      <c r="AY14" s="1428" t="n"/>
      <c r="AZ14" s="1429" t="n"/>
      <c r="BA14" s="1440" t="n"/>
      <c r="BB14" s="1428" t="n"/>
      <c r="BC14" s="1428" t="n"/>
      <c r="BD14" s="1428" t="n"/>
      <c r="BE14" s="1428" t="n"/>
      <c r="BF14" s="1428" t="n"/>
      <c r="BG14" s="1428" t="n"/>
      <c r="BH14" s="1428" t="n"/>
      <c r="BI14" s="1428" t="n"/>
      <c r="BJ14" s="1428" t="n"/>
      <c r="BK14" s="1429" t="n"/>
      <c r="BL14" s="1427" t="n"/>
      <c r="BM14" s="1428" t="n"/>
      <c r="BN14" s="1428" t="n"/>
      <c r="BO14" s="1428" t="n"/>
      <c r="BP14" s="1428" t="n"/>
      <c r="BQ14" s="1428" t="n"/>
      <c r="BR14" s="1428" t="n"/>
      <c r="BS14" s="1428" t="n"/>
      <c r="BT14" s="1428" t="n"/>
      <c r="BU14" s="1428" t="n"/>
      <c r="BV14" s="1429" t="n"/>
      <c r="BW14" s="1428" t="n"/>
      <c r="BX14" s="1428" t="n"/>
      <c r="BY14" s="1428" t="n"/>
      <c r="BZ14" s="1428" t="n"/>
      <c r="CA14" s="1428" t="n"/>
      <c r="CB14" s="1428" t="n"/>
      <c r="CC14" s="1428" t="n"/>
      <c r="CD14" s="1428" t="n"/>
      <c r="CE14" s="1428" t="n"/>
      <c r="CF14" s="1428" t="n"/>
      <c r="CG14" s="1428"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428" t="n"/>
      <c r="CY14" s="1428" t="n"/>
      <c r="CZ14" s="1428" t="n"/>
      <c r="DA14" s="1428" t="n"/>
      <c r="DB14" s="1428" t="n"/>
      <c r="DC14" s="1428" t="n"/>
      <c r="DD14" s="1428" t="n"/>
      <c r="DE14" s="1428" t="n"/>
      <c r="DF14" s="1428" t="n"/>
      <c r="DG14" s="1428" t="n"/>
      <c r="DH14" s="1428" t="n"/>
      <c r="DI14" s="1428" t="n"/>
      <c r="DJ14" s="1428" t="n"/>
      <c r="DK14" s="1428" t="n"/>
      <c r="DL14" s="1428" t="n"/>
      <c r="DM14" s="1428" t="n"/>
      <c r="DN14" s="1428" t="n"/>
      <c r="DO14" s="1428" t="n"/>
      <c r="DP14" s="1428" t="n"/>
      <c r="DQ14" s="1428" t="n"/>
      <c r="DR14" s="1428" t="n"/>
      <c r="DS14" s="1428" t="n"/>
      <c r="DT14" s="1428" t="n"/>
      <c r="DU14" s="1428" t="n"/>
      <c r="DV14" s="1429" t="n"/>
      <c r="DW14" s="1435" t="n"/>
      <c r="DY14" s="1442" t="n"/>
      <c r="DZ14" s="1427" t="n"/>
      <c r="EA14" s="1428" t="n"/>
      <c r="EB14" s="1428" t="n"/>
      <c r="EC14" s="1428" t="n"/>
      <c r="ED14" s="1428" t="n"/>
      <c r="EE14" s="1428" t="n"/>
      <c r="EF14" s="1428" t="n"/>
      <c r="EG14" s="1428" t="n"/>
      <c r="EH14" s="1428" t="n"/>
      <c r="EI14" s="1428" t="n"/>
      <c r="EJ14" s="1428" t="n"/>
      <c r="EK14" s="1428" t="n"/>
      <c r="EL14" s="1428" t="n"/>
      <c r="EM14" s="1428" t="n"/>
      <c r="EN14" s="1428" t="n"/>
      <c r="EO14" s="1428" t="n"/>
      <c r="EP14" s="1428" t="n"/>
      <c r="EQ14" s="1428" t="n"/>
      <c r="ER14" s="1428" t="n"/>
      <c r="ES14" s="1428" t="n"/>
      <c r="ET14" s="1428" t="n"/>
      <c r="EU14" s="1428" t="n"/>
      <c r="EV14" s="1428" t="n"/>
      <c r="EW14" s="1428" t="n"/>
      <c r="EX14" s="1428" t="n"/>
      <c r="EY14" s="1429" t="n"/>
      <c r="EZ14" s="1427" t="n"/>
      <c r="FA14" s="1428" t="n"/>
      <c r="FB14" s="1428" t="n"/>
      <c r="FC14" s="1428" t="n"/>
      <c r="FD14" s="1428" t="n"/>
      <c r="FE14" s="1428" t="n"/>
      <c r="FF14" s="1428" t="n"/>
      <c r="FG14" s="1428" t="n"/>
      <c r="FH14" s="1428" t="n"/>
      <c r="FI14" s="1428" t="n"/>
      <c r="FJ14" s="1428" t="n"/>
      <c r="FK14" s="1428" t="n"/>
      <c r="FL14" s="1429" t="n"/>
    </row>
    <row r="15" ht="6" customHeight="1" s="980">
      <c r="A15" s="1439" t="n"/>
      <c r="B15" s="1437" t="inlineStr">
        <is>
          <t>Securities</t>
        </is>
      </c>
      <c r="C15" s="1411" t="n"/>
      <c r="D15" s="1411" t="n"/>
      <c r="E15" s="1411" t="n"/>
      <c r="F15" s="1411" t="n"/>
      <c r="G15" s="1411" t="n"/>
      <c r="H15" s="1411" t="n"/>
      <c r="I15" s="1411" t="n"/>
      <c r="J15" s="1411" t="n"/>
      <c r="K15" s="1411" t="n"/>
      <c r="L15" s="1411" t="n"/>
      <c r="M15" s="1411" t="n"/>
      <c r="N15" s="1411" t="n"/>
      <c r="O15" s="1411" t="n"/>
      <c r="P15" s="1411" t="n"/>
      <c r="Q15" s="1411" t="n"/>
      <c r="R15" s="1411" t="n"/>
      <c r="S15" s="1412" t="n"/>
      <c r="T15" s="1443" t="n"/>
      <c r="U15" s="1411" t="n"/>
      <c r="V15" s="1411" t="n"/>
      <c r="W15" s="1411" t="n"/>
      <c r="X15" s="1411" t="n"/>
      <c r="Y15" s="1411" t="n"/>
      <c r="Z15" s="1411" t="n"/>
      <c r="AA15" s="1411" t="n"/>
      <c r="AB15" s="1411" t="n"/>
      <c r="AC15" s="1411" t="n"/>
      <c r="AD15" s="1412" t="n"/>
      <c r="AE15" s="1444" t="n"/>
      <c r="AF15" s="1411" t="n"/>
      <c r="AG15" s="1411" t="n"/>
      <c r="AH15" s="1411" t="n"/>
      <c r="AI15" s="1411" t="n"/>
      <c r="AJ15" s="1411" t="n"/>
      <c r="AK15" s="1411" t="n"/>
      <c r="AL15" s="1411" t="n"/>
      <c r="AM15" s="1411" t="n"/>
      <c r="AN15" s="1411" t="n"/>
      <c r="AO15" s="1412" t="n"/>
      <c r="AP15" s="1443">
        <f>+T15+AE15</f>
        <v/>
      </c>
      <c r="AQ15" s="1411" t="n"/>
      <c r="AR15" s="1411" t="n"/>
      <c r="AS15" s="1411" t="n"/>
      <c r="AT15" s="1411" t="n"/>
      <c r="AU15" s="1411" t="n"/>
      <c r="AV15" s="1411" t="n"/>
      <c r="AW15" s="1411" t="n"/>
      <c r="AX15" s="1411" t="n"/>
      <c r="AY15" s="1411" t="n"/>
      <c r="AZ15" s="1412" t="n"/>
      <c r="BA15" s="1444" t="n"/>
      <c r="BB15" s="1411" t="n"/>
      <c r="BC15" s="1411" t="n"/>
      <c r="BD15" s="1411" t="n"/>
      <c r="BE15" s="1411" t="n"/>
      <c r="BF15" s="1411" t="n"/>
      <c r="BG15" s="1411" t="n"/>
      <c r="BH15" s="1411" t="n"/>
      <c r="BI15" s="1411" t="n"/>
      <c r="BJ15" s="1411" t="n"/>
      <c r="BK15" s="1412" t="n"/>
      <c r="BL15" s="1443">
        <f>+T15+BA15</f>
        <v/>
      </c>
      <c r="BM15" s="1411" t="n"/>
      <c r="BN15" s="1411" t="n"/>
      <c r="BO15" s="1411" t="n"/>
      <c r="BP15" s="1411" t="n"/>
      <c r="BQ15" s="1411" t="n"/>
      <c r="BR15" s="1411" t="n"/>
      <c r="BS15" s="1411" t="n"/>
      <c r="BT15" s="1411" t="n"/>
      <c r="BU15" s="1411" t="n"/>
      <c r="BV15" s="1412" t="n"/>
      <c r="BW15" s="1508" t="n"/>
      <c r="BX15" s="1411" t="n"/>
      <c r="BY15" s="1411" t="n"/>
      <c r="BZ15" s="1411" t="n"/>
      <c r="CA15" s="1411" t="n"/>
      <c r="CB15" s="1411" t="n"/>
      <c r="CC15" s="1411" t="n"/>
      <c r="CD15" s="1411" t="n"/>
      <c r="CE15" s="1411" t="n"/>
      <c r="CF15" s="1411" t="n"/>
      <c r="CG15" s="1411" t="n"/>
      <c r="CH15" s="1411" t="n"/>
      <c r="CI15" s="1411" t="n"/>
      <c r="CJ15" s="1411" t="n"/>
      <c r="CK15" s="1411" t="n"/>
      <c r="CL15" s="1411" t="n"/>
      <c r="CM15" s="1411" t="n"/>
      <c r="CN15" s="1411" t="n"/>
      <c r="CO15" s="1411" t="n"/>
      <c r="CP15" s="1411" t="n"/>
      <c r="CQ15" s="1411" t="n"/>
      <c r="CR15" s="1411" t="n"/>
      <c r="CS15" s="1411" t="n"/>
      <c r="CT15" s="1411" t="n"/>
      <c r="CU15" s="1411" t="n"/>
      <c r="CV15" s="1411" t="n"/>
      <c r="CW15" s="1411" t="n"/>
      <c r="CX15" s="1411" t="n"/>
      <c r="CY15" s="1411" t="n"/>
      <c r="CZ15" s="1411" t="n"/>
      <c r="DA15" s="1411" t="n"/>
      <c r="DB15" s="1411" t="n"/>
      <c r="DC15" s="1411" t="n"/>
      <c r="DD15" s="1411" t="n"/>
      <c r="DE15" s="1411" t="n"/>
      <c r="DF15" s="1411" t="n"/>
      <c r="DG15" s="1411" t="n"/>
      <c r="DH15" s="1411" t="n"/>
      <c r="DI15" s="1411" t="n"/>
      <c r="DJ15" s="1411" t="n"/>
      <c r="DK15" s="1411" t="n"/>
      <c r="DL15" s="1411" t="n"/>
      <c r="DM15" s="1411" t="n"/>
      <c r="DN15" s="1411" t="n"/>
      <c r="DO15" s="1411" t="n"/>
      <c r="DP15" s="1411" t="n"/>
      <c r="DQ15" s="1411" t="n"/>
      <c r="DR15" s="1411" t="n"/>
      <c r="DS15" s="1411" t="n"/>
      <c r="DT15" s="1411" t="n"/>
      <c r="DU15" s="1411" t="n"/>
      <c r="DV15" s="1412" t="n"/>
      <c r="DW15" s="1435" t="n"/>
      <c r="DY15" s="1442" t="n"/>
      <c r="DZ15" s="1437" t="inlineStr">
        <is>
          <t>Accrued Expenses &amp; Other CL</t>
        </is>
      </c>
      <c r="EA15" s="1411" t="n"/>
      <c r="EB15" s="1411" t="n"/>
      <c r="EC15" s="1411" t="n"/>
      <c r="ED15" s="1411" t="n"/>
      <c r="EE15" s="1411" t="n"/>
      <c r="EF15" s="1411" t="n"/>
      <c r="EG15" s="1411" t="n"/>
      <c r="EH15" s="1411" t="n"/>
      <c r="EI15" s="1411" t="n"/>
      <c r="EJ15" s="1411" t="n"/>
      <c r="EK15" s="1411" t="n"/>
      <c r="EL15" s="1411" t="n"/>
      <c r="EM15" s="1411" t="n"/>
      <c r="EN15" s="1411" t="n"/>
      <c r="EO15" s="1411" t="n"/>
      <c r="EP15" s="1411" t="n"/>
      <c r="EQ15" s="1411" t="n"/>
      <c r="ER15" s="1411" t="n"/>
      <c r="ES15" s="1411" t="n"/>
      <c r="ET15" s="1411" t="n"/>
      <c r="EU15" s="1411" t="n"/>
      <c r="EV15" s="1411" t="n"/>
      <c r="EW15" s="1411" t="n"/>
      <c r="EX15" s="1411" t="n"/>
      <c r="EY15" s="1412" t="n"/>
      <c r="EZ15" s="1438">
        <f>27907-EZ13-EZ11</f>
        <v/>
      </c>
      <c r="FA15" s="1411" t="n"/>
      <c r="FB15" s="1411" t="n"/>
      <c r="FC15" s="1411" t="n"/>
      <c r="FD15" s="1411" t="n"/>
      <c r="FE15" s="1411" t="n"/>
      <c r="FF15" s="1411" t="n"/>
      <c r="FG15" s="1411" t="n"/>
      <c r="FH15" s="1411" t="n"/>
      <c r="FI15" s="1411" t="n"/>
      <c r="FJ15" s="1411" t="n"/>
      <c r="FK15" s="1411" t="n"/>
      <c r="FL15" s="1412" t="n"/>
    </row>
    <row r="16" ht="6" customHeight="1" s="980">
      <c r="A16" s="1439" t="n"/>
      <c r="B16" s="1427" t="n"/>
      <c r="C16" s="1428" t="n"/>
      <c r="D16" s="1428" t="n"/>
      <c r="E16" s="1428" t="n"/>
      <c r="F16" s="1428" t="n"/>
      <c r="G16" s="1428" t="n"/>
      <c r="H16" s="1428" t="n"/>
      <c r="I16" s="1428" t="n"/>
      <c r="J16" s="1428" t="n"/>
      <c r="K16" s="1428" t="n"/>
      <c r="L16" s="1428" t="n"/>
      <c r="M16" s="1428" t="n"/>
      <c r="N16" s="1428" t="n"/>
      <c r="O16" s="1428" t="n"/>
      <c r="P16" s="1428" t="n"/>
      <c r="Q16" s="1428" t="n"/>
      <c r="R16" s="1428" t="n"/>
      <c r="S16" s="1429" t="n"/>
      <c r="T16" s="1427" t="n"/>
      <c r="U16" s="1428" t="n"/>
      <c r="V16" s="1428" t="n"/>
      <c r="W16" s="1428" t="n"/>
      <c r="X16" s="1428" t="n"/>
      <c r="Y16" s="1428" t="n"/>
      <c r="Z16" s="1428" t="n"/>
      <c r="AA16" s="1428" t="n"/>
      <c r="AB16" s="1428" t="n"/>
      <c r="AC16" s="1428" t="n"/>
      <c r="AD16" s="1429" t="n"/>
      <c r="AE16" s="1440" t="n"/>
      <c r="AF16" s="1428" t="n"/>
      <c r="AG16" s="1428" t="n"/>
      <c r="AH16" s="1428" t="n"/>
      <c r="AI16" s="1428" t="n"/>
      <c r="AJ16" s="1428" t="n"/>
      <c r="AK16" s="1428" t="n"/>
      <c r="AL16" s="1428" t="n"/>
      <c r="AM16" s="1428" t="n"/>
      <c r="AN16" s="1428" t="n"/>
      <c r="AO16" s="1429" t="n"/>
      <c r="AP16" s="1427" t="n"/>
      <c r="AQ16" s="1428" t="n"/>
      <c r="AR16" s="1428" t="n"/>
      <c r="AS16" s="1428" t="n"/>
      <c r="AT16" s="1428" t="n"/>
      <c r="AU16" s="1428" t="n"/>
      <c r="AV16" s="1428" t="n"/>
      <c r="AW16" s="1428" t="n"/>
      <c r="AX16" s="1428" t="n"/>
      <c r="AY16" s="1428" t="n"/>
      <c r="AZ16" s="1429" t="n"/>
      <c r="BA16" s="1440" t="n"/>
      <c r="BB16" s="1428" t="n"/>
      <c r="BC16" s="1428" t="n"/>
      <c r="BD16" s="1428" t="n"/>
      <c r="BE16" s="1428" t="n"/>
      <c r="BF16" s="1428" t="n"/>
      <c r="BG16" s="1428" t="n"/>
      <c r="BH16" s="1428" t="n"/>
      <c r="BI16" s="1428" t="n"/>
      <c r="BJ16" s="1428" t="n"/>
      <c r="BK16" s="1429" t="n"/>
      <c r="BL16" s="1427" t="n"/>
      <c r="BM16" s="1428" t="n"/>
      <c r="BN16" s="1428" t="n"/>
      <c r="BO16" s="1428" t="n"/>
      <c r="BP16" s="1428" t="n"/>
      <c r="BQ16" s="1428" t="n"/>
      <c r="BR16" s="1428" t="n"/>
      <c r="BS16" s="1428" t="n"/>
      <c r="BT16" s="1428" t="n"/>
      <c r="BU16" s="1428" t="n"/>
      <c r="BV16" s="1429" t="n"/>
      <c r="BW16" s="1428" t="n"/>
      <c r="BX16" s="1428" t="n"/>
      <c r="BY16" s="1428" t="n"/>
      <c r="BZ16" s="1428" t="n"/>
      <c r="CA16" s="1428" t="n"/>
      <c r="CB16" s="1428" t="n"/>
      <c r="CC16" s="1428" t="n"/>
      <c r="CD16" s="1428" t="n"/>
      <c r="CE16" s="1428" t="n"/>
      <c r="CF16" s="1428" t="n"/>
      <c r="CG16" s="1428" t="n"/>
      <c r="CH16" s="1428" t="n"/>
      <c r="CI16" s="1428" t="n"/>
      <c r="CJ16" s="1428" t="n"/>
      <c r="CK16" s="1428" t="n"/>
      <c r="CL16" s="1428" t="n"/>
      <c r="CM16" s="1428" t="n"/>
      <c r="CN16" s="1428" t="n"/>
      <c r="CO16" s="1428" t="n"/>
      <c r="CP16" s="1428" t="n"/>
      <c r="CQ16" s="1428" t="n"/>
      <c r="CR16" s="1428" t="n"/>
      <c r="CS16" s="1428" t="n"/>
      <c r="CT16" s="1428" t="n"/>
      <c r="CU16" s="1428" t="n"/>
      <c r="CV16" s="1428" t="n"/>
      <c r="CW16" s="1428" t="n"/>
      <c r="CX16" s="1428" t="n"/>
      <c r="CY16" s="1428" t="n"/>
      <c r="CZ16" s="1428" t="n"/>
      <c r="DA16" s="1428" t="n"/>
      <c r="DB16" s="1428" t="n"/>
      <c r="DC16" s="1428" t="n"/>
      <c r="DD16" s="1428" t="n"/>
      <c r="DE16" s="1428" t="n"/>
      <c r="DF16" s="1428" t="n"/>
      <c r="DG16" s="1428" t="n"/>
      <c r="DH16" s="1428" t="n"/>
      <c r="DI16" s="1428" t="n"/>
      <c r="DJ16" s="1428" t="n"/>
      <c r="DK16" s="1428" t="n"/>
      <c r="DL16" s="1428" t="n"/>
      <c r="DM16" s="1428" t="n"/>
      <c r="DN16" s="1428" t="n"/>
      <c r="DO16" s="1428" t="n"/>
      <c r="DP16" s="1428" t="n"/>
      <c r="DQ16" s="1428" t="n"/>
      <c r="DR16" s="1428" t="n"/>
      <c r="DS16" s="1428" t="n"/>
      <c r="DT16" s="1428" t="n"/>
      <c r="DU16" s="1428" t="n"/>
      <c r="DV16" s="1429" t="n"/>
      <c r="DW16" s="1435" t="n"/>
      <c r="DY16" s="1447" t="n"/>
      <c r="DZ16" s="1427" t="n"/>
      <c r="EA16" s="1428" t="n"/>
      <c r="EB16" s="1428" t="n"/>
      <c r="EC16" s="1428" t="n"/>
      <c r="ED16" s="1428" t="n"/>
      <c r="EE16" s="1428" t="n"/>
      <c r="EF16" s="1428" t="n"/>
      <c r="EG16" s="1428" t="n"/>
      <c r="EH16" s="1428" t="n"/>
      <c r="EI16" s="1428" t="n"/>
      <c r="EJ16" s="1428" t="n"/>
      <c r="EK16" s="1428" t="n"/>
      <c r="EL16" s="1428" t="n"/>
      <c r="EM16" s="1428" t="n"/>
      <c r="EN16" s="1428" t="n"/>
      <c r="EO16" s="1428" t="n"/>
      <c r="EP16" s="1428" t="n"/>
      <c r="EQ16" s="1428" t="n"/>
      <c r="ER16" s="1428" t="n"/>
      <c r="ES16" s="1428" t="n"/>
      <c r="ET16" s="1428" t="n"/>
      <c r="EU16" s="1428" t="n"/>
      <c r="EV16" s="1428" t="n"/>
      <c r="EW16" s="1428" t="n"/>
      <c r="EX16" s="1428" t="n"/>
      <c r="EY16" s="1429" t="n"/>
      <c r="EZ16" s="1427" t="n"/>
      <c r="FA16" s="1428" t="n"/>
      <c r="FB16" s="1428" t="n"/>
      <c r="FC16" s="1428" t="n"/>
      <c r="FD16" s="1428" t="n"/>
      <c r="FE16" s="1428" t="n"/>
      <c r="FF16" s="1428" t="n"/>
      <c r="FG16" s="1428" t="n"/>
      <c r="FH16" s="1428" t="n"/>
      <c r="FI16" s="1428" t="n"/>
      <c r="FJ16" s="1428" t="n"/>
      <c r="FK16" s="1428" t="n"/>
      <c r="FL16" s="1429" t="n"/>
    </row>
    <row r="17" ht="15.75" customHeight="1" s="980">
      <c r="A17" s="1439" t="n"/>
      <c r="B17" s="1437" t="inlineStr">
        <is>
          <t>Inventories</t>
        </is>
      </c>
      <c r="C17" s="1411" t="n"/>
      <c r="D17" s="1411" t="n"/>
      <c r="E17" s="1411" t="n"/>
      <c r="F17" s="1411" t="n"/>
      <c r="G17" s="1411" t="n"/>
      <c r="H17" s="1411" t="n"/>
      <c r="I17" s="1411" t="n"/>
      <c r="J17" s="1411" t="n"/>
      <c r="K17" s="1411" t="n"/>
      <c r="L17" s="1411" t="n"/>
      <c r="M17" s="1411" t="n"/>
      <c r="N17" s="1411" t="n"/>
      <c r="O17" s="1411" t="n"/>
      <c r="P17" s="1411" t="n"/>
      <c r="Q17" s="1411" t="n"/>
      <c r="R17" s="1411" t="n"/>
      <c r="S17" s="1412" t="n"/>
      <c r="T17" s="1443" t="n">
        <v>13207</v>
      </c>
      <c r="U17" s="1411" t="n"/>
      <c r="V17" s="1411" t="n"/>
      <c r="W17" s="1411" t="n"/>
      <c r="X17" s="1411" t="n"/>
      <c r="Y17" s="1411" t="n"/>
      <c r="Z17" s="1411" t="n"/>
      <c r="AA17" s="1411" t="n"/>
      <c r="AB17" s="1411" t="n"/>
      <c r="AC17" s="1411" t="n"/>
      <c r="AD17" s="1412" t="n"/>
      <c r="AE17" s="1444">
        <f>-#REF!</f>
        <v/>
      </c>
      <c r="AF17" s="1411" t="n"/>
      <c r="AG17" s="1411" t="n"/>
      <c r="AH17" s="1411" t="n"/>
      <c r="AI17" s="1411" t="n"/>
      <c r="AJ17" s="1411" t="n"/>
      <c r="AK17" s="1411" t="n"/>
      <c r="AL17" s="1411" t="n"/>
      <c r="AM17" s="1411" t="n"/>
      <c r="AN17" s="1411" t="n"/>
      <c r="AO17" s="1412" t="n"/>
      <c r="AP17" s="1443">
        <f>+T17+AE17</f>
        <v/>
      </c>
      <c r="AQ17" s="1411" t="n"/>
      <c r="AR17" s="1411" t="n"/>
      <c r="AS17" s="1411" t="n"/>
      <c r="AT17" s="1411" t="n"/>
      <c r="AU17" s="1411" t="n"/>
      <c r="AV17" s="1411" t="n"/>
      <c r="AW17" s="1411" t="n"/>
      <c r="AX17" s="1411" t="n"/>
      <c r="AY17" s="1411" t="n"/>
      <c r="AZ17" s="1412" t="n"/>
      <c r="BA17" s="1444">
        <f>+AE17</f>
        <v/>
      </c>
      <c r="BB17" s="1411" t="n"/>
      <c r="BC17" s="1411" t="n"/>
      <c r="BD17" s="1411" t="n"/>
      <c r="BE17" s="1411" t="n"/>
      <c r="BF17" s="1411" t="n"/>
      <c r="BG17" s="1411" t="n"/>
      <c r="BH17" s="1411" t="n"/>
      <c r="BI17" s="1411" t="n"/>
      <c r="BJ17" s="1411" t="n"/>
      <c r="BK17" s="1412" t="n"/>
      <c r="BL17" s="1443">
        <f>+T17+BA17</f>
        <v/>
      </c>
      <c r="BM17" s="1411" t="n"/>
      <c r="BN17" s="1411" t="n"/>
      <c r="BO17" s="1411" t="n"/>
      <c r="BP17" s="1411" t="n"/>
      <c r="BQ17" s="1411" t="n"/>
      <c r="BR17" s="1411" t="n"/>
      <c r="BS17" s="1411" t="n"/>
      <c r="BT17" s="1411" t="n"/>
      <c r="BU17" s="1411" t="n"/>
      <c r="BV17" s="1412" t="n"/>
      <c r="BW17" s="1509" t="inlineStr">
        <is>
          <t>Raw materials - INR 6.2 bn; WIP - INR 2.2 bn; FG - INR 2.7 bn; SIT - INR 1.14 bn;  Packing Materials - INR 900 mn; 
(3 year average is 2.07x which is less than current year turnover of 2.72x. Hence, unrealised loss adjustment is made)</t>
        </is>
      </c>
      <c r="BX17" s="1411" t="n"/>
      <c r="BY17" s="1411" t="n"/>
      <c r="BZ17" s="1411" t="n"/>
      <c r="CA17" s="1411" t="n"/>
      <c r="CB17" s="1411" t="n"/>
      <c r="CC17" s="1411" t="n"/>
      <c r="CD17" s="1411" t="n"/>
      <c r="CE17" s="1411" t="n"/>
      <c r="CF17" s="1411" t="n"/>
      <c r="CG17" s="1411" t="n"/>
      <c r="CH17" s="1411" t="n"/>
      <c r="CI17" s="1411" t="n"/>
      <c r="CJ17" s="1411" t="n"/>
      <c r="CK17" s="1411" t="n"/>
      <c r="CL17" s="1411" t="n"/>
      <c r="CM17" s="1411" t="n"/>
      <c r="CN17" s="1411" t="n"/>
      <c r="CO17" s="1411" t="n"/>
      <c r="CP17" s="1411" t="n"/>
      <c r="CQ17" s="1411" t="n"/>
      <c r="CR17" s="1411" t="n"/>
      <c r="CS17" s="1411" t="n"/>
      <c r="CT17" s="1411" t="n"/>
      <c r="CU17" s="1411" t="n"/>
      <c r="CV17" s="1411" t="n"/>
      <c r="CW17" s="1411" t="n"/>
      <c r="CX17" s="1411" t="n"/>
      <c r="CY17" s="1411" t="n"/>
      <c r="CZ17" s="1411" t="n"/>
      <c r="DA17" s="1411" t="n"/>
      <c r="DB17" s="1411" t="n"/>
      <c r="DC17" s="1411" t="n"/>
      <c r="DD17" s="1411" t="n"/>
      <c r="DE17" s="1411" t="n"/>
      <c r="DF17" s="1411" t="n"/>
      <c r="DG17" s="1411" t="n"/>
      <c r="DH17" s="1411" t="n"/>
      <c r="DI17" s="1411" t="n"/>
      <c r="DJ17" s="1411" t="n"/>
      <c r="DK17" s="1411" t="n"/>
      <c r="DL17" s="1411" t="n"/>
      <c r="DM17" s="1411" t="n"/>
      <c r="DN17" s="1411" t="n"/>
      <c r="DO17" s="1411" t="n"/>
      <c r="DP17" s="1411" t="n"/>
      <c r="DQ17" s="1411" t="n"/>
      <c r="DR17" s="1411" t="n"/>
      <c r="DS17" s="1411" t="n"/>
      <c r="DT17" s="1411" t="n"/>
      <c r="DU17" s="1411" t="n"/>
      <c r="DV17" s="1446" t="n"/>
      <c r="DW17" s="1435" t="n"/>
      <c r="DY17" s="1437" t="inlineStr">
        <is>
          <t>Total Current Liabilities</t>
        </is>
      </c>
      <c r="DZ17" s="1411" t="n"/>
      <c r="EA17" s="1411" t="n"/>
      <c r="EB17" s="1411" t="n"/>
      <c r="EC17" s="1411" t="n"/>
      <c r="ED17" s="1411" t="n"/>
      <c r="EE17" s="1411" t="n"/>
      <c r="EF17" s="1411" t="n"/>
      <c r="EG17" s="1411" t="n"/>
      <c r="EH17" s="1411" t="n"/>
      <c r="EI17" s="1411" t="n"/>
      <c r="EJ17" s="1411" t="n"/>
      <c r="EK17" s="1411" t="n"/>
      <c r="EL17" s="1411" t="n"/>
      <c r="EM17" s="1411" t="n"/>
      <c r="EN17" s="1411" t="n"/>
      <c r="EO17" s="1411" t="n"/>
      <c r="EP17" s="1411" t="n"/>
      <c r="EQ17" s="1411" t="n"/>
      <c r="ER17" s="1411" t="n"/>
      <c r="ES17" s="1411" t="n"/>
      <c r="ET17" s="1411" t="n"/>
      <c r="EU17" s="1411" t="n"/>
      <c r="EV17" s="1411" t="n"/>
      <c r="EW17" s="1411" t="n"/>
      <c r="EX17" s="1411" t="n"/>
      <c r="EY17" s="1412" t="n"/>
      <c r="EZ17" s="1438">
        <f>SUM(EZ11:FL16)</f>
        <v/>
      </c>
      <c r="FA17" s="1411" t="n"/>
      <c r="FB17" s="1411" t="n"/>
      <c r="FC17" s="1411" t="n"/>
      <c r="FD17" s="1411" t="n"/>
      <c r="FE17" s="1411" t="n"/>
      <c r="FF17" s="1411" t="n"/>
      <c r="FG17" s="1411" t="n"/>
      <c r="FH17" s="1411" t="n"/>
      <c r="FI17" s="1411" t="n"/>
      <c r="FJ17" s="1411" t="n"/>
      <c r="FK17" s="1411" t="n"/>
      <c r="FL17" s="1412" t="n"/>
    </row>
    <row r="18" ht="15.75" customHeight="1" s="980">
      <c r="A18" s="1439" t="n"/>
      <c r="B18" s="1427" t="n"/>
      <c r="C18" s="1428" t="n"/>
      <c r="D18" s="1428" t="n"/>
      <c r="E18" s="1428" t="n"/>
      <c r="F18" s="1428" t="n"/>
      <c r="G18" s="1428" t="n"/>
      <c r="H18" s="1428" t="n"/>
      <c r="I18" s="1428" t="n"/>
      <c r="J18" s="1428" t="n"/>
      <c r="K18" s="1428" t="n"/>
      <c r="L18" s="1428" t="n"/>
      <c r="M18" s="1428" t="n"/>
      <c r="N18" s="1428" t="n"/>
      <c r="O18" s="1428" t="n"/>
      <c r="P18" s="1428" t="n"/>
      <c r="Q18" s="1428" t="n"/>
      <c r="R18" s="1428" t="n"/>
      <c r="S18" s="1429" t="n"/>
      <c r="T18" s="1427" t="n"/>
      <c r="U18" s="1428" t="n"/>
      <c r="V18" s="1428" t="n"/>
      <c r="W18" s="1428" t="n"/>
      <c r="X18" s="1428" t="n"/>
      <c r="Y18" s="1428" t="n"/>
      <c r="Z18" s="1428" t="n"/>
      <c r="AA18" s="1428" t="n"/>
      <c r="AB18" s="1428" t="n"/>
      <c r="AC18" s="1428" t="n"/>
      <c r="AD18" s="1429" t="n"/>
      <c r="AE18" s="1440" t="n"/>
      <c r="AF18" s="1428" t="n"/>
      <c r="AG18" s="1428" t="n"/>
      <c r="AH18" s="1428" t="n"/>
      <c r="AI18" s="1428" t="n"/>
      <c r="AJ18" s="1428" t="n"/>
      <c r="AK18" s="1428" t="n"/>
      <c r="AL18" s="1428" t="n"/>
      <c r="AM18" s="1428" t="n"/>
      <c r="AN18" s="1428" t="n"/>
      <c r="AO18" s="1429" t="n"/>
      <c r="AP18" s="1427" t="n"/>
      <c r="AQ18" s="1428" t="n"/>
      <c r="AR18" s="1428" t="n"/>
      <c r="AS18" s="1428" t="n"/>
      <c r="AT18" s="1428" t="n"/>
      <c r="AU18" s="1428" t="n"/>
      <c r="AV18" s="1428" t="n"/>
      <c r="AW18" s="1428" t="n"/>
      <c r="AX18" s="1428" t="n"/>
      <c r="AY18" s="1428" t="n"/>
      <c r="AZ18" s="1429" t="n"/>
      <c r="BA18" s="1440" t="n"/>
      <c r="BB18" s="1428" t="n"/>
      <c r="BC18" s="1428" t="n"/>
      <c r="BD18" s="1428" t="n"/>
      <c r="BE18" s="1428" t="n"/>
      <c r="BF18" s="1428" t="n"/>
      <c r="BG18" s="1428" t="n"/>
      <c r="BH18" s="1428" t="n"/>
      <c r="BI18" s="1428" t="n"/>
      <c r="BJ18" s="1428" t="n"/>
      <c r="BK18" s="1429" t="n"/>
      <c r="BL18" s="1427" t="n"/>
      <c r="BM18" s="1428" t="n"/>
      <c r="BN18" s="1428" t="n"/>
      <c r="BO18" s="1428" t="n"/>
      <c r="BP18" s="1428" t="n"/>
      <c r="BQ18" s="1428" t="n"/>
      <c r="BR18" s="1428" t="n"/>
      <c r="BS18" s="1428" t="n"/>
      <c r="BT18" s="1428" t="n"/>
      <c r="BU18" s="1428" t="n"/>
      <c r="BV18" s="1429" t="n"/>
      <c r="BW18" s="1440" t="n"/>
      <c r="BX18" s="1428" t="n"/>
      <c r="BY18" s="1428" t="n"/>
      <c r="BZ18" s="1428" t="n"/>
      <c r="CA18" s="1428" t="n"/>
      <c r="CB18" s="1428" t="n"/>
      <c r="CC18" s="1428" t="n"/>
      <c r="CD18" s="1428" t="n"/>
      <c r="CE18" s="1428" t="n"/>
      <c r="CF18" s="1428" t="n"/>
      <c r="CG18" s="1428" t="n"/>
      <c r="CH18" s="1428" t="n"/>
      <c r="CI18" s="1428" t="n"/>
      <c r="CJ18" s="1428" t="n"/>
      <c r="CK18" s="1428" t="n"/>
      <c r="CL18" s="1428" t="n"/>
      <c r="CM18" s="1428" t="n"/>
      <c r="CN18" s="1428" t="n"/>
      <c r="CO18" s="1428" t="n"/>
      <c r="CP18" s="1428" t="n"/>
      <c r="CQ18" s="1428" t="n"/>
      <c r="CR18" s="1428" t="n"/>
      <c r="CS18" s="1428" t="n"/>
      <c r="CT18" s="1428" t="n"/>
      <c r="CU18" s="1428" t="n"/>
      <c r="CV18" s="1428" t="n"/>
      <c r="CW18" s="1428" t="n"/>
      <c r="CX18" s="1428" t="n"/>
      <c r="CY18" s="1428" t="n"/>
      <c r="CZ18" s="1428" t="n"/>
      <c r="DA18" s="1428" t="n"/>
      <c r="DB18" s="1428" t="n"/>
      <c r="DC18" s="1428" t="n"/>
      <c r="DD18" s="1428" t="n"/>
      <c r="DE18" s="1428" t="n"/>
      <c r="DF18" s="1428" t="n"/>
      <c r="DG18" s="1428" t="n"/>
      <c r="DH18" s="1428" t="n"/>
      <c r="DI18" s="1428" t="n"/>
      <c r="DJ18" s="1428" t="n"/>
      <c r="DK18" s="1428" t="n"/>
      <c r="DL18" s="1428" t="n"/>
      <c r="DM18" s="1428" t="n"/>
      <c r="DN18" s="1428" t="n"/>
      <c r="DO18" s="1428" t="n"/>
      <c r="DP18" s="1428" t="n"/>
      <c r="DQ18" s="1428" t="n"/>
      <c r="DR18" s="1428" t="n"/>
      <c r="DS18" s="1428" t="n"/>
      <c r="DT18" s="1428" t="n"/>
      <c r="DU18" s="1428" t="n"/>
      <c r="DV18" s="1441" t="n"/>
      <c r="DW18" s="1435" t="n"/>
      <c r="DY18" s="1427" t="n"/>
      <c r="DZ18" s="1428" t="n"/>
      <c r="EA18" s="1428" t="n"/>
      <c r="EB18" s="1428" t="n"/>
      <c r="EC18" s="1428" t="n"/>
      <c r="ED18" s="1428" t="n"/>
      <c r="EE18" s="1428" t="n"/>
      <c r="EF18" s="1428" t="n"/>
      <c r="EG18" s="1428" t="n"/>
      <c r="EH18" s="1428" t="n"/>
      <c r="EI18" s="1428" t="n"/>
      <c r="EJ18" s="1428" t="n"/>
      <c r="EK18" s="1428" t="n"/>
      <c r="EL18" s="1428" t="n"/>
      <c r="EM18" s="1428" t="n"/>
      <c r="EN18" s="1428" t="n"/>
      <c r="EO18" s="1428" t="n"/>
      <c r="EP18" s="1428" t="n"/>
      <c r="EQ18" s="1428" t="n"/>
      <c r="ER18" s="1428" t="n"/>
      <c r="ES18" s="1428" t="n"/>
      <c r="ET18" s="1428" t="n"/>
      <c r="EU18" s="1428" t="n"/>
      <c r="EV18" s="1428" t="n"/>
      <c r="EW18" s="1428" t="n"/>
      <c r="EX18" s="1428" t="n"/>
      <c r="EY18" s="1429" t="n"/>
      <c r="EZ18" s="1427" t="n"/>
      <c r="FA18" s="1428" t="n"/>
      <c r="FB18" s="1428" t="n"/>
      <c r="FC18" s="1428" t="n"/>
      <c r="FD18" s="1428" t="n"/>
      <c r="FE18" s="1428" t="n"/>
      <c r="FF18" s="1428" t="n"/>
      <c r="FG18" s="1428" t="n"/>
      <c r="FH18" s="1428" t="n"/>
      <c r="FI18" s="1428" t="n"/>
      <c r="FJ18" s="1428" t="n"/>
      <c r="FK18" s="1428" t="n"/>
      <c r="FL18" s="1429" t="n"/>
    </row>
    <row r="19" ht="6" customHeight="1" s="980">
      <c r="A19" s="1439" t="n"/>
      <c r="B19" s="1437" t="inlineStr">
        <is>
          <t>Prepaid expenses</t>
        </is>
      </c>
      <c r="C19" s="1411" t="n"/>
      <c r="D19" s="1411" t="n"/>
      <c r="E19" s="1411" t="n"/>
      <c r="F19" s="1411" t="n"/>
      <c r="G19" s="1411" t="n"/>
      <c r="H19" s="1411" t="n"/>
      <c r="I19" s="1411" t="n"/>
      <c r="J19" s="1411" t="n"/>
      <c r="K19" s="1411" t="n"/>
      <c r="L19" s="1411" t="n"/>
      <c r="M19" s="1411" t="n"/>
      <c r="N19" s="1411" t="n"/>
      <c r="O19" s="1411" t="n"/>
      <c r="P19" s="1411" t="n"/>
      <c r="Q19" s="1411" t="n"/>
      <c r="R19" s="1411" t="n"/>
      <c r="S19" s="1412" t="n"/>
      <c r="T19" s="1443" t="n">
        <v>233</v>
      </c>
      <c r="U19" s="1411" t="n"/>
      <c r="V19" s="1411" t="n"/>
      <c r="W19" s="1411" t="n"/>
      <c r="X19" s="1411" t="n"/>
      <c r="Y19" s="1411" t="n"/>
      <c r="Z19" s="1411" t="n"/>
      <c r="AA19" s="1411" t="n"/>
      <c r="AB19" s="1411" t="n"/>
      <c r="AC19" s="1411" t="n"/>
      <c r="AD19" s="1412" t="n"/>
      <c r="AE19" s="1444" t="n"/>
      <c r="AF19" s="1411" t="n"/>
      <c r="AG19" s="1411" t="n"/>
      <c r="AH19" s="1411" t="n"/>
      <c r="AI19" s="1411" t="n"/>
      <c r="AJ19" s="1411" t="n"/>
      <c r="AK19" s="1411" t="n"/>
      <c r="AL19" s="1411" t="n"/>
      <c r="AM19" s="1411" t="n"/>
      <c r="AN19" s="1411" t="n"/>
      <c r="AO19" s="1412" t="n"/>
      <c r="AP19" s="1443">
        <f>+T19+AE19</f>
        <v/>
      </c>
      <c r="AQ19" s="1411" t="n"/>
      <c r="AR19" s="1411" t="n"/>
      <c r="AS19" s="1411" t="n"/>
      <c r="AT19" s="1411" t="n"/>
      <c r="AU19" s="1411" t="n"/>
      <c r="AV19" s="1411" t="n"/>
      <c r="AW19" s="1411" t="n"/>
      <c r="AX19" s="1411" t="n"/>
      <c r="AY19" s="1411" t="n"/>
      <c r="AZ19" s="1412" t="n"/>
      <c r="BA19" s="1444" t="n"/>
      <c r="BB19" s="1411" t="n"/>
      <c r="BC19" s="1411" t="n"/>
      <c r="BD19" s="1411" t="n"/>
      <c r="BE19" s="1411" t="n"/>
      <c r="BF19" s="1411" t="n"/>
      <c r="BG19" s="1411" t="n"/>
      <c r="BH19" s="1411" t="n"/>
      <c r="BI19" s="1411" t="n"/>
      <c r="BJ19" s="1411" t="n"/>
      <c r="BK19" s="1412" t="n"/>
      <c r="BL19" s="1443">
        <f>+T19+BA19</f>
        <v/>
      </c>
      <c r="BM19" s="1411" t="n"/>
      <c r="BN19" s="1411" t="n"/>
      <c r="BO19" s="1411" t="n"/>
      <c r="BP19" s="1411" t="n"/>
      <c r="BQ19" s="1411" t="n"/>
      <c r="BR19" s="1411" t="n"/>
      <c r="BS19" s="1411" t="n"/>
      <c r="BT19" s="1411" t="n"/>
      <c r="BU19" s="1411" t="n"/>
      <c r="BV19" s="1412" t="n"/>
      <c r="BW19" s="1510" t="n"/>
      <c r="BX19" s="1411" t="n"/>
      <c r="BY19" s="1411" t="n"/>
      <c r="BZ19" s="1411" t="n"/>
      <c r="CA19" s="1411" t="n"/>
      <c r="CB19" s="1411" t="n"/>
      <c r="CC19" s="1411" t="n"/>
      <c r="CD19" s="1411" t="n"/>
      <c r="CE19" s="1411" t="n"/>
      <c r="CF19" s="1411" t="n"/>
      <c r="CG19" s="1411" t="n"/>
      <c r="CH19" s="1411" t="n"/>
      <c r="CI19" s="1411" t="n"/>
      <c r="CJ19" s="1411" t="n"/>
      <c r="CK19" s="1411" t="n"/>
      <c r="CL19" s="1411" t="n"/>
      <c r="CM19" s="1411" t="n"/>
      <c r="CN19" s="1411" t="n"/>
      <c r="CO19" s="1411" t="n"/>
      <c r="CP19" s="1411" t="n"/>
      <c r="CQ19" s="1411" t="n"/>
      <c r="CR19" s="1411" t="n"/>
      <c r="CS19" s="1411" t="n"/>
      <c r="CT19" s="1411" t="n"/>
      <c r="CU19" s="1411" t="n"/>
      <c r="CV19" s="1411" t="n"/>
      <c r="CW19" s="1411" t="n"/>
      <c r="CX19" s="1411" t="n"/>
      <c r="CY19" s="1411" t="n"/>
      <c r="CZ19" s="1411" t="n"/>
      <c r="DA19" s="1411" t="n"/>
      <c r="DB19" s="1411" t="n"/>
      <c r="DC19" s="1411" t="n"/>
      <c r="DD19" s="1411" t="n"/>
      <c r="DE19" s="1411" t="n"/>
      <c r="DF19" s="1411" t="n"/>
      <c r="DG19" s="1411" t="n"/>
      <c r="DH19" s="1411" t="n"/>
      <c r="DI19" s="1411" t="n"/>
      <c r="DJ19" s="1411" t="n"/>
      <c r="DK19" s="1411" t="n"/>
      <c r="DL19" s="1411" t="n"/>
      <c r="DM19" s="1411" t="n"/>
      <c r="DN19" s="1411" t="n"/>
      <c r="DO19" s="1411" t="n"/>
      <c r="DP19" s="1411" t="n"/>
      <c r="DQ19" s="1411" t="n"/>
      <c r="DR19" s="1411" t="n"/>
      <c r="DS19" s="1411" t="n"/>
      <c r="DT19" s="1411" t="n"/>
      <c r="DU19" s="1411" t="n"/>
      <c r="DV19" s="1446" t="n"/>
      <c r="DW19" s="1435" t="n"/>
      <c r="DY19" s="1437" t="inlineStr">
        <is>
          <t>Total Fixed Liabilities</t>
        </is>
      </c>
      <c r="DZ19" s="1411" t="n"/>
      <c r="EA19" s="1411" t="n"/>
      <c r="EB19" s="1411" t="n"/>
      <c r="EC19" s="1411" t="n"/>
      <c r="ED19" s="1411" t="n"/>
      <c r="EE19" s="1411" t="n"/>
      <c r="EF19" s="1411" t="n"/>
      <c r="EG19" s="1411" t="n"/>
      <c r="EH19" s="1411" t="n"/>
      <c r="EI19" s="1411" t="n"/>
      <c r="EJ19" s="1411" t="n"/>
      <c r="EK19" s="1411" t="n"/>
      <c r="EL19" s="1411" t="n"/>
      <c r="EM19" s="1411" t="n"/>
      <c r="EN19" s="1411" t="n"/>
      <c r="EO19" s="1411" t="n"/>
      <c r="EP19" s="1411" t="n"/>
      <c r="EQ19" s="1411" t="n"/>
      <c r="ER19" s="1411" t="n"/>
      <c r="ES19" s="1411" t="n"/>
      <c r="ET19" s="1411" t="n"/>
      <c r="EU19" s="1411" t="n"/>
      <c r="EV19" s="1411" t="n"/>
      <c r="EW19" s="1411" t="n"/>
      <c r="EX19" s="1411" t="n"/>
      <c r="EY19" s="1412" t="n"/>
      <c r="EZ19" s="1438" t="n">
        <v>16275</v>
      </c>
      <c r="FA19" s="1411" t="n"/>
      <c r="FB19" s="1411" t="n"/>
      <c r="FC19" s="1411" t="n"/>
      <c r="FD19" s="1411" t="n"/>
      <c r="FE19" s="1411" t="n"/>
      <c r="FF19" s="1411" t="n"/>
      <c r="FG19" s="1411" t="n"/>
      <c r="FH19" s="1411" t="n"/>
      <c r="FI19" s="1411" t="n"/>
      <c r="FJ19" s="1411" t="n"/>
      <c r="FK19" s="1411" t="n"/>
      <c r="FL19" s="1412" t="n"/>
    </row>
    <row r="20" ht="6" customHeight="1" s="980">
      <c r="A20" s="1439" t="n"/>
      <c r="B20" s="1427" t="n"/>
      <c r="C20" s="1428" t="n"/>
      <c r="D20" s="1428" t="n"/>
      <c r="E20" s="1428" t="n"/>
      <c r="F20" s="1428" t="n"/>
      <c r="G20" s="1428" t="n"/>
      <c r="H20" s="1428" t="n"/>
      <c r="I20" s="1428" t="n"/>
      <c r="J20" s="1428" t="n"/>
      <c r="K20" s="1428" t="n"/>
      <c r="L20" s="1428" t="n"/>
      <c r="M20" s="1428" t="n"/>
      <c r="N20" s="1428" t="n"/>
      <c r="O20" s="1428" t="n"/>
      <c r="P20" s="1428" t="n"/>
      <c r="Q20" s="1428" t="n"/>
      <c r="R20" s="1428" t="n"/>
      <c r="S20" s="1429" t="n"/>
      <c r="T20" s="1427" t="n"/>
      <c r="U20" s="1428" t="n"/>
      <c r="V20" s="1428" t="n"/>
      <c r="W20" s="1428" t="n"/>
      <c r="X20" s="1428" t="n"/>
      <c r="Y20" s="1428" t="n"/>
      <c r="Z20" s="1428" t="n"/>
      <c r="AA20" s="1428" t="n"/>
      <c r="AB20" s="1428" t="n"/>
      <c r="AC20" s="1428" t="n"/>
      <c r="AD20" s="1429" t="n"/>
      <c r="AE20" s="1440" t="n"/>
      <c r="AF20" s="1428" t="n"/>
      <c r="AG20" s="1428" t="n"/>
      <c r="AH20" s="1428" t="n"/>
      <c r="AI20" s="1428" t="n"/>
      <c r="AJ20" s="1428" t="n"/>
      <c r="AK20" s="1428" t="n"/>
      <c r="AL20" s="1428" t="n"/>
      <c r="AM20" s="1428" t="n"/>
      <c r="AN20" s="1428" t="n"/>
      <c r="AO20" s="1429" t="n"/>
      <c r="AP20" s="1427" t="n"/>
      <c r="AQ20" s="1428" t="n"/>
      <c r="AR20" s="1428" t="n"/>
      <c r="AS20" s="1428" t="n"/>
      <c r="AT20" s="1428" t="n"/>
      <c r="AU20" s="1428" t="n"/>
      <c r="AV20" s="1428" t="n"/>
      <c r="AW20" s="1428" t="n"/>
      <c r="AX20" s="1428" t="n"/>
      <c r="AY20" s="1428" t="n"/>
      <c r="AZ20" s="1429" t="n"/>
      <c r="BA20" s="1440" t="n"/>
      <c r="BB20" s="1428" t="n"/>
      <c r="BC20" s="1428" t="n"/>
      <c r="BD20" s="1428" t="n"/>
      <c r="BE20" s="1428" t="n"/>
      <c r="BF20" s="1428" t="n"/>
      <c r="BG20" s="1428" t="n"/>
      <c r="BH20" s="1428" t="n"/>
      <c r="BI20" s="1428" t="n"/>
      <c r="BJ20" s="1428" t="n"/>
      <c r="BK20" s="1429" t="n"/>
      <c r="BL20" s="1427" t="n"/>
      <c r="BM20" s="1428" t="n"/>
      <c r="BN20" s="1428" t="n"/>
      <c r="BO20" s="1428" t="n"/>
      <c r="BP20" s="1428" t="n"/>
      <c r="BQ20" s="1428" t="n"/>
      <c r="BR20" s="1428" t="n"/>
      <c r="BS20" s="1428" t="n"/>
      <c r="BT20" s="1428" t="n"/>
      <c r="BU20" s="1428" t="n"/>
      <c r="BV20" s="1429" t="n"/>
      <c r="BW20" s="1440" t="n"/>
      <c r="BX20" s="1428" t="n"/>
      <c r="BY20" s="1428" t="n"/>
      <c r="BZ20" s="1428" t="n"/>
      <c r="CA20" s="1428" t="n"/>
      <c r="CB20" s="1428" t="n"/>
      <c r="CC20" s="1428" t="n"/>
      <c r="CD20" s="1428" t="n"/>
      <c r="CE20" s="1428" t="n"/>
      <c r="CF20" s="1428" t="n"/>
      <c r="CG20" s="1428" t="n"/>
      <c r="CH20" s="1428" t="n"/>
      <c r="CI20" s="1428" t="n"/>
      <c r="CJ20" s="1428" t="n"/>
      <c r="CK20" s="1428" t="n"/>
      <c r="CL20" s="1428" t="n"/>
      <c r="CM20" s="1428" t="n"/>
      <c r="CN20" s="1428" t="n"/>
      <c r="CO20" s="1428" t="n"/>
      <c r="CP20" s="1428" t="n"/>
      <c r="CQ20" s="1428" t="n"/>
      <c r="CR20" s="1428" t="n"/>
      <c r="CS20" s="1428" t="n"/>
      <c r="CT20" s="1428" t="n"/>
      <c r="CU20" s="1428" t="n"/>
      <c r="CV20" s="1428" t="n"/>
      <c r="CW20" s="1428" t="n"/>
      <c r="CX20" s="1428" t="n"/>
      <c r="CY20" s="1428" t="n"/>
      <c r="CZ20" s="1428" t="n"/>
      <c r="DA20" s="1428" t="n"/>
      <c r="DB20" s="1428" t="n"/>
      <c r="DC20" s="1428" t="n"/>
      <c r="DD20" s="1428" t="n"/>
      <c r="DE20" s="1428" t="n"/>
      <c r="DF20" s="1428" t="n"/>
      <c r="DG20" s="1428" t="n"/>
      <c r="DH20" s="1428" t="n"/>
      <c r="DI20" s="1428" t="n"/>
      <c r="DJ20" s="1428" t="n"/>
      <c r="DK20" s="1428" t="n"/>
      <c r="DL20" s="1428" t="n"/>
      <c r="DM20" s="1428" t="n"/>
      <c r="DN20" s="1428" t="n"/>
      <c r="DO20" s="1428" t="n"/>
      <c r="DP20" s="1428" t="n"/>
      <c r="DQ20" s="1428" t="n"/>
      <c r="DR20" s="1428" t="n"/>
      <c r="DS20" s="1428" t="n"/>
      <c r="DT20" s="1428" t="n"/>
      <c r="DU20" s="1428" t="n"/>
      <c r="DV20" s="1441" t="n"/>
      <c r="DW20" s="1435" t="n"/>
      <c r="DY20" s="1427" t="n"/>
      <c r="DZ20" s="1428" t="n"/>
      <c r="EA20" s="1428" t="n"/>
      <c r="EB20" s="1428" t="n"/>
      <c r="EC20" s="1428" t="n"/>
      <c r="ED20" s="1428" t="n"/>
      <c r="EE20" s="1428" t="n"/>
      <c r="EF20" s="1428" t="n"/>
      <c r="EG20" s="1428" t="n"/>
      <c r="EH20" s="1428" t="n"/>
      <c r="EI20" s="1428" t="n"/>
      <c r="EJ20" s="1428" t="n"/>
      <c r="EK20" s="1428" t="n"/>
      <c r="EL20" s="1428" t="n"/>
      <c r="EM20" s="1428" t="n"/>
      <c r="EN20" s="1428" t="n"/>
      <c r="EO20" s="1428" t="n"/>
      <c r="EP20" s="1428" t="n"/>
      <c r="EQ20" s="1428" t="n"/>
      <c r="ER20" s="1428" t="n"/>
      <c r="ES20" s="1428" t="n"/>
      <c r="ET20" s="1428" t="n"/>
      <c r="EU20" s="1428" t="n"/>
      <c r="EV20" s="1428" t="n"/>
      <c r="EW20" s="1428" t="n"/>
      <c r="EX20" s="1428" t="n"/>
      <c r="EY20" s="1429" t="n"/>
      <c r="EZ20" s="1427" t="n"/>
      <c r="FA20" s="1428" t="n"/>
      <c r="FB20" s="1428" t="n"/>
      <c r="FC20" s="1428" t="n"/>
      <c r="FD20" s="1428" t="n"/>
      <c r="FE20" s="1428" t="n"/>
      <c r="FF20" s="1428" t="n"/>
      <c r="FG20" s="1428" t="n"/>
      <c r="FH20" s="1428" t="n"/>
      <c r="FI20" s="1428" t="n"/>
      <c r="FJ20" s="1428" t="n"/>
      <c r="FK20" s="1428" t="n"/>
      <c r="FL20" s="1429" t="n"/>
    </row>
    <row r="21" ht="6" customHeight="1" s="980">
      <c r="A21" s="1439" t="n"/>
      <c r="B21" s="1437" t="inlineStr">
        <is>
          <t>Deferred tax assets</t>
        </is>
      </c>
      <c r="C21" s="1411" t="n"/>
      <c r="D21" s="1411" t="n"/>
      <c r="E21" s="1411" t="n"/>
      <c r="F21" s="1411" t="n"/>
      <c r="G21" s="1411" t="n"/>
      <c r="H21" s="1411" t="n"/>
      <c r="I21" s="1411" t="n"/>
      <c r="J21" s="1411" t="n"/>
      <c r="K21" s="1411" t="n"/>
      <c r="L21" s="1411" t="n"/>
      <c r="M21" s="1411" t="n"/>
      <c r="N21" s="1411" t="n"/>
      <c r="O21" s="1411" t="n"/>
      <c r="P21" s="1411" t="n"/>
      <c r="Q21" s="1411" t="n"/>
      <c r="R21" s="1411" t="n"/>
      <c r="S21" s="1412" t="n"/>
      <c r="T21" s="1443" t="n"/>
      <c r="U21" s="1411" t="n"/>
      <c r="V21" s="1411" t="n"/>
      <c r="W21" s="1411" t="n"/>
      <c r="X21" s="1411" t="n"/>
      <c r="Y21" s="1411" t="n"/>
      <c r="Z21" s="1411" t="n"/>
      <c r="AA21" s="1411" t="n"/>
      <c r="AB21" s="1411" t="n"/>
      <c r="AC21" s="1411" t="n"/>
      <c r="AD21" s="1412" t="n"/>
      <c r="AE21" s="1444" t="n"/>
      <c r="AF21" s="1411" t="n"/>
      <c r="AG21" s="1411" t="n"/>
      <c r="AH21" s="1411" t="n"/>
      <c r="AI21" s="1411" t="n"/>
      <c r="AJ21" s="1411" t="n"/>
      <c r="AK21" s="1411" t="n"/>
      <c r="AL21" s="1411" t="n"/>
      <c r="AM21" s="1411" t="n"/>
      <c r="AN21" s="1411" t="n"/>
      <c r="AO21" s="1412" t="n"/>
      <c r="AP21" s="1443">
        <f>+T21+AE21</f>
        <v/>
      </c>
      <c r="AQ21" s="1411" t="n"/>
      <c r="AR21" s="1411" t="n"/>
      <c r="AS21" s="1411" t="n"/>
      <c r="AT21" s="1411" t="n"/>
      <c r="AU21" s="1411" t="n"/>
      <c r="AV21" s="1411" t="n"/>
      <c r="AW21" s="1411" t="n"/>
      <c r="AX21" s="1411" t="n"/>
      <c r="AY21" s="1411" t="n"/>
      <c r="AZ21" s="1412" t="n"/>
      <c r="BA21" s="1444" t="n"/>
      <c r="BB21" s="1411" t="n"/>
      <c r="BC21" s="1411" t="n"/>
      <c r="BD21" s="1411" t="n"/>
      <c r="BE21" s="1411" t="n"/>
      <c r="BF21" s="1411" t="n"/>
      <c r="BG21" s="1411" t="n"/>
      <c r="BH21" s="1411" t="n"/>
      <c r="BI21" s="1411" t="n"/>
      <c r="BJ21" s="1411" t="n"/>
      <c r="BK21" s="1412" t="n"/>
      <c r="BL21" s="1443">
        <f>+T21+BA21</f>
        <v/>
      </c>
      <c r="BM21" s="1411" t="n"/>
      <c r="BN21" s="1411" t="n"/>
      <c r="BO21" s="1411" t="n"/>
      <c r="BP21" s="1411" t="n"/>
      <c r="BQ21" s="1411" t="n"/>
      <c r="BR21" s="1411" t="n"/>
      <c r="BS21" s="1411" t="n"/>
      <c r="BT21" s="1411" t="n"/>
      <c r="BU21" s="1411" t="n"/>
      <c r="BV21" s="1412" t="n"/>
      <c r="BW21" s="1510" t="n"/>
      <c r="BX21" s="1411" t="n"/>
      <c r="BY21" s="1411" t="n"/>
      <c r="BZ21" s="1411" t="n"/>
      <c r="CA21" s="1411" t="n"/>
      <c r="CB21" s="1411" t="n"/>
      <c r="CC21" s="1411" t="n"/>
      <c r="CD21" s="1411" t="n"/>
      <c r="CE21" s="1411" t="n"/>
      <c r="CF21" s="1411" t="n"/>
      <c r="CG21" s="1411" t="n"/>
      <c r="CH21" s="1411" t="n"/>
      <c r="CI21" s="1411" t="n"/>
      <c r="CJ21" s="1411" t="n"/>
      <c r="CK21" s="1411" t="n"/>
      <c r="CL21" s="1411" t="n"/>
      <c r="CM21" s="1411" t="n"/>
      <c r="CN21" s="1411" t="n"/>
      <c r="CO21" s="1411" t="n"/>
      <c r="CP21" s="1411" t="n"/>
      <c r="CQ21" s="1411" t="n"/>
      <c r="CR21" s="1411" t="n"/>
      <c r="CS21" s="1411" t="n"/>
      <c r="CT21" s="1411" t="n"/>
      <c r="CU21" s="1411" t="n"/>
      <c r="CV21" s="1411" t="n"/>
      <c r="CW21" s="1411" t="n"/>
      <c r="CX21" s="1411" t="n"/>
      <c r="CY21" s="1411" t="n"/>
      <c r="CZ21" s="1411" t="n"/>
      <c r="DA21" s="1411" t="n"/>
      <c r="DB21" s="1411" t="n"/>
      <c r="DC21" s="1411" t="n"/>
      <c r="DD21" s="1411" t="n"/>
      <c r="DE21" s="1411" t="n"/>
      <c r="DF21" s="1411" t="n"/>
      <c r="DG21" s="1411" t="n"/>
      <c r="DH21" s="1411" t="n"/>
      <c r="DI21" s="1411" t="n"/>
      <c r="DJ21" s="1411" t="n"/>
      <c r="DK21" s="1411" t="n"/>
      <c r="DL21" s="1411" t="n"/>
      <c r="DM21" s="1411" t="n"/>
      <c r="DN21" s="1411" t="n"/>
      <c r="DO21" s="1411" t="n"/>
      <c r="DP21" s="1411" t="n"/>
      <c r="DQ21" s="1411" t="n"/>
      <c r="DR21" s="1411" t="n"/>
      <c r="DS21" s="1411" t="n"/>
      <c r="DT21" s="1411" t="n"/>
      <c r="DU21" s="1411" t="n"/>
      <c r="DV21" s="1446" t="n"/>
      <c r="DW21" s="1435" t="n"/>
      <c r="DY21" s="1437" t="inlineStr">
        <is>
          <t>Total Liabilities</t>
        </is>
      </c>
      <c r="DZ21" s="1411" t="n"/>
      <c r="EA21" s="1411" t="n"/>
      <c r="EB21" s="1411" t="n"/>
      <c r="EC21" s="1411" t="n"/>
      <c r="ED21" s="1411" t="n"/>
      <c r="EE21" s="1411" t="n"/>
      <c r="EF21" s="1411" t="n"/>
      <c r="EG21" s="1411" t="n"/>
      <c r="EH21" s="1411" t="n"/>
      <c r="EI21" s="1411" t="n"/>
      <c r="EJ21" s="1411" t="n"/>
      <c r="EK21" s="1411" t="n"/>
      <c r="EL21" s="1411" t="n"/>
      <c r="EM21" s="1411" t="n"/>
      <c r="EN21" s="1411" t="n"/>
      <c r="EO21" s="1411" t="n"/>
      <c r="EP21" s="1411" t="n"/>
      <c r="EQ21" s="1411" t="n"/>
      <c r="ER21" s="1411" t="n"/>
      <c r="ES21" s="1411" t="n"/>
      <c r="ET21" s="1411" t="n"/>
      <c r="EU21" s="1411" t="n"/>
      <c r="EV21" s="1411" t="n"/>
      <c r="EW21" s="1411" t="n"/>
      <c r="EX21" s="1411" t="n"/>
      <c r="EY21" s="1412" t="n"/>
      <c r="EZ21" s="1438">
        <f>+EZ17+EZ19</f>
        <v/>
      </c>
      <c r="FA21" s="1411" t="n"/>
      <c r="FB21" s="1411" t="n"/>
      <c r="FC21" s="1411" t="n"/>
      <c r="FD21" s="1411" t="n"/>
      <c r="FE21" s="1411" t="n"/>
      <c r="FF21" s="1411" t="n"/>
      <c r="FG21" s="1411" t="n"/>
      <c r="FH21" s="1411" t="n"/>
      <c r="FI21" s="1411" t="n"/>
      <c r="FJ21" s="1411" t="n"/>
      <c r="FK21" s="1411" t="n"/>
      <c r="FL21" s="1412" t="n"/>
    </row>
    <row r="22" ht="6" customHeight="1" s="980">
      <c r="A22" s="1439" t="n"/>
      <c r="B22" s="1427" t="n"/>
      <c r="C22" s="1428" t="n"/>
      <c r="D22" s="1428" t="n"/>
      <c r="E22" s="1428" t="n"/>
      <c r="F22" s="1428" t="n"/>
      <c r="G22" s="1428" t="n"/>
      <c r="H22" s="1428" t="n"/>
      <c r="I22" s="1428" t="n"/>
      <c r="J22" s="1428" t="n"/>
      <c r="K22" s="1428" t="n"/>
      <c r="L22" s="1428" t="n"/>
      <c r="M22" s="1428" t="n"/>
      <c r="N22" s="1428" t="n"/>
      <c r="O22" s="1428" t="n"/>
      <c r="P22" s="1428" t="n"/>
      <c r="Q22" s="1428" t="n"/>
      <c r="R22" s="1428" t="n"/>
      <c r="S22" s="1429" t="n"/>
      <c r="T22" s="1427" t="n"/>
      <c r="U22" s="1428" t="n"/>
      <c r="V22" s="1428" t="n"/>
      <c r="W22" s="1428" t="n"/>
      <c r="X22" s="1428" t="n"/>
      <c r="Y22" s="1428" t="n"/>
      <c r="Z22" s="1428" t="n"/>
      <c r="AA22" s="1428" t="n"/>
      <c r="AB22" s="1428" t="n"/>
      <c r="AC22" s="1428" t="n"/>
      <c r="AD22" s="1429" t="n"/>
      <c r="AE22" s="1440" t="n"/>
      <c r="AF22" s="1428" t="n"/>
      <c r="AG22" s="1428" t="n"/>
      <c r="AH22" s="1428" t="n"/>
      <c r="AI22" s="1428" t="n"/>
      <c r="AJ22" s="1428" t="n"/>
      <c r="AK22" s="1428" t="n"/>
      <c r="AL22" s="1428" t="n"/>
      <c r="AM22" s="1428" t="n"/>
      <c r="AN22" s="1428" t="n"/>
      <c r="AO22" s="1429" t="n"/>
      <c r="AP22" s="1427" t="n"/>
      <c r="AQ22" s="1428" t="n"/>
      <c r="AR22" s="1428" t="n"/>
      <c r="AS22" s="1428" t="n"/>
      <c r="AT22" s="1428" t="n"/>
      <c r="AU22" s="1428" t="n"/>
      <c r="AV22" s="1428" t="n"/>
      <c r="AW22" s="1428" t="n"/>
      <c r="AX22" s="1428" t="n"/>
      <c r="AY22" s="1428" t="n"/>
      <c r="AZ22" s="1429" t="n"/>
      <c r="BA22" s="1440" t="n"/>
      <c r="BB22" s="1428" t="n"/>
      <c r="BC22" s="1428" t="n"/>
      <c r="BD22" s="1428" t="n"/>
      <c r="BE22" s="1428" t="n"/>
      <c r="BF22" s="1428" t="n"/>
      <c r="BG22" s="1428" t="n"/>
      <c r="BH22" s="1428" t="n"/>
      <c r="BI22" s="1428" t="n"/>
      <c r="BJ22" s="1428" t="n"/>
      <c r="BK22" s="1429" t="n"/>
      <c r="BL22" s="1427" t="n"/>
      <c r="BM22" s="1428" t="n"/>
      <c r="BN22" s="1428" t="n"/>
      <c r="BO22" s="1428" t="n"/>
      <c r="BP22" s="1428" t="n"/>
      <c r="BQ22" s="1428" t="n"/>
      <c r="BR22" s="1428" t="n"/>
      <c r="BS22" s="1428" t="n"/>
      <c r="BT22" s="1428" t="n"/>
      <c r="BU22" s="1428" t="n"/>
      <c r="BV22" s="1429" t="n"/>
      <c r="BW22" s="1440" t="n"/>
      <c r="BX22" s="1428" t="n"/>
      <c r="BY22" s="1428" t="n"/>
      <c r="BZ22" s="1428" t="n"/>
      <c r="CA22" s="1428" t="n"/>
      <c r="CB22" s="1428" t="n"/>
      <c r="CC22" s="1428" t="n"/>
      <c r="CD22" s="1428" t="n"/>
      <c r="CE22" s="1428" t="n"/>
      <c r="CF22" s="1428" t="n"/>
      <c r="CG22" s="1428" t="n"/>
      <c r="CH22" s="1428" t="n"/>
      <c r="CI22" s="1428" t="n"/>
      <c r="CJ22" s="1428" t="n"/>
      <c r="CK22" s="1428" t="n"/>
      <c r="CL22" s="1428" t="n"/>
      <c r="CM22" s="1428" t="n"/>
      <c r="CN22" s="1428" t="n"/>
      <c r="CO22" s="1428" t="n"/>
      <c r="CP22" s="1428" t="n"/>
      <c r="CQ22" s="1428" t="n"/>
      <c r="CR22" s="1428" t="n"/>
      <c r="CS22" s="1428" t="n"/>
      <c r="CT22" s="1428" t="n"/>
      <c r="CU22" s="1428" t="n"/>
      <c r="CV22" s="1428" t="n"/>
      <c r="CW22" s="1428" t="n"/>
      <c r="CX22" s="1428" t="n"/>
      <c r="CY22" s="1428" t="n"/>
      <c r="CZ22" s="1428" t="n"/>
      <c r="DA22" s="1428" t="n"/>
      <c r="DB22" s="1428" t="n"/>
      <c r="DC22" s="1428" t="n"/>
      <c r="DD22" s="1428" t="n"/>
      <c r="DE22" s="1428" t="n"/>
      <c r="DF22" s="1428" t="n"/>
      <c r="DG22" s="1428" t="n"/>
      <c r="DH22" s="1428" t="n"/>
      <c r="DI22" s="1428" t="n"/>
      <c r="DJ22" s="1428" t="n"/>
      <c r="DK22" s="1428" t="n"/>
      <c r="DL22" s="1428" t="n"/>
      <c r="DM22" s="1428" t="n"/>
      <c r="DN22" s="1428" t="n"/>
      <c r="DO22" s="1428" t="n"/>
      <c r="DP22" s="1428" t="n"/>
      <c r="DQ22" s="1428" t="n"/>
      <c r="DR22" s="1428" t="n"/>
      <c r="DS22" s="1428" t="n"/>
      <c r="DT22" s="1428" t="n"/>
      <c r="DU22" s="1428" t="n"/>
      <c r="DV22" s="1441" t="n"/>
      <c r="DW22" s="1435" t="n"/>
      <c r="DY22" s="1427" t="n"/>
      <c r="DZ22" s="1428" t="n"/>
      <c r="EA22" s="1428" t="n"/>
      <c r="EB22" s="1428" t="n"/>
      <c r="EC22" s="1428" t="n"/>
      <c r="ED22" s="1428" t="n"/>
      <c r="EE22" s="1428" t="n"/>
      <c r="EF22" s="1428" t="n"/>
      <c r="EG22" s="1428" t="n"/>
      <c r="EH22" s="1428" t="n"/>
      <c r="EI22" s="1428" t="n"/>
      <c r="EJ22" s="1428" t="n"/>
      <c r="EK22" s="1428" t="n"/>
      <c r="EL22" s="1428" t="n"/>
      <c r="EM22" s="1428" t="n"/>
      <c r="EN22" s="1428" t="n"/>
      <c r="EO22" s="1428" t="n"/>
      <c r="EP22" s="1428" t="n"/>
      <c r="EQ22" s="1428" t="n"/>
      <c r="ER22" s="1428" t="n"/>
      <c r="ES22" s="1428" t="n"/>
      <c r="ET22" s="1428" t="n"/>
      <c r="EU22" s="1428" t="n"/>
      <c r="EV22" s="1428" t="n"/>
      <c r="EW22" s="1428" t="n"/>
      <c r="EX22" s="1428" t="n"/>
      <c r="EY22" s="1429" t="n"/>
      <c r="EZ22" s="1427" t="n"/>
      <c r="FA22" s="1428" t="n"/>
      <c r="FB22" s="1428" t="n"/>
      <c r="FC22" s="1428" t="n"/>
      <c r="FD22" s="1428" t="n"/>
      <c r="FE22" s="1428" t="n"/>
      <c r="FF22" s="1428" t="n"/>
      <c r="FG22" s="1428" t="n"/>
      <c r="FH22" s="1428" t="n"/>
      <c r="FI22" s="1428" t="n"/>
      <c r="FJ22" s="1428" t="n"/>
      <c r="FK22" s="1428" t="n"/>
      <c r="FL22" s="1429" t="n"/>
    </row>
    <row r="23" ht="13.5" customHeight="1" s="980">
      <c r="A23" s="1439" t="n"/>
      <c r="B23" s="1437" t="inlineStr">
        <is>
          <t>Other Current Assets</t>
        </is>
      </c>
      <c r="C23" s="1411" t="n"/>
      <c r="D23" s="1411" t="n"/>
      <c r="E23" s="1411" t="n"/>
      <c r="F23" s="1411" t="n"/>
      <c r="G23" s="1411" t="n"/>
      <c r="H23" s="1411" t="n"/>
      <c r="I23" s="1411" t="n"/>
      <c r="J23" s="1411" t="n"/>
      <c r="K23" s="1411" t="n"/>
      <c r="L23" s="1411" t="n"/>
      <c r="M23" s="1411" t="n"/>
      <c r="N23" s="1411" t="n"/>
      <c r="O23" s="1411" t="n"/>
      <c r="P23" s="1411" t="n"/>
      <c r="Q23" s="1411" t="n"/>
      <c r="R23" s="1411" t="n"/>
      <c r="S23" s="1412" t="n"/>
      <c r="T23" s="1443">
        <f>35514-SUM(T11:AD22)</f>
        <v/>
      </c>
      <c r="U23" s="1411" t="n"/>
      <c r="V23" s="1411" t="n"/>
      <c r="W23" s="1411" t="n"/>
      <c r="X23" s="1411" t="n"/>
      <c r="Y23" s="1411" t="n"/>
      <c r="Z23" s="1411" t="n"/>
      <c r="AA23" s="1411" t="n"/>
      <c r="AB23" s="1411" t="n"/>
      <c r="AC23" s="1411" t="n"/>
      <c r="AD23" s="1412" t="n"/>
      <c r="AE23" s="1444" t="n"/>
      <c r="AF23" s="1411" t="n"/>
      <c r="AG23" s="1411" t="n"/>
      <c r="AH23" s="1411" t="n"/>
      <c r="AI23" s="1411" t="n"/>
      <c r="AJ23" s="1411" t="n"/>
      <c r="AK23" s="1411" t="n"/>
      <c r="AL23" s="1411" t="n"/>
      <c r="AM23" s="1411" t="n"/>
      <c r="AN23" s="1411" t="n"/>
      <c r="AO23" s="1412" t="n"/>
      <c r="AP23" s="1443">
        <f>+T23+AE23</f>
        <v/>
      </c>
      <c r="AQ23" s="1411" t="n"/>
      <c r="AR23" s="1411" t="n"/>
      <c r="AS23" s="1411" t="n"/>
      <c r="AT23" s="1411" t="n"/>
      <c r="AU23" s="1411" t="n"/>
      <c r="AV23" s="1411" t="n"/>
      <c r="AW23" s="1411" t="n"/>
      <c r="AX23" s="1411" t="n"/>
      <c r="AY23" s="1411" t="n"/>
      <c r="AZ23" s="1412" t="n"/>
      <c r="BA23" s="1444" t="n"/>
      <c r="BB23" s="1411" t="n"/>
      <c r="BC23" s="1411" t="n"/>
      <c r="BD23" s="1411" t="n"/>
      <c r="BE23" s="1411" t="n"/>
      <c r="BF23" s="1411" t="n"/>
      <c r="BG23" s="1411" t="n"/>
      <c r="BH23" s="1411" t="n"/>
      <c r="BI23" s="1411" t="n"/>
      <c r="BJ23" s="1411" t="n"/>
      <c r="BK23" s="1412" t="n"/>
      <c r="BL23" s="1443">
        <f>+T23+BA23</f>
        <v/>
      </c>
      <c r="BM23" s="1411" t="n"/>
      <c r="BN23" s="1411" t="n"/>
      <c r="BO23" s="1411" t="n"/>
      <c r="BP23" s="1411" t="n"/>
      <c r="BQ23" s="1411" t="n"/>
      <c r="BR23" s="1411" t="n"/>
      <c r="BS23" s="1411" t="n"/>
      <c r="BT23" s="1411" t="n"/>
      <c r="BU23" s="1411" t="n"/>
      <c r="BV23" s="1412" t="n"/>
      <c r="BW23" s="15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411" t="n"/>
      <c r="BY23" s="1411" t="n"/>
      <c r="BZ23" s="1411" t="n"/>
      <c r="CA23" s="1411" t="n"/>
      <c r="CB23" s="1411" t="n"/>
      <c r="CC23" s="1411" t="n"/>
      <c r="CD23" s="1411" t="n"/>
      <c r="CE23" s="1411" t="n"/>
      <c r="CF23" s="1411" t="n"/>
      <c r="CG23" s="1411" t="n"/>
      <c r="CH23" s="1411" t="n"/>
      <c r="CI23" s="1411" t="n"/>
      <c r="CJ23" s="1411" t="n"/>
      <c r="CK23" s="1411" t="n"/>
      <c r="CL23" s="1411" t="n"/>
      <c r="CM23" s="1411" t="n"/>
      <c r="CN23" s="1411" t="n"/>
      <c r="CO23" s="1411" t="n"/>
      <c r="CP23" s="1411" t="n"/>
      <c r="CQ23" s="1411" t="n"/>
      <c r="CR23" s="1411" t="n"/>
      <c r="CS23" s="1411" t="n"/>
      <c r="CT23" s="1411" t="n"/>
      <c r="CU23" s="1411" t="n"/>
      <c r="CV23" s="1411" t="n"/>
      <c r="CW23" s="1411" t="n"/>
      <c r="CX23" s="1411" t="n"/>
      <c r="CY23" s="1411" t="n"/>
      <c r="CZ23" s="1411" t="n"/>
      <c r="DA23" s="1411" t="n"/>
      <c r="DB23" s="1411" t="n"/>
      <c r="DC23" s="1411" t="n"/>
      <c r="DD23" s="1411" t="n"/>
      <c r="DE23" s="1411" t="n"/>
      <c r="DF23" s="1411" t="n"/>
      <c r="DG23" s="1411" t="n"/>
      <c r="DH23" s="1411" t="n"/>
      <c r="DI23" s="1411" t="n"/>
      <c r="DJ23" s="1411" t="n"/>
      <c r="DK23" s="1411" t="n"/>
      <c r="DL23" s="1411" t="n"/>
      <c r="DM23" s="1411" t="n"/>
      <c r="DN23" s="1411" t="n"/>
      <c r="DO23" s="1411" t="n"/>
      <c r="DP23" s="1411" t="n"/>
      <c r="DQ23" s="1411" t="n"/>
      <c r="DR23" s="1411" t="n"/>
      <c r="DS23" s="1411" t="n"/>
      <c r="DT23" s="1411" t="n"/>
      <c r="DU23" s="1411" t="n"/>
      <c r="DV23" s="1412" t="n"/>
      <c r="DW23" s="1435" t="n"/>
      <c r="DY23" s="1449" t="n"/>
      <c r="DZ23" s="1449" t="n"/>
      <c r="EA23" s="1449" t="n"/>
      <c r="EB23" s="1449" t="n"/>
      <c r="EX23" s="1450" t="n"/>
      <c r="EZ23" s="1451" t="n"/>
      <c r="FA23" s="1451" t="n"/>
      <c r="FB23" s="1451" t="n"/>
      <c r="FC23" s="1451" t="n"/>
      <c r="FD23" s="1451" t="n"/>
      <c r="FE23" s="1451" t="n"/>
      <c r="FF23" s="1451" t="n"/>
      <c r="FG23" s="1451" t="n"/>
      <c r="FH23" s="1451" t="n"/>
      <c r="FI23" s="1451" t="n"/>
      <c r="FJ23" s="1451" t="n"/>
      <c r="FK23" s="1451" t="n"/>
      <c r="FL23" s="1451" t="n"/>
    </row>
    <row r="24" ht="13.5" customHeight="1" s="980">
      <c r="A24" s="1439" t="n"/>
      <c r="B24" s="1427" t="n"/>
      <c r="C24" s="1428" t="n"/>
      <c r="D24" s="1428" t="n"/>
      <c r="E24" s="1428" t="n"/>
      <c r="F24" s="1428" t="n"/>
      <c r="G24" s="1428" t="n"/>
      <c r="H24" s="1428" t="n"/>
      <c r="I24" s="1428" t="n"/>
      <c r="J24" s="1428" t="n"/>
      <c r="K24" s="1428" t="n"/>
      <c r="L24" s="1428" t="n"/>
      <c r="M24" s="1428" t="n"/>
      <c r="N24" s="1428" t="n"/>
      <c r="O24" s="1428" t="n"/>
      <c r="P24" s="1428" t="n"/>
      <c r="Q24" s="1428" t="n"/>
      <c r="R24" s="1428" t="n"/>
      <c r="S24" s="1429" t="n"/>
      <c r="T24" s="1427" t="n"/>
      <c r="U24" s="1428" t="n"/>
      <c r="V24" s="1428" t="n"/>
      <c r="W24" s="1428" t="n"/>
      <c r="X24" s="1428" t="n"/>
      <c r="Y24" s="1428" t="n"/>
      <c r="Z24" s="1428" t="n"/>
      <c r="AA24" s="1428" t="n"/>
      <c r="AB24" s="1428" t="n"/>
      <c r="AC24" s="1428" t="n"/>
      <c r="AD24" s="1429" t="n"/>
      <c r="AE24" s="1440" t="n"/>
      <c r="AF24" s="1428" t="n"/>
      <c r="AG24" s="1428" t="n"/>
      <c r="AH24" s="1428" t="n"/>
      <c r="AI24" s="1428" t="n"/>
      <c r="AJ24" s="1428" t="n"/>
      <c r="AK24" s="1428" t="n"/>
      <c r="AL24" s="1428" t="n"/>
      <c r="AM24" s="1428" t="n"/>
      <c r="AN24" s="1428" t="n"/>
      <c r="AO24" s="1429" t="n"/>
      <c r="AP24" s="1427" t="n"/>
      <c r="AQ24" s="1428" t="n"/>
      <c r="AR24" s="1428" t="n"/>
      <c r="AS24" s="1428" t="n"/>
      <c r="AT24" s="1428" t="n"/>
      <c r="AU24" s="1428" t="n"/>
      <c r="AV24" s="1428" t="n"/>
      <c r="AW24" s="1428" t="n"/>
      <c r="AX24" s="1428" t="n"/>
      <c r="AY24" s="1428" t="n"/>
      <c r="AZ24" s="1429" t="n"/>
      <c r="BA24" s="1440" t="n"/>
      <c r="BB24" s="1428" t="n"/>
      <c r="BC24" s="1428" t="n"/>
      <c r="BD24" s="1428" t="n"/>
      <c r="BE24" s="1428" t="n"/>
      <c r="BF24" s="1428" t="n"/>
      <c r="BG24" s="1428" t="n"/>
      <c r="BH24" s="1428" t="n"/>
      <c r="BI24" s="1428" t="n"/>
      <c r="BJ24" s="1428" t="n"/>
      <c r="BK24" s="1429" t="n"/>
      <c r="BL24" s="1427" t="n"/>
      <c r="BM24" s="1428" t="n"/>
      <c r="BN24" s="1428" t="n"/>
      <c r="BO24" s="1428" t="n"/>
      <c r="BP24" s="1428" t="n"/>
      <c r="BQ24" s="1428" t="n"/>
      <c r="BR24" s="1428" t="n"/>
      <c r="BS24" s="1428" t="n"/>
      <c r="BT24" s="1428" t="n"/>
      <c r="BU24" s="1428" t="n"/>
      <c r="BV24" s="1429" t="n"/>
      <c r="BW24" s="1428" t="n"/>
      <c r="BX24" s="1428" t="n"/>
      <c r="BY24" s="1428" t="n"/>
      <c r="BZ24" s="1428" t="n"/>
      <c r="CA24" s="1428" t="n"/>
      <c r="CB24" s="1428" t="n"/>
      <c r="CC24" s="1428" t="n"/>
      <c r="CD24" s="1428" t="n"/>
      <c r="CE24" s="1428" t="n"/>
      <c r="CF24" s="1428" t="n"/>
      <c r="CG24" s="1428" t="n"/>
      <c r="CH24" s="1428" t="n"/>
      <c r="CI24" s="1428" t="n"/>
      <c r="CJ24" s="1428" t="n"/>
      <c r="CK24" s="1428" t="n"/>
      <c r="CL24" s="1428" t="n"/>
      <c r="CM24" s="1428" t="n"/>
      <c r="CN24" s="1428" t="n"/>
      <c r="CO24" s="1428" t="n"/>
      <c r="CP24" s="1428" t="n"/>
      <c r="CQ24" s="1428" t="n"/>
      <c r="CR24" s="1428" t="n"/>
      <c r="CS24" s="1428" t="n"/>
      <c r="CT24" s="1428" t="n"/>
      <c r="CU24" s="1428" t="n"/>
      <c r="CV24" s="1428" t="n"/>
      <c r="CW24" s="1428" t="n"/>
      <c r="CX24" s="1428" t="n"/>
      <c r="CY24" s="1428" t="n"/>
      <c r="CZ24" s="1428" t="n"/>
      <c r="DA24" s="1428" t="n"/>
      <c r="DB24" s="1428" t="n"/>
      <c r="DC24" s="1428" t="n"/>
      <c r="DD24" s="1428" t="n"/>
      <c r="DE24" s="1428" t="n"/>
      <c r="DF24" s="1428" t="n"/>
      <c r="DG24" s="1428" t="n"/>
      <c r="DH24" s="1428" t="n"/>
      <c r="DI24" s="1428" t="n"/>
      <c r="DJ24" s="1428" t="n"/>
      <c r="DK24" s="1428" t="n"/>
      <c r="DL24" s="1428" t="n"/>
      <c r="DM24" s="1428" t="n"/>
      <c r="DN24" s="1428" t="n"/>
      <c r="DO24" s="1428" t="n"/>
      <c r="DP24" s="1428" t="n"/>
      <c r="DQ24" s="1428" t="n"/>
      <c r="DR24" s="1428" t="n"/>
      <c r="DS24" s="1428" t="n"/>
      <c r="DT24" s="1428" t="n"/>
      <c r="DU24" s="1428" t="n"/>
      <c r="DV24" s="1429" t="n"/>
      <c r="DW24" s="1435" t="n"/>
      <c r="DY24" s="1436" t="n"/>
      <c r="DZ24" s="1437" t="inlineStr">
        <is>
          <t>Subordinated debt （A･B）</t>
        </is>
      </c>
      <c r="EA24" s="1411" t="n"/>
      <c r="EB24" s="1411" t="n"/>
      <c r="EC24" s="1411" t="n"/>
      <c r="ED24" s="1411" t="n"/>
      <c r="EE24" s="1411" t="n"/>
      <c r="EF24" s="1411" t="n"/>
      <c r="EG24" s="1411" t="n"/>
      <c r="EH24" s="1411" t="n"/>
      <c r="EI24" s="1411" t="n"/>
      <c r="EJ24" s="1411" t="n"/>
      <c r="EK24" s="1411" t="n"/>
      <c r="EL24" s="1411" t="n"/>
      <c r="EM24" s="1411" t="n"/>
      <c r="EN24" s="1411" t="n"/>
      <c r="EO24" s="1411" t="n"/>
      <c r="EP24" s="1411" t="n"/>
      <c r="EQ24" s="1411" t="n"/>
      <c r="ER24" s="1411" t="n"/>
      <c r="ES24" s="1411" t="n"/>
      <c r="ET24" s="1411" t="n"/>
      <c r="EU24" s="1411" t="n"/>
      <c r="EV24" s="1411" t="n"/>
      <c r="EW24" s="1411" t="n"/>
      <c r="EX24" s="1411" t="n"/>
      <c r="EY24" s="1412" t="n"/>
      <c r="EZ24" s="1452" t="inlineStr">
        <is>
          <t>④</t>
        </is>
      </c>
      <c r="FA24" s="1412" t="n"/>
      <c r="FB24" s="1453" t="n"/>
      <c r="FC24" s="1411" t="n"/>
      <c r="FD24" s="1411" t="n"/>
      <c r="FE24" s="1411" t="n"/>
      <c r="FF24" s="1411" t="n"/>
      <c r="FG24" s="1411" t="n"/>
      <c r="FH24" s="1411" t="n"/>
      <c r="FI24" s="1411" t="n"/>
      <c r="FJ24" s="1411" t="n"/>
      <c r="FK24" s="1411" t="n"/>
      <c r="FL24" s="1412" t="n"/>
    </row>
    <row r="25" ht="6" customHeight="1" s="980">
      <c r="A25" s="1439" t="n"/>
      <c r="B25" s="1437" t="n"/>
      <c r="C25" s="1411" t="n"/>
      <c r="D25" s="1411" t="n"/>
      <c r="E25" s="1411" t="n"/>
      <c r="F25" s="1411" t="n"/>
      <c r="G25" s="1411" t="n"/>
      <c r="H25" s="1411" t="n"/>
      <c r="I25" s="1411" t="n"/>
      <c r="J25" s="1411" t="n"/>
      <c r="K25" s="1411" t="n"/>
      <c r="L25" s="1411" t="n"/>
      <c r="M25" s="1411" t="n"/>
      <c r="N25" s="1411" t="n"/>
      <c r="O25" s="1411" t="n"/>
      <c r="P25" s="1411" t="n"/>
      <c r="Q25" s="1411" t="n"/>
      <c r="R25" s="1411" t="n"/>
      <c r="S25" s="1412" t="n"/>
      <c r="T25" s="1443" t="n"/>
      <c r="U25" s="1411" t="n"/>
      <c r="V25" s="1411" t="n"/>
      <c r="W25" s="1411" t="n"/>
      <c r="X25" s="1411" t="n"/>
      <c r="Y25" s="1411" t="n"/>
      <c r="Z25" s="1411" t="n"/>
      <c r="AA25" s="1411" t="n"/>
      <c r="AB25" s="1411" t="n"/>
      <c r="AC25" s="1411" t="n"/>
      <c r="AD25" s="1412" t="n"/>
      <c r="AE25" s="1444" t="n"/>
      <c r="AF25" s="1411" t="n"/>
      <c r="AG25" s="1411" t="n"/>
      <c r="AH25" s="1411" t="n"/>
      <c r="AI25" s="1411" t="n"/>
      <c r="AJ25" s="1411" t="n"/>
      <c r="AK25" s="1411" t="n"/>
      <c r="AL25" s="1411" t="n"/>
      <c r="AM25" s="1411" t="n"/>
      <c r="AN25" s="1411" t="n"/>
      <c r="AO25" s="1412" t="n"/>
      <c r="AP25" s="1443">
        <f>+T25+AE25</f>
        <v/>
      </c>
      <c r="AQ25" s="1411" t="n"/>
      <c r="AR25" s="1411" t="n"/>
      <c r="AS25" s="1411" t="n"/>
      <c r="AT25" s="1411" t="n"/>
      <c r="AU25" s="1411" t="n"/>
      <c r="AV25" s="1411" t="n"/>
      <c r="AW25" s="1411" t="n"/>
      <c r="AX25" s="1411" t="n"/>
      <c r="AY25" s="1411" t="n"/>
      <c r="AZ25" s="1412" t="n"/>
      <c r="BA25" s="1444" t="n"/>
      <c r="BB25" s="1411" t="n"/>
      <c r="BC25" s="1411" t="n"/>
      <c r="BD25" s="1411" t="n"/>
      <c r="BE25" s="1411" t="n"/>
      <c r="BF25" s="1411" t="n"/>
      <c r="BG25" s="1411" t="n"/>
      <c r="BH25" s="1411" t="n"/>
      <c r="BI25" s="1411" t="n"/>
      <c r="BJ25" s="1411" t="n"/>
      <c r="BK25" s="1412" t="n"/>
      <c r="BL25" s="1443">
        <f>+T25+BA25</f>
        <v/>
      </c>
      <c r="BM25" s="1411" t="n"/>
      <c r="BN25" s="1411" t="n"/>
      <c r="BO25" s="1411" t="n"/>
      <c r="BP25" s="1411" t="n"/>
      <c r="BQ25" s="1411" t="n"/>
      <c r="BR25" s="1411" t="n"/>
      <c r="BS25" s="1411" t="n"/>
      <c r="BT25" s="1411" t="n"/>
      <c r="BU25" s="1411" t="n"/>
      <c r="BV25" s="1412" t="n"/>
      <c r="BW25" s="1512" t="n"/>
      <c r="BX25" s="1411" t="n"/>
      <c r="BY25" s="1411" t="n"/>
      <c r="BZ25" s="1411" t="n"/>
      <c r="CA25" s="1411" t="n"/>
      <c r="CB25" s="1411" t="n"/>
      <c r="CC25" s="1411" t="n"/>
      <c r="CD25" s="1411" t="n"/>
      <c r="CE25" s="1411" t="n"/>
      <c r="CF25" s="1411" t="n"/>
      <c r="CG25" s="1411" t="n"/>
      <c r="CH25" s="1411" t="n"/>
      <c r="CI25" s="1411" t="n"/>
      <c r="CJ25" s="1411" t="n"/>
      <c r="CK25" s="1411" t="n"/>
      <c r="CL25" s="1411" t="n"/>
      <c r="CM25" s="1411" t="n"/>
      <c r="CN25" s="1411" t="n"/>
      <c r="CO25" s="1411" t="n"/>
      <c r="CP25" s="1411" t="n"/>
      <c r="CQ25" s="1411" t="n"/>
      <c r="CR25" s="1411" t="n"/>
      <c r="CS25" s="1411" t="n"/>
      <c r="CT25" s="1411" t="n"/>
      <c r="CU25" s="1411" t="n"/>
      <c r="CV25" s="1411" t="n"/>
      <c r="CW25" s="1411" t="n"/>
      <c r="CX25" s="1411" t="n"/>
      <c r="CY25" s="1411" t="n"/>
      <c r="CZ25" s="1411" t="n"/>
      <c r="DA25" s="1411" t="n"/>
      <c r="DB25" s="1411" t="n"/>
      <c r="DC25" s="1411" t="n"/>
      <c r="DD25" s="1411" t="n"/>
      <c r="DE25" s="1411" t="n"/>
      <c r="DF25" s="1411" t="n"/>
      <c r="DG25" s="1411" t="n"/>
      <c r="DH25" s="1411" t="n"/>
      <c r="DI25" s="1411" t="n"/>
      <c r="DJ25" s="1411" t="n"/>
      <c r="DK25" s="1411" t="n"/>
      <c r="DL25" s="1411" t="n"/>
      <c r="DM25" s="1411" t="n"/>
      <c r="DN25" s="1411" t="n"/>
      <c r="DO25" s="1411" t="n"/>
      <c r="DP25" s="1411" t="n"/>
      <c r="DQ25" s="1411" t="n"/>
      <c r="DR25" s="1411" t="n"/>
      <c r="DS25" s="1411" t="n"/>
      <c r="DT25" s="1411" t="n"/>
      <c r="DU25" s="1411" t="n"/>
      <c r="DV25" s="1412" t="n"/>
      <c r="DW25" s="1435" t="n"/>
      <c r="DY25" s="1442" t="n"/>
      <c r="DZ25" s="1427" t="n"/>
      <c r="EA25" s="1428" t="n"/>
      <c r="EB25" s="1428" t="n"/>
      <c r="EC25" s="1428" t="n"/>
      <c r="ED25" s="1428" t="n"/>
      <c r="EE25" s="1428" t="n"/>
      <c r="EF25" s="1428" t="n"/>
      <c r="EG25" s="1428" t="n"/>
      <c r="EH25" s="1428" t="n"/>
      <c r="EI25" s="1428" t="n"/>
      <c r="EJ25" s="1428" t="n"/>
      <c r="EK25" s="1428" t="n"/>
      <c r="EL25" s="1428" t="n"/>
      <c r="EM25" s="1428" t="n"/>
      <c r="EN25" s="1428" t="n"/>
      <c r="EO25" s="1428" t="n"/>
      <c r="EP25" s="1428" t="n"/>
      <c r="EQ25" s="1428" t="n"/>
      <c r="ER25" s="1428" t="n"/>
      <c r="ES25" s="1428" t="n"/>
      <c r="ET25" s="1428" t="n"/>
      <c r="EU25" s="1428" t="n"/>
      <c r="EV25" s="1428" t="n"/>
      <c r="EW25" s="1428" t="n"/>
      <c r="EX25" s="1428" t="n"/>
      <c r="EY25" s="1429" t="n"/>
      <c r="EZ25" s="1427" t="n"/>
      <c r="FA25" s="1429" t="n"/>
      <c r="FB25" s="1428" t="n"/>
      <c r="FC25" s="1428" t="n"/>
      <c r="FD25" s="1428" t="n"/>
      <c r="FE25" s="1428" t="n"/>
      <c r="FF25" s="1428" t="n"/>
      <c r="FG25" s="1428" t="n"/>
      <c r="FH25" s="1428" t="n"/>
      <c r="FI25" s="1428" t="n"/>
      <c r="FJ25" s="1428" t="n"/>
      <c r="FK25" s="1428" t="n"/>
      <c r="FL25" s="1429" t="n"/>
    </row>
    <row r="26" ht="6" customHeight="1" s="980">
      <c r="A26" s="1439" t="n"/>
      <c r="B26" s="1427" t="n"/>
      <c r="C26" s="1428" t="n"/>
      <c r="D26" s="1428" t="n"/>
      <c r="E26" s="1428" t="n"/>
      <c r="F26" s="1428" t="n"/>
      <c r="G26" s="1428" t="n"/>
      <c r="H26" s="1428" t="n"/>
      <c r="I26" s="1428" t="n"/>
      <c r="J26" s="1428" t="n"/>
      <c r="K26" s="1428" t="n"/>
      <c r="L26" s="1428" t="n"/>
      <c r="M26" s="1428" t="n"/>
      <c r="N26" s="1428" t="n"/>
      <c r="O26" s="1428" t="n"/>
      <c r="P26" s="1428" t="n"/>
      <c r="Q26" s="1428" t="n"/>
      <c r="R26" s="1428" t="n"/>
      <c r="S26" s="1429" t="n"/>
      <c r="T26" s="1427" t="n"/>
      <c r="U26" s="1428" t="n"/>
      <c r="V26" s="1428" t="n"/>
      <c r="W26" s="1428" t="n"/>
      <c r="X26" s="1428" t="n"/>
      <c r="Y26" s="1428" t="n"/>
      <c r="Z26" s="1428" t="n"/>
      <c r="AA26" s="1428" t="n"/>
      <c r="AB26" s="1428" t="n"/>
      <c r="AC26" s="1428" t="n"/>
      <c r="AD26" s="1429" t="n"/>
      <c r="AE26" s="1440" t="n"/>
      <c r="AF26" s="1428" t="n"/>
      <c r="AG26" s="1428" t="n"/>
      <c r="AH26" s="1428" t="n"/>
      <c r="AI26" s="1428" t="n"/>
      <c r="AJ26" s="1428" t="n"/>
      <c r="AK26" s="1428" t="n"/>
      <c r="AL26" s="1428" t="n"/>
      <c r="AM26" s="1428" t="n"/>
      <c r="AN26" s="1428" t="n"/>
      <c r="AO26" s="1429" t="n"/>
      <c r="AP26" s="1427" t="n"/>
      <c r="AQ26" s="1428" t="n"/>
      <c r="AR26" s="1428" t="n"/>
      <c r="AS26" s="1428" t="n"/>
      <c r="AT26" s="1428" t="n"/>
      <c r="AU26" s="1428" t="n"/>
      <c r="AV26" s="1428" t="n"/>
      <c r="AW26" s="1428" t="n"/>
      <c r="AX26" s="1428" t="n"/>
      <c r="AY26" s="1428" t="n"/>
      <c r="AZ26" s="1429" t="n"/>
      <c r="BA26" s="1440" t="n"/>
      <c r="BB26" s="1428" t="n"/>
      <c r="BC26" s="1428" t="n"/>
      <c r="BD26" s="1428" t="n"/>
      <c r="BE26" s="1428" t="n"/>
      <c r="BF26" s="1428" t="n"/>
      <c r="BG26" s="1428" t="n"/>
      <c r="BH26" s="1428" t="n"/>
      <c r="BI26" s="1428" t="n"/>
      <c r="BJ26" s="1428" t="n"/>
      <c r="BK26" s="1429" t="n"/>
      <c r="BL26" s="1427" t="n"/>
      <c r="BM26" s="1428" t="n"/>
      <c r="BN26" s="1428" t="n"/>
      <c r="BO26" s="1428" t="n"/>
      <c r="BP26" s="1428" t="n"/>
      <c r="BQ26" s="1428" t="n"/>
      <c r="BR26" s="1428" t="n"/>
      <c r="BS26" s="1428" t="n"/>
      <c r="BT26" s="1428" t="n"/>
      <c r="BU26" s="1428" t="n"/>
      <c r="BV26" s="1429" t="n"/>
      <c r="BW26" s="1428" t="n"/>
      <c r="BX26" s="1428" t="n"/>
      <c r="BY26" s="1428" t="n"/>
      <c r="BZ26" s="1428" t="n"/>
      <c r="CA26" s="1428" t="n"/>
      <c r="CB26" s="1428" t="n"/>
      <c r="CC26" s="1428" t="n"/>
      <c r="CD26" s="1428" t="n"/>
      <c r="CE26" s="1428" t="n"/>
      <c r="CF26" s="1428" t="n"/>
      <c r="CG26" s="1428" t="n"/>
      <c r="CH26" s="1428" t="n"/>
      <c r="CI26" s="1428" t="n"/>
      <c r="CJ26" s="1428" t="n"/>
      <c r="CK26" s="1428" t="n"/>
      <c r="CL26" s="1428" t="n"/>
      <c r="CM26" s="1428" t="n"/>
      <c r="CN26" s="1428" t="n"/>
      <c r="CO26" s="1428" t="n"/>
      <c r="CP26" s="1428" t="n"/>
      <c r="CQ26" s="1428" t="n"/>
      <c r="CR26" s="1428" t="n"/>
      <c r="CS26" s="1428" t="n"/>
      <c r="CT26" s="1428" t="n"/>
      <c r="CU26" s="1428" t="n"/>
      <c r="CV26" s="1428" t="n"/>
      <c r="CW26" s="1428" t="n"/>
      <c r="CX26" s="1428" t="n"/>
      <c r="CY26" s="1428" t="n"/>
      <c r="CZ26" s="1428" t="n"/>
      <c r="DA26" s="1428" t="n"/>
      <c r="DB26" s="1428" t="n"/>
      <c r="DC26" s="1428" t="n"/>
      <c r="DD26" s="1428" t="n"/>
      <c r="DE26" s="1428" t="n"/>
      <c r="DF26" s="1428" t="n"/>
      <c r="DG26" s="1428" t="n"/>
      <c r="DH26" s="1428" t="n"/>
      <c r="DI26" s="1428" t="n"/>
      <c r="DJ26" s="1428" t="n"/>
      <c r="DK26" s="1428" t="n"/>
      <c r="DL26" s="1428" t="n"/>
      <c r="DM26" s="1428" t="n"/>
      <c r="DN26" s="1428" t="n"/>
      <c r="DO26" s="1428" t="n"/>
      <c r="DP26" s="1428" t="n"/>
      <c r="DQ26" s="1428" t="n"/>
      <c r="DR26" s="1428" t="n"/>
      <c r="DS26" s="1428" t="n"/>
      <c r="DT26" s="1428" t="n"/>
      <c r="DU26" s="1428" t="n"/>
      <c r="DV26" s="1429" t="n"/>
      <c r="DW26" s="1435" t="n"/>
      <c r="DY26" s="1442" t="n"/>
      <c r="DZ26" s="1437" t="inlineStr">
        <is>
          <t>The asset of CEO, etc （A･B）</t>
        </is>
      </c>
      <c r="EA26" s="1411" t="n"/>
      <c r="EB26" s="1411" t="n"/>
      <c r="EC26" s="1411" t="n"/>
      <c r="ED26" s="1411" t="n"/>
      <c r="EE26" s="1411" t="n"/>
      <c r="EF26" s="1411" t="n"/>
      <c r="EG26" s="1411" t="n"/>
      <c r="EH26" s="1411" t="n"/>
      <c r="EI26" s="1411" t="n"/>
      <c r="EJ26" s="1411" t="n"/>
      <c r="EK26" s="1411" t="n"/>
      <c r="EL26" s="1411" t="n"/>
      <c r="EM26" s="1411" t="n"/>
      <c r="EN26" s="1411" t="n"/>
      <c r="EO26" s="1411" t="n"/>
      <c r="EP26" s="1411" t="n"/>
      <c r="EQ26" s="1411" t="n"/>
      <c r="ER26" s="1411" t="n"/>
      <c r="ES26" s="1411" t="n"/>
      <c r="ET26" s="1411" t="n"/>
      <c r="EU26" s="1411" t="n"/>
      <c r="EV26" s="1411" t="n"/>
      <c r="EW26" s="1411" t="n"/>
      <c r="EX26" s="1411" t="n"/>
      <c r="EY26" s="1412" t="n"/>
      <c r="EZ26" s="1452" t="inlineStr">
        <is>
          <t>⑤</t>
        </is>
      </c>
      <c r="FA26" s="1412" t="n"/>
      <c r="FB26" s="1453" t="n"/>
      <c r="FC26" s="1411" t="n"/>
      <c r="FD26" s="1411" t="n"/>
      <c r="FE26" s="1411" t="n"/>
      <c r="FF26" s="1411" t="n"/>
      <c r="FG26" s="1411" t="n"/>
      <c r="FH26" s="1411" t="n"/>
      <c r="FI26" s="1411" t="n"/>
      <c r="FJ26" s="1411" t="n"/>
      <c r="FK26" s="1411" t="n"/>
      <c r="FL26" s="1412" t="n"/>
    </row>
    <row r="27" ht="6" customHeight="1" s="980">
      <c r="A27" s="1439" t="n"/>
      <c r="B27" s="1437" t="n"/>
      <c r="C27" s="1411" t="n"/>
      <c r="D27" s="1411" t="n"/>
      <c r="E27" s="1411" t="n"/>
      <c r="F27" s="1411" t="n"/>
      <c r="G27" s="1411" t="n"/>
      <c r="H27" s="1411" t="n"/>
      <c r="I27" s="1411" t="n"/>
      <c r="J27" s="1411" t="n"/>
      <c r="K27" s="1411" t="n"/>
      <c r="L27" s="1411" t="n"/>
      <c r="M27" s="1411" t="n"/>
      <c r="N27" s="1411" t="n"/>
      <c r="O27" s="1411" t="n"/>
      <c r="P27" s="1411" t="n"/>
      <c r="Q27" s="1411" t="n"/>
      <c r="R27" s="1411" t="n"/>
      <c r="S27" s="1412" t="n"/>
      <c r="T27" s="1443" t="n"/>
      <c r="U27" s="1411" t="n"/>
      <c r="V27" s="1411" t="n"/>
      <c r="W27" s="1411" t="n"/>
      <c r="X27" s="1411" t="n"/>
      <c r="Y27" s="1411" t="n"/>
      <c r="Z27" s="1411" t="n"/>
      <c r="AA27" s="1411" t="n"/>
      <c r="AB27" s="1411" t="n"/>
      <c r="AC27" s="1411" t="n"/>
      <c r="AD27" s="1412" t="n"/>
      <c r="AE27" s="1444" t="n"/>
      <c r="AF27" s="1411" t="n"/>
      <c r="AG27" s="1411" t="n"/>
      <c r="AH27" s="1411" t="n"/>
      <c r="AI27" s="1411" t="n"/>
      <c r="AJ27" s="1411" t="n"/>
      <c r="AK27" s="1411" t="n"/>
      <c r="AL27" s="1411" t="n"/>
      <c r="AM27" s="1411" t="n"/>
      <c r="AN27" s="1411" t="n"/>
      <c r="AO27" s="1412" t="n"/>
      <c r="AP27" s="1443">
        <f>+T27+AE27</f>
        <v/>
      </c>
      <c r="AQ27" s="1411" t="n"/>
      <c r="AR27" s="1411" t="n"/>
      <c r="AS27" s="1411" t="n"/>
      <c r="AT27" s="1411" t="n"/>
      <c r="AU27" s="1411" t="n"/>
      <c r="AV27" s="1411" t="n"/>
      <c r="AW27" s="1411" t="n"/>
      <c r="AX27" s="1411" t="n"/>
      <c r="AY27" s="1411" t="n"/>
      <c r="AZ27" s="1412" t="n"/>
      <c r="BA27" s="1444" t="n"/>
      <c r="BB27" s="1411" t="n"/>
      <c r="BC27" s="1411" t="n"/>
      <c r="BD27" s="1411" t="n"/>
      <c r="BE27" s="1411" t="n"/>
      <c r="BF27" s="1411" t="n"/>
      <c r="BG27" s="1411" t="n"/>
      <c r="BH27" s="1411" t="n"/>
      <c r="BI27" s="1411" t="n"/>
      <c r="BJ27" s="1411" t="n"/>
      <c r="BK27" s="1412" t="n"/>
      <c r="BL27" s="1443">
        <f>+T27+BA27</f>
        <v/>
      </c>
      <c r="BM27" s="1411" t="n"/>
      <c r="BN27" s="1411" t="n"/>
      <c r="BO27" s="1411" t="n"/>
      <c r="BP27" s="1411" t="n"/>
      <c r="BQ27" s="1411" t="n"/>
      <c r="BR27" s="1411" t="n"/>
      <c r="BS27" s="1411" t="n"/>
      <c r="BT27" s="1411" t="n"/>
      <c r="BU27" s="1411" t="n"/>
      <c r="BV27" s="1412" t="n"/>
      <c r="BW27" s="1513" t="n"/>
      <c r="BX27" s="1411" t="n"/>
      <c r="BY27" s="1411" t="n"/>
      <c r="BZ27" s="1411" t="n"/>
      <c r="CA27" s="1411" t="n"/>
      <c r="CB27" s="1411" t="n"/>
      <c r="CC27" s="1411" t="n"/>
      <c r="CD27" s="1411" t="n"/>
      <c r="CE27" s="1411" t="n"/>
      <c r="CF27" s="1411" t="n"/>
      <c r="CG27" s="1411" t="n"/>
      <c r="CH27" s="1411" t="n"/>
      <c r="CI27" s="1411" t="n"/>
      <c r="CJ27" s="1411" t="n"/>
      <c r="CK27" s="1411" t="n"/>
      <c r="CL27" s="1411" t="n"/>
      <c r="CM27" s="1411" t="n"/>
      <c r="CN27" s="1411" t="n"/>
      <c r="CO27" s="1411" t="n"/>
      <c r="CP27" s="1411" t="n"/>
      <c r="CQ27" s="1411" t="n"/>
      <c r="CR27" s="1411" t="n"/>
      <c r="CS27" s="1411" t="n"/>
      <c r="CT27" s="1411" t="n"/>
      <c r="CU27" s="1411" t="n"/>
      <c r="CV27" s="1411" t="n"/>
      <c r="CW27" s="1411" t="n"/>
      <c r="CX27" s="1411" t="n"/>
      <c r="CY27" s="1411" t="n"/>
      <c r="CZ27" s="1411" t="n"/>
      <c r="DA27" s="1411" t="n"/>
      <c r="DB27" s="1411" t="n"/>
      <c r="DC27" s="1411" t="n"/>
      <c r="DD27" s="1411" t="n"/>
      <c r="DE27" s="1411" t="n"/>
      <c r="DF27" s="1411" t="n"/>
      <c r="DG27" s="1411" t="n"/>
      <c r="DH27" s="1411" t="n"/>
      <c r="DI27" s="1411" t="n"/>
      <c r="DJ27" s="1411" t="n"/>
      <c r="DK27" s="1411" t="n"/>
      <c r="DL27" s="1411" t="n"/>
      <c r="DM27" s="1411" t="n"/>
      <c r="DN27" s="1411" t="n"/>
      <c r="DO27" s="1411" t="n"/>
      <c r="DP27" s="1411" t="n"/>
      <c r="DQ27" s="1411" t="n"/>
      <c r="DR27" s="1411" t="n"/>
      <c r="DS27" s="1411" t="n"/>
      <c r="DT27" s="1411" t="n"/>
      <c r="DU27" s="1411" t="n"/>
      <c r="DV27" s="1412" t="n"/>
      <c r="DW27" s="1435" t="n"/>
      <c r="DY27" s="1447" t="n"/>
      <c r="DZ27" s="1427" t="n"/>
      <c r="EA27" s="1428" t="n"/>
      <c r="EB27" s="1428" t="n"/>
      <c r="EC27" s="1428" t="n"/>
      <c r="ED27" s="1428" t="n"/>
      <c r="EE27" s="1428" t="n"/>
      <c r="EF27" s="1428" t="n"/>
      <c r="EG27" s="1428" t="n"/>
      <c r="EH27" s="1428" t="n"/>
      <c r="EI27" s="1428" t="n"/>
      <c r="EJ27" s="1428" t="n"/>
      <c r="EK27" s="1428" t="n"/>
      <c r="EL27" s="1428" t="n"/>
      <c r="EM27" s="1428" t="n"/>
      <c r="EN27" s="1428" t="n"/>
      <c r="EO27" s="1428" t="n"/>
      <c r="EP27" s="1428" t="n"/>
      <c r="EQ27" s="1428" t="n"/>
      <c r="ER27" s="1428" t="n"/>
      <c r="ES27" s="1428" t="n"/>
      <c r="ET27" s="1428" t="n"/>
      <c r="EU27" s="1428" t="n"/>
      <c r="EV27" s="1428" t="n"/>
      <c r="EW27" s="1428" t="n"/>
      <c r="EX27" s="1428" t="n"/>
      <c r="EY27" s="1429" t="n"/>
      <c r="EZ27" s="1427" t="n"/>
      <c r="FA27" s="1429" t="n"/>
      <c r="FB27" s="1428" t="n"/>
      <c r="FC27" s="1428" t="n"/>
      <c r="FD27" s="1428" t="n"/>
      <c r="FE27" s="1428" t="n"/>
      <c r="FF27" s="1428" t="n"/>
      <c r="FG27" s="1428" t="n"/>
      <c r="FH27" s="1428" t="n"/>
      <c r="FI27" s="1428" t="n"/>
      <c r="FJ27" s="1428" t="n"/>
      <c r="FK27" s="1428" t="n"/>
      <c r="FL27" s="1429" t="n"/>
    </row>
    <row r="28" ht="6" customHeight="1" s="980">
      <c r="A28" s="1454" t="n"/>
      <c r="B28" s="1427" t="n"/>
      <c r="C28" s="1428" t="n"/>
      <c r="D28" s="1428" t="n"/>
      <c r="E28" s="1428" t="n"/>
      <c r="F28" s="1428" t="n"/>
      <c r="G28" s="1428" t="n"/>
      <c r="H28" s="1428" t="n"/>
      <c r="I28" s="1428" t="n"/>
      <c r="J28" s="1428" t="n"/>
      <c r="K28" s="1428" t="n"/>
      <c r="L28" s="1428" t="n"/>
      <c r="M28" s="1428" t="n"/>
      <c r="N28" s="1428" t="n"/>
      <c r="O28" s="1428" t="n"/>
      <c r="P28" s="1428" t="n"/>
      <c r="Q28" s="1428" t="n"/>
      <c r="R28" s="1428" t="n"/>
      <c r="S28" s="1429" t="n"/>
      <c r="T28" s="1427" t="n"/>
      <c r="U28" s="1428" t="n"/>
      <c r="V28" s="1428" t="n"/>
      <c r="W28" s="1428" t="n"/>
      <c r="X28" s="1428" t="n"/>
      <c r="Y28" s="1428" t="n"/>
      <c r="Z28" s="1428" t="n"/>
      <c r="AA28" s="1428" t="n"/>
      <c r="AB28" s="1428" t="n"/>
      <c r="AC28" s="1428" t="n"/>
      <c r="AD28" s="1429" t="n"/>
      <c r="AE28" s="1440" t="n"/>
      <c r="AF28" s="1428" t="n"/>
      <c r="AG28" s="1428" t="n"/>
      <c r="AH28" s="1428" t="n"/>
      <c r="AI28" s="1428" t="n"/>
      <c r="AJ28" s="1428" t="n"/>
      <c r="AK28" s="1428" t="n"/>
      <c r="AL28" s="1428" t="n"/>
      <c r="AM28" s="1428" t="n"/>
      <c r="AN28" s="1428" t="n"/>
      <c r="AO28" s="1429" t="n"/>
      <c r="AP28" s="1427" t="n"/>
      <c r="AQ28" s="1428" t="n"/>
      <c r="AR28" s="1428" t="n"/>
      <c r="AS28" s="1428" t="n"/>
      <c r="AT28" s="1428" t="n"/>
      <c r="AU28" s="1428" t="n"/>
      <c r="AV28" s="1428" t="n"/>
      <c r="AW28" s="1428" t="n"/>
      <c r="AX28" s="1428" t="n"/>
      <c r="AY28" s="1428" t="n"/>
      <c r="AZ28" s="1429" t="n"/>
      <c r="BA28" s="1440" t="n"/>
      <c r="BB28" s="1428" t="n"/>
      <c r="BC28" s="1428" t="n"/>
      <c r="BD28" s="1428" t="n"/>
      <c r="BE28" s="1428" t="n"/>
      <c r="BF28" s="1428" t="n"/>
      <c r="BG28" s="1428" t="n"/>
      <c r="BH28" s="1428" t="n"/>
      <c r="BI28" s="1428" t="n"/>
      <c r="BJ28" s="1428" t="n"/>
      <c r="BK28" s="1429" t="n"/>
      <c r="BL28" s="1427" t="n"/>
      <c r="BM28" s="1428" t="n"/>
      <c r="BN28" s="1428" t="n"/>
      <c r="BO28" s="1428" t="n"/>
      <c r="BP28" s="1428" t="n"/>
      <c r="BQ28" s="1428" t="n"/>
      <c r="BR28" s="1428" t="n"/>
      <c r="BS28" s="1428" t="n"/>
      <c r="BT28" s="1428" t="n"/>
      <c r="BU28" s="1428" t="n"/>
      <c r="BV28" s="1429" t="n"/>
      <c r="BW28" s="1428" t="n"/>
      <c r="BX28" s="1428" t="n"/>
      <c r="BY28" s="1428" t="n"/>
      <c r="BZ28" s="1428" t="n"/>
      <c r="CA28" s="1428" t="n"/>
      <c r="CB28" s="1428" t="n"/>
      <c r="CC28" s="1428" t="n"/>
      <c r="CD28" s="1428" t="n"/>
      <c r="CE28" s="1428" t="n"/>
      <c r="CF28" s="1428" t="n"/>
      <c r="CG28" s="1428" t="n"/>
      <c r="CH28" s="1428" t="n"/>
      <c r="CI28" s="1428" t="n"/>
      <c r="CJ28" s="1428" t="n"/>
      <c r="CK28" s="1428" t="n"/>
      <c r="CL28" s="1428" t="n"/>
      <c r="CM28" s="1428" t="n"/>
      <c r="CN28" s="1428" t="n"/>
      <c r="CO28" s="1428" t="n"/>
      <c r="CP28" s="1428" t="n"/>
      <c r="CQ28" s="1428" t="n"/>
      <c r="CR28" s="1428" t="n"/>
      <c r="CS28" s="1428" t="n"/>
      <c r="CT28" s="1428" t="n"/>
      <c r="CU28" s="1428" t="n"/>
      <c r="CV28" s="1428" t="n"/>
      <c r="CW28" s="1428" t="n"/>
      <c r="CX28" s="1428" t="n"/>
      <c r="CY28" s="1428" t="n"/>
      <c r="CZ28" s="1428" t="n"/>
      <c r="DA28" s="1428" t="n"/>
      <c r="DB28" s="1428" t="n"/>
      <c r="DC28" s="1428" t="n"/>
      <c r="DD28" s="1428" t="n"/>
      <c r="DE28" s="1428" t="n"/>
      <c r="DF28" s="1428" t="n"/>
      <c r="DG28" s="1428" t="n"/>
      <c r="DH28" s="1428" t="n"/>
      <c r="DI28" s="1428" t="n"/>
      <c r="DJ28" s="1428" t="n"/>
      <c r="DK28" s="1428" t="n"/>
      <c r="DL28" s="1428" t="n"/>
      <c r="DM28" s="1428" t="n"/>
      <c r="DN28" s="1428" t="n"/>
      <c r="DO28" s="1428" t="n"/>
      <c r="DP28" s="1428" t="n"/>
      <c r="DQ28" s="1428" t="n"/>
      <c r="DR28" s="1428" t="n"/>
      <c r="DS28" s="1428" t="n"/>
      <c r="DT28" s="1428" t="n"/>
      <c r="DU28" s="1428" t="n"/>
      <c r="DV28" s="1429" t="n"/>
      <c r="DW28" s="1435" t="n"/>
      <c r="DY28" s="1437" t="inlineStr">
        <is>
          <t>Adjustment of Liabilities</t>
        </is>
      </c>
      <c r="DZ28" s="1411" t="n"/>
      <c r="EA28" s="1411" t="n"/>
      <c r="EB28" s="1411" t="n"/>
      <c r="EC28" s="1411" t="n"/>
      <c r="ED28" s="1411" t="n"/>
      <c r="EE28" s="1411" t="n"/>
      <c r="EF28" s="1411" t="n"/>
      <c r="EG28" s="1411" t="n"/>
      <c r="EH28" s="1411" t="n"/>
      <c r="EI28" s="1411" t="n"/>
      <c r="EJ28" s="1411" t="n"/>
      <c r="EK28" s="1411" t="n"/>
      <c r="EL28" s="1411" t="n"/>
      <c r="EM28" s="1411" t="n"/>
      <c r="EN28" s="1411" t="n"/>
      <c r="EO28" s="1411" t="n"/>
      <c r="EP28" s="1411" t="n"/>
      <c r="EQ28" s="1411" t="n"/>
      <c r="ER28" s="1411" t="n"/>
      <c r="ES28" s="1411" t="n"/>
      <c r="ET28" s="1411" t="n"/>
      <c r="EU28" s="1411" t="n"/>
      <c r="EV28" s="1411" t="n"/>
      <c r="EW28" s="1411" t="n"/>
      <c r="EX28" s="1411" t="n"/>
      <c r="EY28" s="1412" t="n"/>
      <c r="EZ28" s="1438">
        <f>SUM(FB24:FL27)</f>
        <v/>
      </c>
      <c r="FA28" s="1411" t="n"/>
      <c r="FB28" s="1411" t="n"/>
      <c r="FC28" s="1411" t="n"/>
      <c r="FD28" s="1411" t="n"/>
      <c r="FE28" s="1411" t="n"/>
      <c r="FF28" s="1411" t="n"/>
      <c r="FG28" s="1411" t="n"/>
      <c r="FH28" s="1411" t="n"/>
      <c r="FI28" s="1411" t="n"/>
      <c r="FJ28" s="1411" t="n"/>
      <c r="FK28" s="1411" t="n"/>
      <c r="FL28" s="1412" t="n"/>
    </row>
    <row r="29" ht="6" customHeight="1" s="980">
      <c r="A29" s="1454" t="n"/>
      <c r="B29" s="1437" t="n"/>
      <c r="C29" s="1411" t="n"/>
      <c r="D29" s="1411" t="n"/>
      <c r="E29" s="1411" t="n"/>
      <c r="F29" s="1411" t="n"/>
      <c r="G29" s="1411" t="n"/>
      <c r="H29" s="1411" t="n"/>
      <c r="I29" s="1411" t="n"/>
      <c r="J29" s="1411" t="n"/>
      <c r="K29" s="1411" t="n"/>
      <c r="L29" s="1411" t="n"/>
      <c r="M29" s="1411" t="n"/>
      <c r="N29" s="1411" t="n"/>
      <c r="O29" s="1411" t="n"/>
      <c r="P29" s="1411" t="n"/>
      <c r="Q29" s="1411" t="n"/>
      <c r="R29" s="1411" t="n"/>
      <c r="S29" s="1412" t="n"/>
      <c r="T29" s="1443" t="n"/>
      <c r="U29" s="1411" t="n"/>
      <c r="V29" s="1411" t="n"/>
      <c r="W29" s="1411" t="n"/>
      <c r="X29" s="1411" t="n"/>
      <c r="Y29" s="1411" t="n"/>
      <c r="Z29" s="1411" t="n"/>
      <c r="AA29" s="1411" t="n"/>
      <c r="AB29" s="1411" t="n"/>
      <c r="AC29" s="1411" t="n"/>
      <c r="AD29" s="1412" t="n"/>
      <c r="AE29" s="1444" t="n"/>
      <c r="AF29" s="1411" t="n"/>
      <c r="AG29" s="1411" t="n"/>
      <c r="AH29" s="1411" t="n"/>
      <c r="AI29" s="1411" t="n"/>
      <c r="AJ29" s="1411" t="n"/>
      <c r="AK29" s="1411" t="n"/>
      <c r="AL29" s="1411" t="n"/>
      <c r="AM29" s="1411" t="n"/>
      <c r="AN29" s="1411" t="n"/>
      <c r="AO29" s="1412" t="n"/>
      <c r="AP29" s="1443">
        <f>+T29+AE29</f>
        <v/>
      </c>
      <c r="AQ29" s="1411" t="n"/>
      <c r="AR29" s="1411" t="n"/>
      <c r="AS29" s="1411" t="n"/>
      <c r="AT29" s="1411" t="n"/>
      <c r="AU29" s="1411" t="n"/>
      <c r="AV29" s="1411" t="n"/>
      <c r="AW29" s="1411" t="n"/>
      <c r="AX29" s="1411" t="n"/>
      <c r="AY29" s="1411" t="n"/>
      <c r="AZ29" s="1412" t="n"/>
      <c r="BA29" s="1444" t="n"/>
      <c r="BB29" s="1411" t="n"/>
      <c r="BC29" s="1411" t="n"/>
      <c r="BD29" s="1411" t="n"/>
      <c r="BE29" s="1411" t="n"/>
      <c r="BF29" s="1411" t="n"/>
      <c r="BG29" s="1411" t="n"/>
      <c r="BH29" s="1411" t="n"/>
      <c r="BI29" s="1411" t="n"/>
      <c r="BJ29" s="1411" t="n"/>
      <c r="BK29" s="1412" t="n"/>
      <c r="BL29" s="1443">
        <f>+T29+BA29</f>
        <v/>
      </c>
      <c r="BM29" s="1411" t="n"/>
      <c r="BN29" s="1411" t="n"/>
      <c r="BO29" s="1411" t="n"/>
      <c r="BP29" s="1411" t="n"/>
      <c r="BQ29" s="1411" t="n"/>
      <c r="BR29" s="1411" t="n"/>
      <c r="BS29" s="1411" t="n"/>
      <c r="BT29" s="1411" t="n"/>
      <c r="BU29" s="1411" t="n"/>
      <c r="BV29" s="1412" t="n"/>
      <c r="BW29" s="1513" t="n"/>
      <c r="BX29" s="1411" t="n"/>
      <c r="BY29" s="1411" t="n"/>
      <c r="BZ29" s="1411" t="n"/>
      <c r="CA29" s="1411" t="n"/>
      <c r="CB29" s="1411" t="n"/>
      <c r="CC29" s="1411" t="n"/>
      <c r="CD29" s="1411" t="n"/>
      <c r="CE29" s="1411" t="n"/>
      <c r="CF29" s="1411" t="n"/>
      <c r="CG29" s="1411" t="n"/>
      <c r="CH29" s="1411" t="n"/>
      <c r="CI29" s="1411" t="n"/>
      <c r="CJ29" s="1411" t="n"/>
      <c r="CK29" s="1411" t="n"/>
      <c r="CL29" s="1411" t="n"/>
      <c r="CM29" s="1411" t="n"/>
      <c r="CN29" s="1411" t="n"/>
      <c r="CO29" s="1411" t="n"/>
      <c r="CP29" s="1411" t="n"/>
      <c r="CQ29" s="1411" t="n"/>
      <c r="CR29" s="1411" t="n"/>
      <c r="CS29" s="1411" t="n"/>
      <c r="CT29" s="1411" t="n"/>
      <c r="CU29" s="1411" t="n"/>
      <c r="CV29" s="1411" t="n"/>
      <c r="CW29" s="1411" t="n"/>
      <c r="CX29" s="1411" t="n"/>
      <c r="CY29" s="1411" t="n"/>
      <c r="CZ29" s="1411" t="n"/>
      <c r="DA29" s="1411" t="n"/>
      <c r="DB29" s="1411" t="n"/>
      <c r="DC29" s="1411" t="n"/>
      <c r="DD29" s="1411" t="n"/>
      <c r="DE29" s="1411" t="n"/>
      <c r="DF29" s="1411" t="n"/>
      <c r="DG29" s="1411" t="n"/>
      <c r="DH29" s="1411" t="n"/>
      <c r="DI29" s="1411" t="n"/>
      <c r="DJ29" s="1411" t="n"/>
      <c r="DK29" s="1411" t="n"/>
      <c r="DL29" s="1411" t="n"/>
      <c r="DM29" s="1411" t="n"/>
      <c r="DN29" s="1411" t="n"/>
      <c r="DO29" s="1411" t="n"/>
      <c r="DP29" s="1411" t="n"/>
      <c r="DQ29" s="1411" t="n"/>
      <c r="DR29" s="1411" t="n"/>
      <c r="DS29" s="1411" t="n"/>
      <c r="DT29" s="1411" t="n"/>
      <c r="DU29" s="1411" t="n"/>
      <c r="DV29" s="1412" t="n"/>
      <c r="DW29" s="1435" t="n"/>
      <c r="DY29" s="1427" t="n"/>
      <c r="DZ29" s="1428" t="n"/>
      <c r="EA29" s="1428" t="n"/>
      <c r="EB29" s="1428" t="n"/>
      <c r="EC29" s="1428" t="n"/>
      <c r="ED29" s="1428" t="n"/>
      <c r="EE29" s="1428" t="n"/>
      <c r="EF29" s="1428" t="n"/>
      <c r="EG29" s="1428" t="n"/>
      <c r="EH29" s="1428" t="n"/>
      <c r="EI29" s="1428" t="n"/>
      <c r="EJ29" s="1428" t="n"/>
      <c r="EK29" s="1428" t="n"/>
      <c r="EL29" s="1428" t="n"/>
      <c r="EM29" s="1428" t="n"/>
      <c r="EN29" s="1428" t="n"/>
      <c r="EO29" s="1428" t="n"/>
      <c r="EP29" s="1428" t="n"/>
      <c r="EQ29" s="1428" t="n"/>
      <c r="ER29" s="1428" t="n"/>
      <c r="ES29" s="1428" t="n"/>
      <c r="ET29" s="1428" t="n"/>
      <c r="EU29" s="1428" t="n"/>
      <c r="EV29" s="1428" t="n"/>
      <c r="EW29" s="1428" t="n"/>
      <c r="EX29" s="1428" t="n"/>
      <c r="EY29" s="1429" t="n"/>
      <c r="EZ29" s="1427" t="n"/>
      <c r="FA29" s="1428" t="n"/>
      <c r="FB29" s="1428" t="n"/>
      <c r="FC29" s="1428" t="n"/>
      <c r="FD29" s="1428" t="n"/>
      <c r="FE29" s="1428" t="n"/>
      <c r="FF29" s="1428" t="n"/>
      <c r="FG29" s="1428" t="n"/>
      <c r="FH29" s="1428" t="n"/>
      <c r="FI29" s="1428" t="n"/>
      <c r="FJ29" s="1428" t="n"/>
      <c r="FK29" s="1428" t="n"/>
      <c r="FL29" s="1429" t="n"/>
    </row>
    <row r="30" ht="6" customHeight="1" s="980">
      <c r="A30" s="1454" t="n"/>
      <c r="B30" s="1427" t="n"/>
      <c r="C30" s="1428" t="n"/>
      <c r="D30" s="1428" t="n"/>
      <c r="E30" s="1428" t="n"/>
      <c r="F30" s="1428" t="n"/>
      <c r="G30" s="1428" t="n"/>
      <c r="H30" s="1428" t="n"/>
      <c r="I30" s="1428" t="n"/>
      <c r="J30" s="1428" t="n"/>
      <c r="K30" s="1428" t="n"/>
      <c r="L30" s="1428" t="n"/>
      <c r="M30" s="1428" t="n"/>
      <c r="N30" s="1428" t="n"/>
      <c r="O30" s="1428" t="n"/>
      <c r="P30" s="1428" t="n"/>
      <c r="Q30" s="1428" t="n"/>
      <c r="R30" s="1428" t="n"/>
      <c r="S30" s="1429" t="n"/>
      <c r="T30" s="1427" t="n"/>
      <c r="U30" s="1428" t="n"/>
      <c r="V30" s="1428" t="n"/>
      <c r="W30" s="1428" t="n"/>
      <c r="X30" s="1428" t="n"/>
      <c r="Y30" s="1428" t="n"/>
      <c r="Z30" s="1428" t="n"/>
      <c r="AA30" s="1428" t="n"/>
      <c r="AB30" s="1428" t="n"/>
      <c r="AC30" s="1428" t="n"/>
      <c r="AD30" s="1429" t="n"/>
      <c r="AE30" s="1440" t="n"/>
      <c r="AF30" s="1428" t="n"/>
      <c r="AG30" s="1428" t="n"/>
      <c r="AH30" s="1428" t="n"/>
      <c r="AI30" s="1428" t="n"/>
      <c r="AJ30" s="1428" t="n"/>
      <c r="AK30" s="1428" t="n"/>
      <c r="AL30" s="1428" t="n"/>
      <c r="AM30" s="1428" t="n"/>
      <c r="AN30" s="1428" t="n"/>
      <c r="AO30" s="1429" t="n"/>
      <c r="AP30" s="1427" t="n"/>
      <c r="AQ30" s="1428" t="n"/>
      <c r="AR30" s="1428" t="n"/>
      <c r="AS30" s="1428" t="n"/>
      <c r="AT30" s="1428" t="n"/>
      <c r="AU30" s="1428" t="n"/>
      <c r="AV30" s="1428" t="n"/>
      <c r="AW30" s="1428" t="n"/>
      <c r="AX30" s="1428" t="n"/>
      <c r="AY30" s="1428" t="n"/>
      <c r="AZ30" s="1429" t="n"/>
      <c r="BA30" s="1440" t="n"/>
      <c r="BB30" s="1428" t="n"/>
      <c r="BC30" s="1428" t="n"/>
      <c r="BD30" s="1428" t="n"/>
      <c r="BE30" s="1428" t="n"/>
      <c r="BF30" s="1428" t="n"/>
      <c r="BG30" s="1428" t="n"/>
      <c r="BH30" s="1428" t="n"/>
      <c r="BI30" s="1428" t="n"/>
      <c r="BJ30" s="1428" t="n"/>
      <c r="BK30" s="1429" t="n"/>
      <c r="BL30" s="1427" t="n"/>
      <c r="BM30" s="1428" t="n"/>
      <c r="BN30" s="1428" t="n"/>
      <c r="BO30" s="1428" t="n"/>
      <c r="BP30" s="1428" t="n"/>
      <c r="BQ30" s="1428" t="n"/>
      <c r="BR30" s="1428" t="n"/>
      <c r="BS30" s="1428" t="n"/>
      <c r="BT30" s="1428" t="n"/>
      <c r="BU30" s="1428" t="n"/>
      <c r="BV30" s="1429" t="n"/>
      <c r="BW30" s="1428" t="n"/>
      <c r="BX30" s="1428" t="n"/>
      <c r="BY30" s="1428" t="n"/>
      <c r="BZ30" s="1428" t="n"/>
      <c r="CA30" s="1428" t="n"/>
      <c r="CB30" s="1428" t="n"/>
      <c r="CC30" s="1428" t="n"/>
      <c r="CD30" s="1428" t="n"/>
      <c r="CE30" s="1428" t="n"/>
      <c r="CF30" s="1428" t="n"/>
      <c r="CG30" s="1428" t="n"/>
      <c r="CH30" s="1428" t="n"/>
      <c r="CI30" s="1428" t="n"/>
      <c r="CJ30" s="1428" t="n"/>
      <c r="CK30" s="1428" t="n"/>
      <c r="CL30" s="1428" t="n"/>
      <c r="CM30" s="1428" t="n"/>
      <c r="CN30" s="1428" t="n"/>
      <c r="CO30" s="1428" t="n"/>
      <c r="CP30" s="1428" t="n"/>
      <c r="CQ30" s="1428" t="n"/>
      <c r="CR30" s="1428" t="n"/>
      <c r="CS30" s="1428" t="n"/>
      <c r="CT30" s="1428" t="n"/>
      <c r="CU30" s="1428" t="n"/>
      <c r="CV30" s="1428" t="n"/>
      <c r="CW30" s="1428" t="n"/>
      <c r="CX30" s="1428" t="n"/>
      <c r="CY30" s="1428" t="n"/>
      <c r="CZ30" s="1428" t="n"/>
      <c r="DA30" s="1428" t="n"/>
      <c r="DB30" s="1428" t="n"/>
      <c r="DC30" s="1428" t="n"/>
      <c r="DD30" s="1428" t="n"/>
      <c r="DE30" s="1428" t="n"/>
      <c r="DF30" s="1428" t="n"/>
      <c r="DG30" s="1428" t="n"/>
      <c r="DH30" s="1428" t="n"/>
      <c r="DI30" s="1428" t="n"/>
      <c r="DJ30" s="1428" t="n"/>
      <c r="DK30" s="1428" t="n"/>
      <c r="DL30" s="1428" t="n"/>
      <c r="DM30" s="1428" t="n"/>
      <c r="DN30" s="1428" t="n"/>
      <c r="DO30" s="1428" t="n"/>
      <c r="DP30" s="1428" t="n"/>
      <c r="DQ30" s="1428" t="n"/>
      <c r="DR30" s="1428" t="n"/>
      <c r="DS30" s="1428" t="n"/>
      <c r="DT30" s="1428" t="n"/>
      <c r="DU30" s="1428" t="n"/>
      <c r="DV30" s="1429" t="n"/>
      <c r="DW30" s="1435" t="n"/>
      <c r="DY30" s="1400" t="n"/>
      <c r="DZ30" s="1400" t="n"/>
      <c r="EA30" s="1400" t="n"/>
      <c r="EB30" s="1400" t="n"/>
      <c r="EC30" s="1400" t="n"/>
      <c r="ED30" s="1400" t="n"/>
      <c r="EE30" s="1400" t="n"/>
      <c r="EF30" s="1400" t="n"/>
      <c r="EG30" s="1400" t="n"/>
      <c r="EH30" s="1400" t="n"/>
      <c r="EI30" s="1400" t="n"/>
      <c r="EJ30" s="1400" t="n"/>
      <c r="EK30" s="1400" t="n"/>
      <c r="EL30" s="1400" t="n"/>
      <c r="EM30" s="1400" t="n"/>
      <c r="EN30" s="1400" t="n"/>
      <c r="EO30" s="1400" t="n"/>
      <c r="EP30" s="1400" t="n"/>
      <c r="EQ30" s="1400" t="n"/>
      <c r="ER30" s="1400" t="n"/>
      <c r="ES30" s="1400" t="n"/>
      <c r="ET30" s="1400" t="n"/>
      <c r="EU30" s="1400" t="n"/>
      <c r="EV30" s="1400" t="n"/>
      <c r="EW30" s="1400" t="n"/>
      <c r="EX30" s="1514" t="n"/>
      <c r="EZ30" s="1451" t="n"/>
      <c r="FA30" s="1451" t="n"/>
      <c r="FB30" s="1451" t="n"/>
      <c r="FC30" s="1451" t="n"/>
      <c r="FD30" s="1451" t="n"/>
      <c r="FE30" s="1451" t="n"/>
      <c r="FF30" s="1451" t="n"/>
      <c r="FG30" s="1451" t="n"/>
      <c r="FH30" s="1451" t="n"/>
      <c r="FI30" s="1451" t="n"/>
      <c r="FJ30" s="1451" t="n"/>
      <c r="FK30" s="1451" t="n"/>
      <c r="FL30" s="1451" t="n"/>
    </row>
    <row r="31" ht="6" customHeight="1" s="980">
      <c r="A31" s="1454" t="n"/>
      <c r="B31" s="1437" t="n"/>
      <c r="C31" s="1411" t="n"/>
      <c r="D31" s="1411" t="n"/>
      <c r="E31" s="1411" t="n"/>
      <c r="F31" s="1411" t="n"/>
      <c r="G31" s="1411" t="n"/>
      <c r="H31" s="1411" t="n"/>
      <c r="I31" s="1411" t="n"/>
      <c r="J31" s="1411" t="n"/>
      <c r="K31" s="1411" t="n"/>
      <c r="L31" s="1411" t="n"/>
      <c r="M31" s="1411" t="n"/>
      <c r="N31" s="1411" t="n"/>
      <c r="O31" s="1411" t="n"/>
      <c r="P31" s="1411" t="n"/>
      <c r="Q31" s="1411" t="n"/>
      <c r="R31" s="1411" t="n"/>
      <c r="S31" s="1412" t="n"/>
      <c r="T31" s="1443" t="n"/>
      <c r="U31" s="1411" t="n"/>
      <c r="V31" s="1411" t="n"/>
      <c r="W31" s="1411" t="n"/>
      <c r="X31" s="1411" t="n"/>
      <c r="Y31" s="1411" t="n"/>
      <c r="Z31" s="1411" t="n"/>
      <c r="AA31" s="1411" t="n"/>
      <c r="AB31" s="1411" t="n"/>
      <c r="AC31" s="1411" t="n"/>
      <c r="AD31" s="1412" t="n"/>
      <c r="AE31" s="1444" t="n"/>
      <c r="AF31" s="1411" t="n"/>
      <c r="AG31" s="1411" t="n"/>
      <c r="AH31" s="1411" t="n"/>
      <c r="AI31" s="1411" t="n"/>
      <c r="AJ31" s="1411" t="n"/>
      <c r="AK31" s="1411" t="n"/>
      <c r="AL31" s="1411" t="n"/>
      <c r="AM31" s="1411" t="n"/>
      <c r="AN31" s="1411" t="n"/>
      <c r="AO31" s="1412" t="n"/>
      <c r="AP31" s="1443">
        <f>+T31+AE31</f>
        <v/>
      </c>
      <c r="AQ31" s="1411" t="n"/>
      <c r="AR31" s="1411" t="n"/>
      <c r="AS31" s="1411" t="n"/>
      <c r="AT31" s="1411" t="n"/>
      <c r="AU31" s="1411" t="n"/>
      <c r="AV31" s="1411" t="n"/>
      <c r="AW31" s="1411" t="n"/>
      <c r="AX31" s="1411" t="n"/>
      <c r="AY31" s="1411" t="n"/>
      <c r="AZ31" s="1412" t="n"/>
      <c r="BA31" s="1444" t="n"/>
      <c r="BB31" s="1411" t="n"/>
      <c r="BC31" s="1411" t="n"/>
      <c r="BD31" s="1411" t="n"/>
      <c r="BE31" s="1411" t="n"/>
      <c r="BF31" s="1411" t="n"/>
      <c r="BG31" s="1411" t="n"/>
      <c r="BH31" s="1411" t="n"/>
      <c r="BI31" s="1411" t="n"/>
      <c r="BJ31" s="1411" t="n"/>
      <c r="BK31" s="1412" t="n"/>
      <c r="BL31" s="1443">
        <f>+T31+BA31</f>
        <v/>
      </c>
      <c r="BM31" s="1411" t="n"/>
      <c r="BN31" s="1411" t="n"/>
      <c r="BO31" s="1411" t="n"/>
      <c r="BP31" s="1411" t="n"/>
      <c r="BQ31" s="1411" t="n"/>
      <c r="BR31" s="1411" t="n"/>
      <c r="BS31" s="1411" t="n"/>
      <c r="BT31" s="1411" t="n"/>
      <c r="BU31" s="1411" t="n"/>
      <c r="BV31" s="1412" t="n"/>
      <c r="BW31" s="1513" t="n"/>
      <c r="BX31" s="1411" t="n"/>
      <c r="BY31" s="1411" t="n"/>
      <c r="BZ31" s="1411" t="n"/>
      <c r="CA31" s="1411" t="n"/>
      <c r="CB31" s="1411" t="n"/>
      <c r="CC31" s="1411" t="n"/>
      <c r="CD31" s="1411" t="n"/>
      <c r="CE31" s="1411" t="n"/>
      <c r="CF31" s="1411" t="n"/>
      <c r="CG31" s="1411" t="n"/>
      <c r="CH31" s="1411" t="n"/>
      <c r="CI31" s="1411" t="n"/>
      <c r="CJ31" s="1411" t="n"/>
      <c r="CK31" s="1411" t="n"/>
      <c r="CL31" s="1411" t="n"/>
      <c r="CM31" s="1411" t="n"/>
      <c r="CN31" s="1411" t="n"/>
      <c r="CO31" s="1411" t="n"/>
      <c r="CP31" s="1411" t="n"/>
      <c r="CQ31" s="1411" t="n"/>
      <c r="CR31" s="1411" t="n"/>
      <c r="CS31" s="1411" t="n"/>
      <c r="CT31" s="1411" t="n"/>
      <c r="CU31" s="1411" t="n"/>
      <c r="CV31" s="1411" t="n"/>
      <c r="CW31" s="1411" t="n"/>
      <c r="CX31" s="1411" t="n"/>
      <c r="CY31" s="1411" t="n"/>
      <c r="CZ31" s="1411" t="n"/>
      <c r="DA31" s="1411" t="n"/>
      <c r="DB31" s="1411" t="n"/>
      <c r="DC31" s="1411" t="n"/>
      <c r="DD31" s="1411" t="n"/>
      <c r="DE31" s="1411" t="n"/>
      <c r="DF31" s="1411" t="n"/>
      <c r="DG31" s="1411" t="n"/>
      <c r="DH31" s="1411" t="n"/>
      <c r="DI31" s="1411" t="n"/>
      <c r="DJ31" s="1411" t="n"/>
      <c r="DK31" s="1411" t="n"/>
      <c r="DL31" s="1411" t="n"/>
      <c r="DM31" s="1411" t="n"/>
      <c r="DN31" s="1411" t="n"/>
      <c r="DO31" s="1411" t="n"/>
      <c r="DP31" s="1411" t="n"/>
      <c r="DQ31" s="1411" t="n"/>
      <c r="DR31" s="1411" t="n"/>
      <c r="DS31" s="1411" t="n"/>
      <c r="DT31" s="1411" t="n"/>
      <c r="DU31" s="1411" t="n"/>
      <c r="DV31" s="1412" t="n"/>
      <c r="DW31" s="1435" t="n"/>
      <c r="DX31" s="1456" t="n"/>
      <c r="DY31" s="1436" t="n"/>
      <c r="DZ31" s="1437" t="inlineStr">
        <is>
          <t>▲Liabilities for guarantee</t>
        </is>
      </c>
      <c r="EA31" s="1411" t="n"/>
      <c r="EB31" s="1411" t="n"/>
      <c r="EC31" s="1411" t="n"/>
      <c r="ED31" s="1411" t="n"/>
      <c r="EE31" s="1411" t="n"/>
      <c r="EF31" s="1411" t="n"/>
      <c r="EG31" s="1411" t="n"/>
      <c r="EH31" s="1411" t="n"/>
      <c r="EI31" s="1411" t="n"/>
      <c r="EJ31" s="1411" t="n"/>
      <c r="EK31" s="1411" t="n"/>
      <c r="EL31" s="1411" t="n"/>
      <c r="EM31" s="1411" t="n"/>
      <c r="EN31" s="1411" t="n"/>
      <c r="EO31" s="1411" t="n"/>
      <c r="EP31" s="1411" t="n"/>
      <c r="EQ31" s="1411" t="n"/>
      <c r="ER31" s="1411" t="n"/>
      <c r="ES31" s="1411" t="n"/>
      <c r="ET31" s="1411" t="n"/>
      <c r="EU31" s="1411" t="n"/>
      <c r="EV31" s="1411" t="n"/>
      <c r="EW31" s="1411" t="n"/>
      <c r="EX31" s="1411" t="n"/>
      <c r="EY31" s="1412" t="n"/>
      <c r="EZ31" s="1438" t="n"/>
      <c r="FA31" s="1411" t="n"/>
      <c r="FB31" s="1411" t="n"/>
      <c r="FC31" s="1411" t="n"/>
      <c r="FD31" s="1411" t="n"/>
      <c r="FE31" s="1411" t="n"/>
      <c r="FF31" s="1411" t="n"/>
      <c r="FG31" s="1411" t="n"/>
      <c r="FH31" s="1411" t="n"/>
      <c r="FI31" s="1411" t="n"/>
      <c r="FJ31" s="1411" t="n"/>
      <c r="FK31" s="1411" t="n"/>
      <c r="FL31" s="1412" t="n"/>
    </row>
    <row r="32" ht="6" customHeight="1" s="980">
      <c r="A32" s="1439" t="n"/>
      <c r="B32" s="1427" t="n"/>
      <c r="C32" s="1428" t="n"/>
      <c r="D32" s="1428" t="n"/>
      <c r="E32" s="1428" t="n"/>
      <c r="F32" s="1428" t="n"/>
      <c r="G32" s="1428" t="n"/>
      <c r="H32" s="1428" t="n"/>
      <c r="I32" s="1428" t="n"/>
      <c r="J32" s="1428" t="n"/>
      <c r="K32" s="1428" t="n"/>
      <c r="L32" s="1428" t="n"/>
      <c r="M32" s="1428" t="n"/>
      <c r="N32" s="1428" t="n"/>
      <c r="O32" s="1428" t="n"/>
      <c r="P32" s="1428" t="n"/>
      <c r="Q32" s="1428" t="n"/>
      <c r="R32" s="1428" t="n"/>
      <c r="S32" s="1429" t="n"/>
      <c r="T32" s="1427" t="n"/>
      <c r="U32" s="1428" t="n"/>
      <c r="V32" s="1428" t="n"/>
      <c r="W32" s="1428" t="n"/>
      <c r="X32" s="1428" t="n"/>
      <c r="Y32" s="1428" t="n"/>
      <c r="Z32" s="1428" t="n"/>
      <c r="AA32" s="1428" t="n"/>
      <c r="AB32" s="1428" t="n"/>
      <c r="AC32" s="1428" t="n"/>
      <c r="AD32" s="1429" t="n"/>
      <c r="AE32" s="1440" t="n"/>
      <c r="AF32" s="1428" t="n"/>
      <c r="AG32" s="1428" t="n"/>
      <c r="AH32" s="1428" t="n"/>
      <c r="AI32" s="1428" t="n"/>
      <c r="AJ32" s="1428" t="n"/>
      <c r="AK32" s="1428" t="n"/>
      <c r="AL32" s="1428" t="n"/>
      <c r="AM32" s="1428" t="n"/>
      <c r="AN32" s="1428" t="n"/>
      <c r="AO32" s="1429" t="n"/>
      <c r="AP32" s="1427" t="n"/>
      <c r="AQ32" s="1428" t="n"/>
      <c r="AR32" s="1428" t="n"/>
      <c r="AS32" s="1428" t="n"/>
      <c r="AT32" s="1428" t="n"/>
      <c r="AU32" s="1428" t="n"/>
      <c r="AV32" s="1428" t="n"/>
      <c r="AW32" s="1428" t="n"/>
      <c r="AX32" s="1428" t="n"/>
      <c r="AY32" s="1428" t="n"/>
      <c r="AZ32" s="1429" t="n"/>
      <c r="BA32" s="1440" t="n"/>
      <c r="BB32" s="1428" t="n"/>
      <c r="BC32" s="1428" t="n"/>
      <c r="BD32" s="1428" t="n"/>
      <c r="BE32" s="1428" t="n"/>
      <c r="BF32" s="1428" t="n"/>
      <c r="BG32" s="1428" t="n"/>
      <c r="BH32" s="1428" t="n"/>
      <c r="BI32" s="1428" t="n"/>
      <c r="BJ32" s="1428" t="n"/>
      <c r="BK32" s="1429" t="n"/>
      <c r="BL32" s="1427" t="n"/>
      <c r="BM32" s="1428" t="n"/>
      <c r="BN32" s="1428" t="n"/>
      <c r="BO32" s="1428" t="n"/>
      <c r="BP32" s="1428" t="n"/>
      <c r="BQ32" s="1428" t="n"/>
      <c r="BR32" s="1428" t="n"/>
      <c r="BS32" s="1428" t="n"/>
      <c r="BT32" s="1428" t="n"/>
      <c r="BU32" s="1428" t="n"/>
      <c r="BV32" s="1429" t="n"/>
      <c r="BW32" s="1428" t="n"/>
      <c r="BX32" s="1428" t="n"/>
      <c r="BY32" s="1428" t="n"/>
      <c r="BZ32" s="1428" t="n"/>
      <c r="CA32" s="1428" t="n"/>
      <c r="CB32" s="1428" t="n"/>
      <c r="CC32" s="1428" t="n"/>
      <c r="CD32" s="1428" t="n"/>
      <c r="CE32" s="1428" t="n"/>
      <c r="CF32" s="1428" t="n"/>
      <c r="CG32" s="1428" t="n"/>
      <c r="CH32" s="1428" t="n"/>
      <c r="CI32" s="1428" t="n"/>
      <c r="CJ32" s="1428" t="n"/>
      <c r="CK32" s="1428" t="n"/>
      <c r="CL32" s="1428" t="n"/>
      <c r="CM32" s="1428" t="n"/>
      <c r="CN32" s="1428" t="n"/>
      <c r="CO32" s="1428" t="n"/>
      <c r="CP32" s="1428" t="n"/>
      <c r="CQ32" s="1428" t="n"/>
      <c r="CR32" s="1428" t="n"/>
      <c r="CS32" s="1428" t="n"/>
      <c r="CT32" s="1428" t="n"/>
      <c r="CU32" s="1428" t="n"/>
      <c r="CV32" s="1428" t="n"/>
      <c r="CW32" s="1428" t="n"/>
      <c r="CX32" s="1428" t="n"/>
      <c r="CY32" s="1428" t="n"/>
      <c r="CZ32" s="1428" t="n"/>
      <c r="DA32" s="1428" t="n"/>
      <c r="DB32" s="1428" t="n"/>
      <c r="DC32" s="1428" t="n"/>
      <c r="DD32" s="1428" t="n"/>
      <c r="DE32" s="1428" t="n"/>
      <c r="DF32" s="1428" t="n"/>
      <c r="DG32" s="1428" t="n"/>
      <c r="DH32" s="1428" t="n"/>
      <c r="DI32" s="1428" t="n"/>
      <c r="DJ32" s="1428" t="n"/>
      <c r="DK32" s="1428" t="n"/>
      <c r="DL32" s="1428" t="n"/>
      <c r="DM32" s="1428" t="n"/>
      <c r="DN32" s="1428" t="n"/>
      <c r="DO32" s="1428" t="n"/>
      <c r="DP32" s="1428" t="n"/>
      <c r="DQ32" s="1428" t="n"/>
      <c r="DR32" s="1428" t="n"/>
      <c r="DS32" s="1428" t="n"/>
      <c r="DT32" s="1428" t="n"/>
      <c r="DU32" s="1428" t="n"/>
      <c r="DV32" s="1429" t="n"/>
      <c r="DW32" s="1435" t="n"/>
      <c r="DX32" s="1456" t="n"/>
      <c r="DY32" s="1442" t="n"/>
      <c r="DZ32" s="1427" t="n"/>
      <c r="EA32" s="1428" t="n"/>
      <c r="EB32" s="1428" t="n"/>
      <c r="EC32" s="1428" t="n"/>
      <c r="ED32" s="1428" t="n"/>
      <c r="EE32" s="1428" t="n"/>
      <c r="EF32" s="1428" t="n"/>
      <c r="EG32" s="1428" t="n"/>
      <c r="EH32" s="1428" t="n"/>
      <c r="EI32" s="1428" t="n"/>
      <c r="EJ32" s="1428" t="n"/>
      <c r="EK32" s="1428" t="n"/>
      <c r="EL32" s="1428" t="n"/>
      <c r="EM32" s="1428" t="n"/>
      <c r="EN32" s="1428" t="n"/>
      <c r="EO32" s="1428" t="n"/>
      <c r="EP32" s="1428" t="n"/>
      <c r="EQ32" s="1428" t="n"/>
      <c r="ER32" s="1428" t="n"/>
      <c r="ES32" s="1428" t="n"/>
      <c r="ET32" s="1428" t="n"/>
      <c r="EU32" s="1428" t="n"/>
      <c r="EV32" s="1428" t="n"/>
      <c r="EW32" s="1428" t="n"/>
      <c r="EX32" s="1428" t="n"/>
      <c r="EY32" s="1429" t="n"/>
      <c r="EZ32" s="1427" t="n"/>
      <c r="FA32" s="1428" t="n"/>
      <c r="FB32" s="1428" t="n"/>
      <c r="FC32" s="1428" t="n"/>
      <c r="FD32" s="1428" t="n"/>
      <c r="FE32" s="1428" t="n"/>
      <c r="FF32" s="1428" t="n"/>
      <c r="FG32" s="1428" t="n"/>
      <c r="FH32" s="1428" t="n"/>
      <c r="FI32" s="1428" t="n"/>
      <c r="FJ32" s="1428" t="n"/>
      <c r="FK32" s="1428" t="n"/>
      <c r="FL32" s="1429" t="n"/>
    </row>
    <row r="33" ht="6" customHeight="1" s="980">
      <c r="A33" s="1439" t="n"/>
      <c r="B33" s="1437" t="n"/>
      <c r="C33" s="1411" t="n"/>
      <c r="D33" s="1411" t="n"/>
      <c r="E33" s="1411" t="n"/>
      <c r="F33" s="1411" t="n"/>
      <c r="G33" s="1411" t="n"/>
      <c r="H33" s="1411" t="n"/>
      <c r="I33" s="1411" t="n"/>
      <c r="J33" s="1411" t="n"/>
      <c r="K33" s="1411" t="n"/>
      <c r="L33" s="1411" t="n"/>
      <c r="M33" s="1411" t="n"/>
      <c r="N33" s="1411" t="n"/>
      <c r="O33" s="1411" t="n"/>
      <c r="P33" s="1411" t="n"/>
      <c r="Q33" s="1411" t="n"/>
      <c r="R33" s="1411" t="n"/>
      <c r="S33" s="1412" t="n"/>
      <c r="T33" s="1443" t="n"/>
      <c r="U33" s="1411" t="n"/>
      <c r="V33" s="1411" t="n"/>
      <c r="W33" s="1411" t="n"/>
      <c r="X33" s="1411" t="n"/>
      <c r="Y33" s="1411" t="n"/>
      <c r="Z33" s="1411" t="n"/>
      <c r="AA33" s="1411" t="n"/>
      <c r="AB33" s="1411" t="n"/>
      <c r="AC33" s="1411" t="n"/>
      <c r="AD33" s="1412" t="n"/>
      <c r="AE33" s="1444" t="n"/>
      <c r="AF33" s="1411" t="n"/>
      <c r="AG33" s="1411" t="n"/>
      <c r="AH33" s="1411" t="n"/>
      <c r="AI33" s="1411" t="n"/>
      <c r="AJ33" s="1411" t="n"/>
      <c r="AK33" s="1411" t="n"/>
      <c r="AL33" s="1411" t="n"/>
      <c r="AM33" s="1411" t="n"/>
      <c r="AN33" s="1411" t="n"/>
      <c r="AO33" s="1412" t="n"/>
      <c r="AP33" s="1443">
        <f>+T33+AE33</f>
        <v/>
      </c>
      <c r="AQ33" s="1411" t="n"/>
      <c r="AR33" s="1411" t="n"/>
      <c r="AS33" s="1411" t="n"/>
      <c r="AT33" s="1411" t="n"/>
      <c r="AU33" s="1411" t="n"/>
      <c r="AV33" s="1411" t="n"/>
      <c r="AW33" s="1411" t="n"/>
      <c r="AX33" s="1411" t="n"/>
      <c r="AY33" s="1411" t="n"/>
      <c r="AZ33" s="1412" t="n"/>
      <c r="BA33" s="1444" t="n"/>
      <c r="BB33" s="1411" t="n"/>
      <c r="BC33" s="1411" t="n"/>
      <c r="BD33" s="1411" t="n"/>
      <c r="BE33" s="1411" t="n"/>
      <c r="BF33" s="1411" t="n"/>
      <c r="BG33" s="1411" t="n"/>
      <c r="BH33" s="1411" t="n"/>
      <c r="BI33" s="1411" t="n"/>
      <c r="BJ33" s="1411" t="n"/>
      <c r="BK33" s="1412" t="n"/>
      <c r="BL33" s="1443">
        <f>+T33+BA33</f>
        <v/>
      </c>
      <c r="BM33" s="1411" t="n"/>
      <c r="BN33" s="1411" t="n"/>
      <c r="BO33" s="1411" t="n"/>
      <c r="BP33" s="1411" t="n"/>
      <c r="BQ33" s="1411" t="n"/>
      <c r="BR33" s="1411" t="n"/>
      <c r="BS33" s="1411" t="n"/>
      <c r="BT33" s="1411" t="n"/>
      <c r="BU33" s="1411" t="n"/>
      <c r="BV33" s="1412" t="n"/>
      <c r="BW33" s="1513" t="n"/>
      <c r="BX33" s="1411" t="n"/>
      <c r="BY33" s="1411" t="n"/>
      <c r="BZ33" s="1411" t="n"/>
      <c r="CA33" s="1411" t="n"/>
      <c r="CB33" s="1411" t="n"/>
      <c r="CC33" s="1411" t="n"/>
      <c r="CD33" s="1411" t="n"/>
      <c r="CE33" s="1411" t="n"/>
      <c r="CF33" s="1411" t="n"/>
      <c r="CG33" s="1411" t="n"/>
      <c r="CH33" s="1411" t="n"/>
      <c r="CI33" s="1411" t="n"/>
      <c r="CJ33" s="1411" t="n"/>
      <c r="CK33" s="1411" t="n"/>
      <c r="CL33" s="1411" t="n"/>
      <c r="CM33" s="1411" t="n"/>
      <c r="CN33" s="1411" t="n"/>
      <c r="CO33" s="1411" t="n"/>
      <c r="CP33" s="1411" t="n"/>
      <c r="CQ33" s="1411" t="n"/>
      <c r="CR33" s="1411" t="n"/>
      <c r="CS33" s="1411" t="n"/>
      <c r="CT33" s="1411" t="n"/>
      <c r="CU33" s="1411" t="n"/>
      <c r="CV33" s="1411" t="n"/>
      <c r="CW33" s="1411" t="n"/>
      <c r="CX33" s="1411" t="n"/>
      <c r="CY33" s="1411" t="n"/>
      <c r="CZ33" s="1411" t="n"/>
      <c r="DA33" s="1411" t="n"/>
      <c r="DB33" s="1411" t="n"/>
      <c r="DC33" s="1411" t="n"/>
      <c r="DD33" s="1411" t="n"/>
      <c r="DE33" s="1411" t="n"/>
      <c r="DF33" s="1411" t="n"/>
      <c r="DG33" s="1411" t="n"/>
      <c r="DH33" s="1411" t="n"/>
      <c r="DI33" s="1411" t="n"/>
      <c r="DJ33" s="1411" t="n"/>
      <c r="DK33" s="1411" t="n"/>
      <c r="DL33" s="1411" t="n"/>
      <c r="DM33" s="1411" t="n"/>
      <c r="DN33" s="1411" t="n"/>
      <c r="DO33" s="1411" t="n"/>
      <c r="DP33" s="1411" t="n"/>
      <c r="DQ33" s="1411" t="n"/>
      <c r="DR33" s="1411" t="n"/>
      <c r="DS33" s="1411" t="n"/>
      <c r="DT33" s="1411" t="n"/>
      <c r="DU33" s="1411" t="n"/>
      <c r="DV33" s="1412" t="n"/>
      <c r="DW33" s="1435" t="n"/>
      <c r="DX33" s="1456" t="n"/>
      <c r="DY33" s="1442" t="n"/>
      <c r="DZ33" s="1437" t="inlineStr">
        <is>
          <t>▲Damages</t>
        </is>
      </c>
      <c r="EA33" s="1411" t="n"/>
      <c r="EB33" s="1411" t="n"/>
      <c r="EC33" s="1411" t="n"/>
      <c r="ED33" s="1411" t="n"/>
      <c r="EE33" s="1411" t="n"/>
      <c r="EF33" s="1411" t="n"/>
      <c r="EG33" s="1411" t="n"/>
      <c r="EH33" s="1411" t="n"/>
      <c r="EI33" s="1411" t="n"/>
      <c r="EJ33" s="1411" t="n"/>
      <c r="EK33" s="1411" t="n"/>
      <c r="EL33" s="1411" t="n"/>
      <c r="EM33" s="1411" t="n"/>
      <c r="EN33" s="1411" t="n"/>
      <c r="EO33" s="1411" t="n"/>
      <c r="EP33" s="1411" t="n"/>
      <c r="EQ33" s="1411" t="n"/>
      <c r="ER33" s="1411" t="n"/>
      <c r="ES33" s="1411" t="n"/>
      <c r="ET33" s="1411" t="n"/>
      <c r="EU33" s="1411" t="n"/>
      <c r="EV33" s="1411" t="n"/>
      <c r="EW33" s="1411" t="n"/>
      <c r="EX33" s="1411" t="n"/>
      <c r="EY33" s="1412" t="n"/>
      <c r="EZ33" s="1438">
        <f>-#REF!</f>
        <v/>
      </c>
      <c r="FA33" s="1411" t="n"/>
      <c r="FB33" s="1411" t="n"/>
      <c r="FC33" s="1411" t="n"/>
      <c r="FD33" s="1411" t="n"/>
      <c r="FE33" s="1411" t="n"/>
      <c r="FF33" s="1411" t="n"/>
      <c r="FG33" s="1411" t="n"/>
      <c r="FH33" s="1411" t="n"/>
      <c r="FI33" s="1411" t="n"/>
      <c r="FJ33" s="1411" t="n"/>
      <c r="FK33" s="1411" t="n"/>
      <c r="FL33" s="1412" t="n"/>
    </row>
    <row r="34" ht="6" customHeight="1" s="980">
      <c r="A34" s="1439" t="n"/>
      <c r="B34" s="1427" t="n"/>
      <c r="C34" s="1428" t="n"/>
      <c r="D34" s="1428" t="n"/>
      <c r="E34" s="1428" t="n"/>
      <c r="F34" s="1428" t="n"/>
      <c r="G34" s="1428" t="n"/>
      <c r="H34" s="1428" t="n"/>
      <c r="I34" s="1428" t="n"/>
      <c r="J34" s="1428" t="n"/>
      <c r="K34" s="1428" t="n"/>
      <c r="L34" s="1428" t="n"/>
      <c r="M34" s="1428" t="n"/>
      <c r="N34" s="1428" t="n"/>
      <c r="O34" s="1428" t="n"/>
      <c r="P34" s="1428" t="n"/>
      <c r="Q34" s="1428" t="n"/>
      <c r="R34" s="1428" t="n"/>
      <c r="S34" s="1429" t="n"/>
      <c r="T34" s="1427" t="n"/>
      <c r="U34" s="1428" t="n"/>
      <c r="V34" s="1428" t="n"/>
      <c r="W34" s="1428" t="n"/>
      <c r="X34" s="1428" t="n"/>
      <c r="Y34" s="1428" t="n"/>
      <c r="Z34" s="1428" t="n"/>
      <c r="AA34" s="1428" t="n"/>
      <c r="AB34" s="1428" t="n"/>
      <c r="AC34" s="1428" t="n"/>
      <c r="AD34" s="1429" t="n"/>
      <c r="AE34" s="1440" t="n"/>
      <c r="AF34" s="1428" t="n"/>
      <c r="AG34" s="1428" t="n"/>
      <c r="AH34" s="1428" t="n"/>
      <c r="AI34" s="1428" t="n"/>
      <c r="AJ34" s="1428" t="n"/>
      <c r="AK34" s="1428" t="n"/>
      <c r="AL34" s="1428" t="n"/>
      <c r="AM34" s="1428" t="n"/>
      <c r="AN34" s="1428" t="n"/>
      <c r="AO34" s="1429" t="n"/>
      <c r="AP34" s="1427" t="n"/>
      <c r="AQ34" s="1428" t="n"/>
      <c r="AR34" s="1428" t="n"/>
      <c r="AS34" s="1428" t="n"/>
      <c r="AT34" s="1428" t="n"/>
      <c r="AU34" s="1428" t="n"/>
      <c r="AV34" s="1428" t="n"/>
      <c r="AW34" s="1428" t="n"/>
      <c r="AX34" s="1428" t="n"/>
      <c r="AY34" s="1428" t="n"/>
      <c r="AZ34" s="1429" t="n"/>
      <c r="BA34" s="1440" t="n"/>
      <c r="BB34" s="1428" t="n"/>
      <c r="BC34" s="1428" t="n"/>
      <c r="BD34" s="1428" t="n"/>
      <c r="BE34" s="1428" t="n"/>
      <c r="BF34" s="1428" t="n"/>
      <c r="BG34" s="1428" t="n"/>
      <c r="BH34" s="1428" t="n"/>
      <c r="BI34" s="1428" t="n"/>
      <c r="BJ34" s="1428" t="n"/>
      <c r="BK34" s="1429" t="n"/>
      <c r="BL34" s="1427" t="n"/>
      <c r="BM34" s="1428" t="n"/>
      <c r="BN34" s="1428" t="n"/>
      <c r="BO34" s="1428" t="n"/>
      <c r="BP34" s="1428" t="n"/>
      <c r="BQ34" s="1428" t="n"/>
      <c r="BR34" s="1428" t="n"/>
      <c r="BS34" s="1428" t="n"/>
      <c r="BT34" s="1428" t="n"/>
      <c r="BU34" s="1428" t="n"/>
      <c r="BV34" s="1429" t="n"/>
      <c r="BW34" s="1428" t="n"/>
      <c r="BX34" s="1428" t="n"/>
      <c r="BY34" s="1428" t="n"/>
      <c r="BZ34" s="1428" t="n"/>
      <c r="CA34" s="1428" t="n"/>
      <c r="CB34" s="1428" t="n"/>
      <c r="CC34" s="1428" t="n"/>
      <c r="CD34" s="1428" t="n"/>
      <c r="CE34" s="1428" t="n"/>
      <c r="CF34" s="1428" t="n"/>
      <c r="CG34" s="1428" t="n"/>
      <c r="CH34" s="1428" t="n"/>
      <c r="CI34" s="1428" t="n"/>
      <c r="CJ34" s="1428" t="n"/>
      <c r="CK34" s="1428" t="n"/>
      <c r="CL34" s="1428" t="n"/>
      <c r="CM34" s="1428" t="n"/>
      <c r="CN34" s="1428" t="n"/>
      <c r="CO34" s="1428" t="n"/>
      <c r="CP34" s="1428" t="n"/>
      <c r="CQ34" s="1428" t="n"/>
      <c r="CR34" s="1428" t="n"/>
      <c r="CS34" s="1428" t="n"/>
      <c r="CT34" s="1428" t="n"/>
      <c r="CU34" s="1428" t="n"/>
      <c r="CV34" s="1428" t="n"/>
      <c r="CW34" s="1428" t="n"/>
      <c r="CX34" s="1428" t="n"/>
      <c r="CY34" s="1428" t="n"/>
      <c r="CZ34" s="1428" t="n"/>
      <c r="DA34" s="1428" t="n"/>
      <c r="DB34" s="1428" t="n"/>
      <c r="DC34" s="1428" t="n"/>
      <c r="DD34" s="1428" t="n"/>
      <c r="DE34" s="1428" t="n"/>
      <c r="DF34" s="1428" t="n"/>
      <c r="DG34" s="1428" t="n"/>
      <c r="DH34" s="1428" t="n"/>
      <c r="DI34" s="1428" t="n"/>
      <c r="DJ34" s="1428" t="n"/>
      <c r="DK34" s="1428" t="n"/>
      <c r="DL34" s="1428" t="n"/>
      <c r="DM34" s="1428" t="n"/>
      <c r="DN34" s="1428" t="n"/>
      <c r="DO34" s="1428" t="n"/>
      <c r="DP34" s="1428" t="n"/>
      <c r="DQ34" s="1428" t="n"/>
      <c r="DR34" s="1428" t="n"/>
      <c r="DS34" s="1428" t="n"/>
      <c r="DT34" s="1428" t="n"/>
      <c r="DU34" s="1428" t="n"/>
      <c r="DV34" s="1429" t="n"/>
      <c r="DW34" s="1435" t="n"/>
      <c r="DX34" s="1456" t="n"/>
      <c r="DY34" s="1447" t="n"/>
      <c r="DZ34" s="1427" t="n"/>
      <c r="EA34" s="1428" t="n"/>
      <c r="EB34" s="1428" t="n"/>
      <c r="EC34" s="1428" t="n"/>
      <c r="ED34" s="1428" t="n"/>
      <c r="EE34" s="1428" t="n"/>
      <c r="EF34" s="1428" t="n"/>
      <c r="EG34" s="1428" t="n"/>
      <c r="EH34" s="1428" t="n"/>
      <c r="EI34" s="1428" t="n"/>
      <c r="EJ34" s="1428" t="n"/>
      <c r="EK34" s="1428" t="n"/>
      <c r="EL34" s="1428" t="n"/>
      <c r="EM34" s="1428" t="n"/>
      <c r="EN34" s="1428" t="n"/>
      <c r="EO34" s="1428" t="n"/>
      <c r="EP34" s="1428" t="n"/>
      <c r="EQ34" s="1428" t="n"/>
      <c r="ER34" s="1428" t="n"/>
      <c r="ES34" s="1428" t="n"/>
      <c r="ET34" s="1428" t="n"/>
      <c r="EU34" s="1428" t="n"/>
      <c r="EV34" s="1428" t="n"/>
      <c r="EW34" s="1428" t="n"/>
      <c r="EX34" s="1428" t="n"/>
      <c r="EY34" s="1429" t="n"/>
      <c r="EZ34" s="1427" t="n"/>
      <c r="FA34" s="1428" t="n"/>
      <c r="FB34" s="1428" t="n"/>
      <c r="FC34" s="1428" t="n"/>
      <c r="FD34" s="1428" t="n"/>
      <c r="FE34" s="1428" t="n"/>
      <c r="FF34" s="1428" t="n"/>
      <c r="FG34" s="1428" t="n"/>
      <c r="FH34" s="1428" t="n"/>
      <c r="FI34" s="1428" t="n"/>
      <c r="FJ34" s="1428" t="n"/>
      <c r="FK34" s="1428" t="n"/>
      <c r="FL34" s="1429" t="n"/>
    </row>
    <row r="35" ht="6" customHeight="1" s="980">
      <c r="A35" s="1439" t="n"/>
      <c r="B35" s="1437" t="n"/>
      <c r="C35" s="1411" t="n"/>
      <c r="D35" s="1411" t="n"/>
      <c r="E35" s="1411" t="n"/>
      <c r="F35" s="1411" t="n"/>
      <c r="G35" s="1411" t="n"/>
      <c r="H35" s="1411" t="n"/>
      <c r="I35" s="1411" t="n"/>
      <c r="J35" s="1411" t="n"/>
      <c r="K35" s="1411" t="n"/>
      <c r="L35" s="1411" t="n"/>
      <c r="M35" s="1411" t="n"/>
      <c r="N35" s="1411" t="n"/>
      <c r="O35" s="1411" t="n"/>
      <c r="P35" s="1411" t="n"/>
      <c r="Q35" s="1411" t="n"/>
      <c r="R35" s="1411" t="n"/>
      <c r="S35" s="1412" t="n"/>
      <c r="T35" s="1443" t="n"/>
      <c r="U35" s="1411" t="n"/>
      <c r="V35" s="1411" t="n"/>
      <c r="W35" s="1411" t="n"/>
      <c r="X35" s="1411" t="n"/>
      <c r="Y35" s="1411" t="n"/>
      <c r="Z35" s="1411" t="n"/>
      <c r="AA35" s="1411" t="n"/>
      <c r="AB35" s="1411" t="n"/>
      <c r="AC35" s="1411" t="n"/>
      <c r="AD35" s="1412" t="n"/>
      <c r="AE35" s="1444" t="n"/>
      <c r="AF35" s="1411" t="n"/>
      <c r="AG35" s="1411" t="n"/>
      <c r="AH35" s="1411" t="n"/>
      <c r="AI35" s="1411" t="n"/>
      <c r="AJ35" s="1411" t="n"/>
      <c r="AK35" s="1411" t="n"/>
      <c r="AL35" s="1411" t="n"/>
      <c r="AM35" s="1411" t="n"/>
      <c r="AN35" s="1411" t="n"/>
      <c r="AO35" s="1412" t="n"/>
      <c r="AP35" s="1443">
        <f>+T35+AE35</f>
        <v/>
      </c>
      <c r="AQ35" s="1411" t="n"/>
      <c r="AR35" s="1411" t="n"/>
      <c r="AS35" s="1411" t="n"/>
      <c r="AT35" s="1411" t="n"/>
      <c r="AU35" s="1411" t="n"/>
      <c r="AV35" s="1411" t="n"/>
      <c r="AW35" s="1411" t="n"/>
      <c r="AX35" s="1411" t="n"/>
      <c r="AY35" s="1411" t="n"/>
      <c r="AZ35" s="1412" t="n"/>
      <c r="BA35" s="1444" t="n"/>
      <c r="BB35" s="1411" t="n"/>
      <c r="BC35" s="1411" t="n"/>
      <c r="BD35" s="1411" t="n"/>
      <c r="BE35" s="1411" t="n"/>
      <c r="BF35" s="1411" t="n"/>
      <c r="BG35" s="1411" t="n"/>
      <c r="BH35" s="1411" t="n"/>
      <c r="BI35" s="1411" t="n"/>
      <c r="BJ35" s="1411" t="n"/>
      <c r="BK35" s="1412" t="n"/>
      <c r="BL35" s="1443">
        <f>+T35+BA35</f>
        <v/>
      </c>
      <c r="BM35" s="1411" t="n"/>
      <c r="BN35" s="1411" t="n"/>
      <c r="BO35" s="1411" t="n"/>
      <c r="BP35" s="1411" t="n"/>
      <c r="BQ35" s="1411" t="n"/>
      <c r="BR35" s="1411" t="n"/>
      <c r="BS35" s="1411" t="n"/>
      <c r="BT35" s="1411" t="n"/>
      <c r="BU35" s="1411" t="n"/>
      <c r="BV35" s="1412" t="n"/>
      <c r="BW35" s="1513" t="n"/>
      <c r="BX35" s="1411" t="n"/>
      <c r="BY35" s="1411" t="n"/>
      <c r="BZ35" s="1411" t="n"/>
      <c r="CA35" s="1411" t="n"/>
      <c r="CB35" s="1411" t="n"/>
      <c r="CC35" s="1411" t="n"/>
      <c r="CD35" s="1411" t="n"/>
      <c r="CE35" s="1411" t="n"/>
      <c r="CF35" s="1411" t="n"/>
      <c r="CG35" s="1411" t="n"/>
      <c r="CH35" s="1411" t="n"/>
      <c r="CI35" s="1411" t="n"/>
      <c r="CJ35" s="1411" t="n"/>
      <c r="CK35" s="1411" t="n"/>
      <c r="CL35" s="1411" t="n"/>
      <c r="CM35" s="1411" t="n"/>
      <c r="CN35" s="1411" t="n"/>
      <c r="CO35" s="1411" t="n"/>
      <c r="CP35" s="1411" t="n"/>
      <c r="CQ35" s="1411" t="n"/>
      <c r="CR35" s="1411" t="n"/>
      <c r="CS35" s="1411" t="n"/>
      <c r="CT35" s="1411" t="n"/>
      <c r="CU35" s="1411" t="n"/>
      <c r="CV35" s="1411" t="n"/>
      <c r="CW35" s="1411" t="n"/>
      <c r="CX35" s="1411" t="n"/>
      <c r="CY35" s="1411" t="n"/>
      <c r="CZ35" s="1411" t="n"/>
      <c r="DA35" s="1411" t="n"/>
      <c r="DB35" s="1411" t="n"/>
      <c r="DC35" s="1411" t="n"/>
      <c r="DD35" s="1411" t="n"/>
      <c r="DE35" s="1411" t="n"/>
      <c r="DF35" s="1411" t="n"/>
      <c r="DG35" s="1411" t="n"/>
      <c r="DH35" s="1411" t="n"/>
      <c r="DI35" s="1411" t="n"/>
      <c r="DJ35" s="1411" t="n"/>
      <c r="DK35" s="1411" t="n"/>
      <c r="DL35" s="1411" t="n"/>
      <c r="DM35" s="1411" t="n"/>
      <c r="DN35" s="1411" t="n"/>
      <c r="DO35" s="1411" t="n"/>
      <c r="DP35" s="1411" t="n"/>
      <c r="DQ35" s="1411" t="n"/>
      <c r="DR35" s="1411" t="n"/>
      <c r="DS35" s="1411" t="n"/>
      <c r="DT35" s="1411" t="n"/>
      <c r="DU35" s="1411" t="n"/>
      <c r="DV35" s="1412" t="n"/>
      <c r="DW35" s="1435" t="n"/>
      <c r="DX35" s="1456" t="n"/>
      <c r="DY35" s="1437" t="inlineStr">
        <is>
          <t>Total contingent liabilities （A･B）</t>
        </is>
      </c>
      <c r="DZ35" s="1411" t="n"/>
      <c r="EA35" s="1411" t="n"/>
      <c r="EB35" s="1411" t="n"/>
      <c r="EC35" s="1411" t="n"/>
      <c r="ED35" s="1411" t="n"/>
      <c r="EE35" s="1411" t="n"/>
      <c r="EF35" s="1411" t="n"/>
      <c r="EG35" s="1411" t="n"/>
      <c r="EH35" s="1411" t="n"/>
      <c r="EI35" s="1411" t="n"/>
      <c r="EJ35" s="1411" t="n"/>
      <c r="EK35" s="1411" t="n"/>
      <c r="EL35" s="1411" t="n"/>
      <c r="EM35" s="1411" t="n"/>
      <c r="EN35" s="1411" t="n"/>
      <c r="EO35" s="1411" t="n"/>
      <c r="EP35" s="1411" t="n"/>
      <c r="EQ35" s="1411" t="n"/>
      <c r="ER35" s="1411" t="n"/>
      <c r="ES35" s="1411" t="n"/>
      <c r="ET35" s="1411" t="n"/>
      <c r="EU35" s="1411" t="n"/>
      <c r="EV35" s="1411" t="n"/>
      <c r="EW35" s="1411" t="n"/>
      <c r="EX35" s="1411" t="n"/>
      <c r="EY35" s="1412" t="n"/>
      <c r="EZ35" s="1452" t="inlineStr">
        <is>
          <t>⑥</t>
        </is>
      </c>
      <c r="FA35" s="1412" t="n"/>
      <c r="FB35" s="1453">
        <f>SUM(EZ31:FL34)</f>
        <v/>
      </c>
      <c r="FC35" s="1411" t="n"/>
      <c r="FD35" s="1411" t="n"/>
      <c r="FE35" s="1411" t="n"/>
      <c r="FF35" s="1411" t="n"/>
      <c r="FG35" s="1411" t="n"/>
      <c r="FH35" s="1411" t="n"/>
      <c r="FI35" s="1411" t="n"/>
      <c r="FJ35" s="1411" t="n"/>
      <c r="FK35" s="1411" t="n"/>
      <c r="FL35" s="1412" t="n"/>
    </row>
    <row r="36" ht="6" customHeight="1" s="980">
      <c r="A36" s="1439" t="n"/>
      <c r="B36" s="1427" t="n"/>
      <c r="C36" s="1428" t="n"/>
      <c r="D36" s="1428" t="n"/>
      <c r="E36" s="1428" t="n"/>
      <c r="F36" s="1428" t="n"/>
      <c r="G36" s="1428" t="n"/>
      <c r="H36" s="1428" t="n"/>
      <c r="I36" s="1428" t="n"/>
      <c r="J36" s="1428" t="n"/>
      <c r="K36" s="1428" t="n"/>
      <c r="L36" s="1428" t="n"/>
      <c r="M36" s="1428" t="n"/>
      <c r="N36" s="1428" t="n"/>
      <c r="O36" s="1428" t="n"/>
      <c r="P36" s="1428" t="n"/>
      <c r="Q36" s="1428" t="n"/>
      <c r="R36" s="1428" t="n"/>
      <c r="S36" s="1429" t="n"/>
      <c r="T36" s="1427" t="n"/>
      <c r="U36" s="1428" t="n"/>
      <c r="V36" s="1428" t="n"/>
      <c r="W36" s="1428" t="n"/>
      <c r="X36" s="1428" t="n"/>
      <c r="Y36" s="1428" t="n"/>
      <c r="Z36" s="1428" t="n"/>
      <c r="AA36" s="1428" t="n"/>
      <c r="AB36" s="1428" t="n"/>
      <c r="AC36" s="1428" t="n"/>
      <c r="AD36" s="1429" t="n"/>
      <c r="AE36" s="1440" t="n"/>
      <c r="AF36" s="1428" t="n"/>
      <c r="AG36" s="1428" t="n"/>
      <c r="AH36" s="1428" t="n"/>
      <c r="AI36" s="1428" t="n"/>
      <c r="AJ36" s="1428" t="n"/>
      <c r="AK36" s="1428" t="n"/>
      <c r="AL36" s="1428" t="n"/>
      <c r="AM36" s="1428" t="n"/>
      <c r="AN36" s="1428" t="n"/>
      <c r="AO36" s="1429" t="n"/>
      <c r="AP36" s="1427" t="n"/>
      <c r="AQ36" s="1428" t="n"/>
      <c r="AR36" s="1428" t="n"/>
      <c r="AS36" s="1428" t="n"/>
      <c r="AT36" s="1428" t="n"/>
      <c r="AU36" s="1428" t="n"/>
      <c r="AV36" s="1428" t="n"/>
      <c r="AW36" s="1428" t="n"/>
      <c r="AX36" s="1428" t="n"/>
      <c r="AY36" s="1428" t="n"/>
      <c r="AZ36" s="1429" t="n"/>
      <c r="BA36" s="1440" t="n"/>
      <c r="BB36" s="1428" t="n"/>
      <c r="BC36" s="1428" t="n"/>
      <c r="BD36" s="1428" t="n"/>
      <c r="BE36" s="1428" t="n"/>
      <c r="BF36" s="1428" t="n"/>
      <c r="BG36" s="1428" t="n"/>
      <c r="BH36" s="1428" t="n"/>
      <c r="BI36" s="1428" t="n"/>
      <c r="BJ36" s="1428" t="n"/>
      <c r="BK36" s="1429" t="n"/>
      <c r="BL36" s="1427" t="n"/>
      <c r="BM36" s="1428" t="n"/>
      <c r="BN36" s="1428" t="n"/>
      <c r="BO36" s="1428" t="n"/>
      <c r="BP36" s="1428" t="n"/>
      <c r="BQ36" s="1428" t="n"/>
      <c r="BR36" s="1428" t="n"/>
      <c r="BS36" s="1428" t="n"/>
      <c r="BT36" s="1428" t="n"/>
      <c r="BU36" s="1428" t="n"/>
      <c r="BV36" s="1429" t="n"/>
      <c r="BW36" s="1428" t="n"/>
      <c r="BX36" s="1428" t="n"/>
      <c r="BY36" s="1428" t="n"/>
      <c r="BZ36" s="1428" t="n"/>
      <c r="CA36" s="1428" t="n"/>
      <c r="CB36" s="1428" t="n"/>
      <c r="CC36" s="1428" t="n"/>
      <c r="CD36" s="1428" t="n"/>
      <c r="CE36" s="1428" t="n"/>
      <c r="CF36" s="1428" t="n"/>
      <c r="CG36" s="1428" t="n"/>
      <c r="CH36" s="1428" t="n"/>
      <c r="CI36" s="1428" t="n"/>
      <c r="CJ36" s="1428" t="n"/>
      <c r="CK36" s="1428" t="n"/>
      <c r="CL36" s="1428" t="n"/>
      <c r="CM36" s="1428" t="n"/>
      <c r="CN36" s="1428" t="n"/>
      <c r="CO36" s="1428" t="n"/>
      <c r="CP36" s="1428" t="n"/>
      <c r="CQ36" s="1428" t="n"/>
      <c r="CR36" s="1428" t="n"/>
      <c r="CS36" s="1428" t="n"/>
      <c r="CT36" s="1428" t="n"/>
      <c r="CU36" s="1428" t="n"/>
      <c r="CV36" s="1428" t="n"/>
      <c r="CW36" s="1428" t="n"/>
      <c r="CX36" s="1428" t="n"/>
      <c r="CY36" s="1428" t="n"/>
      <c r="CZ36" s="1428" t="n"/>
      <c r="DA36" s="1428" t="n"/>
      <c r="DB36" s="1428" t="n"/>
      <c r="DC36" s="1428" t="n"/>
      <c r="DD36" s="1428" t="n"/>
      <c r="DE36" s="1428" t="n"/>
      <c r="DF36" s="1428" t="n"/>
      <c r="DG36" s="1428" t="n"/>
      <c r="DH36" s="1428" t="n"/>
      <c r="DI36" s="1428" t="n"/>
      <c r="DJ36" s="1428" t="n"/>
      <c r="DK36" s="1428" t="n"/>
      <c r="DL36" s="1428" t="n"/>
      <c r="DM36" s="1428" t="n"/>
      <c r="DN36" s="1428" t="n"/>
      <c r="DO36" s="1428" t="n"/>
      <c r="DP36" s="1428" t="n"/>
      <c r="DQ36" s="1428" t="n"/>
      <c r="DR36" s="1428" t="n"/>
      <c r="DS36" s="1428" t="n"/>
      <c r="DT36" s="1428" t="n"/>
      <c r="DU36" s="1428" t="n"/>
      <c r="DV36" s="1429" t="n"/>
      <c r="DW36" s="1435" t="n"/>
      <c r="DX36" s="1456" t="n"/>
      <c r="DY36" s="1427" t="n"/>
      <c r="DZ36" s="1428" t="n"/>
      <c r="EA36" s="1428" t="n"/>
      <c r="EB36" s="1428" t="n"/>
      <c r="EC36" s="1428" t="n"/>
      <c r="ED36" s="1428" t="n"/>
      <c r="EE36" s="1428" t="n"/>
      <c r="EF36" s="1428" t="n"/>
      <c r="EG36" s="1428" t="n"/>
      <c r="EH36" s="1428" t="n"/>
      <c r="EI36" s="1428" t="n"/>
      <c r="EJ36" s="1428" t="n"/>
      <c r="EK36" s="1428" t="n"/>
      <c r="EL36" s="1428" t="n"/>
      <c r="EM36" s="1428" t="n"/>
      <c r="EN36" s="1428" t="n"/>
      <c r="EO36" s="1428" t="n"/>
      <c r="EP36" s="1428" t="n"/>
      <c r="EQ36" s="1428" t="n"/>
      <c r="ER36" s="1428" t="n"/>
      <c r="ES36" s="1428" t="n"/>
      <c r="ET36" s="1428" t="n"/>
      <c r="EU36" s="1428" t="n"/>
      <c r="EV36" s="1428" t="n"/>
      <c r="EW36" s="1428" t="n"/>
      <c r="EX36" s="1428" t="n"/>
      <c r="EY36" s="1429" t="n"/>
      <c r="EZ36" s="1427" t="n"/>
      <c r="FA36" s="1429" t="n"/>
      <c r="FB36" s="1428" t="n"/>
      <c r="FC36" s="1428" t="n"/>
      <c r="FD36" s="1428" t="n"/>
      <c r="FE36" s="1428" t="n"/>
      <c r="FF36" s="1428" t="n"/>
      <c r="FG36" s="1428" t="n"/>
      <c r="FH36" s="1428" t="n"/>
      <c r="FI36" s="1428" t="n"/>
      <c r="FJ36" s="1428" t="n"/>
      <c r="FK36" s="1428" t="n"/>
      <c r="FL36" s="1429" t="n"/>
    </row>
    <row r="37" ht="6" customHeight="1" s="980">
      <c r="A37" s="1439" t="n"/>
      <c r="B37" s="1437" t="n"/>
      <c r="C37" s="1411" t="n"/>
      <c r="D37" s="1411" t="n"/>
      <c r="E37" s="1411" t="n"/>
      <c r="F37" s="1411" t="n"/>
      <c r="G37" s="1411" t="n"/>
      <c r="H37" s="1411" t="n"/>
      <c r="I37" s="1411" t="n"/>
      <c r="J37" s="1411" t="n"/>
      <c r="K37" s="1411" t="n"/>
      <c r="L37" s="1411" t="n"/>
      <c r="M37" s="1411" t="n"/>
      <c r="N37" s="1411" t="n"/>
      <c r="O37" s="1411" t="n"/>
      <c r="P37" s="1411" t="n"/>
      <c r="Q37" s="1411" t="n"/>
      <c r="R37" s="1411" t="n"/>
      <c r="S37" s="1412" t="n"/>
      <c r="T37" s="1443" t="n"/>
      <c r="U37" s="1411" t="n"/>
      <c r="V37" s="1411" t="n"/>
      <c r="W37" s="1411" t="n"/>
      <c r="X37" s="1411" t="n"/>
      <c r="Y37" s="1411" t="n"/>
      <c r="Z37" s="1411" t="n"/>
      <c r="AA37" s="1411" t="n"/>
      <c r="AB37" s="1411" t="n"/>
      <c r="AC37" s="1411" t="n"/>
      <c r="AD37" s="1412" t="n"/>
      <c r="AE37" s="1444" t="n"/>
      <c r="AF37" s="1411" t="n"/>
      <c r="AG37" s="1411" t="n"/>
      <c r="AH37" s="1411" t="n"/>
      <c r="AI37" s="1411" t="n"/>
      <c r="AJ37" s="1411" t="n"/>
      <c r="AK37" s="1411" t="n"/>
      <c r="AL37" s="1411" t="n"/>
      <c r="AM37" s="1411" t="n"/>
      <c r="AN37" s="1411" t="n"/>
      <c r="AO37" s="1412" t="n"/>
      <c r="AP37" s="1443">
        <f>+T37+AE37</f>
        <v/>
      </c>
      <c r="AQ37" s="1411" t="n"/>
      <c r="AR37" s="1411" t="n"/>
      <c r="AS37" s="1411" t="n"/>
      <c r="AT37" s="1411" t="n"/>
      <c r="AU37" s="1411" t="n"/>
      <c r="AV37" s="1411" t="n"/>
      <c r="AW37" s="1411" t="n"/>
      <c r="AX37" s="1411" t="n"/>
      <c r="AY37" s="1411" t="n"/>
      <c r="AZ37" s="1412" t="n"/>
      <c r="BA37" s="1444" t="n"/>
      <c r="BB37" s="1411" t="n"/>
      <c r="BC37" s="1411" t="n"/>
      <c r="BD37" s="1411" t="n"/>
      <c r="BE37" s="1411" t="n"/>
      <c r="BF37" s="1411" t="n"/>
      <c r="BG37" s="1411" t="n"/>
      <c r="BH37" s="1411" t="n"/>
      <c r="BI37" s="1411" t="n"/>
      <c r="BJ37" s="1411" t="n"/>
      <c r="BK37" s="1412" t="n"/>
      <c r="BL37" s="1443">
        <f>+T37+BA37</f>
        <v/>
      </c>
      <c r="BM37" s="1411" t="n"/>
      <c r="BN37" s="1411" t="n"/>
      <c r="BO37" s="1411" t="n"/>
      <c r="BP37" s="1411" t="n"/>
      <c r="BQ37" s="1411" t="n"/>
      <c r="BR37" s="1411" t="n"/>
      <c r="BS37" s="1411" t="n"/>
      <c r="BT37" s="1411" t="n"/>
      <c r="BU37" s="1411" t="n"/>
      <c r="BV37" s="1412" t="n"/>
      <c r="BW37" s="1513" t="n"/>
      <c r="BX37" s="1411" t="n"/>
      <c r="BY37" s="1411" t="n"/>
      <c r="BZ37" s="1411" t="n"/>
      <c r="CA37" s="1411" t="n"/>
      <c r="CB37" s="1411" t="n"/>
      <c r="CC37" s="1411" t="n"/>
      <c r="CD37" s="1411" t="n"/>
      <c r="CE37" s="1411" t="n"/>
      <c r="CF37" s="1411" t="n"/>
      <c r="CG37" s="1411" t="n"/>
      <c r="CH37" s="1411" t="n"/>
      <c r="CI37" s="1411" t="n"/>
      <c r="CJ37" s="1411" t="n"/>
      <c r="CK37" s="1411" t="n"/>
      <c r="CL37" s="1411" t="n"/>
      <c r="CM37" s="1411" t="n"/>
      <c r="CN37" s="1411" t="n"/>
      <c r="CO37" s="1411" t="n"/>
      <c r="CP37" s="1411" t="n"/>
      <c r="CQ37" s="1411" t="n"/>
      <c r="CR37" s="1411" t="n"/>
      <c r="CS37" s="1411" t="n"/>
      <c r="CT37" s="1411" t="n"/>
      <c r="CU37" s="1411" t="n"/>
      <c r="CV37" s="1411" t="n"/>
      <c r="CW37" s="1411" t="n"/>
      <c r="CX37" s="1411" t="n"/>
      <c r="CY37" s="1411" t="n"/>
      <c r="CZ37" s="1411" t="n"/>
      <c r="DA37" s="1411" t="n"/>
      <c r="DB37" s="1411" t="n"/>
      <c r="DC37" s="1411" t="n"/>
      <c r="DD37" s="1411" t="n"/>
      <c r="DE37" s="1411" t="n"/>
      <c r="DF37" s="1411" t="n"/>
      <c r="DG37" s="1411" t="n"/>
      <c r="DH37" s="1411" t="n"/>
      <c r="DI37" s="1411" t="n"/>
      <c r="DJ37" s="1411" t="n"/>
      <c r="DK37" s="1411" t="n"/>
      <c r="DL37" s="1411" t="n"/>
      <c r="DM37" s="1411" t="n"/>
      <c r="DN37" s="1411" t="n"/>
      <c r="DO37" s="1411" t="n"/>
      <c r="DP37" s="1411" t="n"/>
      <c r="DQ37" s="1411" t="n"/>
      <c r="DR37" s="1411" t="n"/>
      <c r="DS37" s="1411" t="n"/>
      <c r="DT37" s="1411" t="n"/>
      <c r="DU37" s="1411" t="n"/>
      <c r="DV37" s="1412" t="n"/>
      <c r="DW37" s="1435" t="n"/>
      <c r="EB37" s="1400" t="n"/>
      <c r="EC37" s="1400" t="n"/>
      <c r="ED37" s="1400" t="n"/>
      <c r="EE37" s="1400" t="n"/>
      <c r="EF37" s="1400" t="n"/>
      <c r="EG37" s="1400" t="n"/>
      <c r="EH37" s="1400" t="n"/>
      <c r="EI37" s="1400" t="n"/>
      <c r="EJ37" s="1400" t="n"/>
      <c r="EK37" s="1400" t="n"/>
      <c r="EL37" s="1400" t="n"/>
      <c r="EM37" s="1400" t="n"/>
      <c r="EN37" s="1400" t="n"/>
      <c r="EO37" s="1400" t="n"/>
      <c r="EP37" s="1400" t="n"/>
      <c r="EQ37" s="1400" t="n"/>
      <c r="ER37" s="1400" t="n"/>
      <c r="ES37" s="1400" t="n"/>
      <c r="ET37" s="1400" t="n"/>
      <c r="EU37" s="1400" t="n"/>
      <c r="EX37" s="1514" t="n"/>
      <c r="EZ37" s="1451" t="n"/>
      <c r="FA37" s="1451" t="n"/>
      <c r="FB37" s="1451" t="n"/>
      <c r="FC37" s="1451" t="n"/>
      <c r="FD37" s="1451" t="n"/>
      <c r="FE37" s="1451" t="n"/>
      <c r="FF37" s="1451" t="n"/>
      <c r="FG37" s="1451" t="n"/>
      <c r="FH37" s="1451" t="n"/>
      <c r="FI37" s="1451" t="n"/>
      <c r="FJ37" s="1451" t="n"/>
      <c r="FK37" s="1451" t="n"/>
      <c r="FL37" s="1451" t="n"/>
    </row>
    <row r="38" ht="6" customHeight="1" s="980">
      <c r="A38" s="1457" t="n"/>
      <c r="B38" s="1427" t="n"/>
      <c r="C38" s="1428" t="n"/>
      <c r="D38" s="1428" t="n"/>
      <c r="E38" s="1428" t="n"/>
      <c r="F38" s="1428" t="n"/>
      <c r="G38" s="1428" t="n"/>
      <c r="H38" s="1428" t="n"/>
      <c r="I38" s="1428" t="n"/>
      <c r="J38" s="1428" t="n"/>
      <c r="K38" s="1428" t="n"/>
      <c r="L38" s="1428" t="n"/>
      <c r="M38" s="1428" t="n"/>
      <c r="N38" s="1428" t="n"/>
      <c r="O38" s="1428" t="n"/>
      <c r="P38" s="1428" t="n"/>
      <c r="Q38" s="1428" t="n"/>
      <c r="R38" s="1428" t="n"/>
      <c r="S38" s="1429" t="n"/>
      <c r="T38" s="1427" t="n"/>
      <c r="U38" s="1428" t="n"/>
      <c r="V38" s="1428" t="n"/>
      <c r="W38" s="1428" t="n"/>
      <c r="X38" s="1428" t="n"/>
      <c r="Y38" s="1428" t="n"/>
      <c r="Z38" s="1428" t="n"/>
      <c r="AA38" s="1428" t="n"/>
      <c r="AB38" s="1428" t="n"/>
      <c r="AC38" s="1428" t="n"/>
      <c r="AD38" s="1429" t="n"/>
      <c r="AE38" s="1440" t="n"/>
      <c r="AF38" s="1428" t="n"/>
      <c r="AG38" s="1428" t="n"/>
      <c r="AH38" s="1428" t="n"/>
      <c r="AI38" s="1428" t="n"/>
      <c r="AJ38" s="1428" t="n"/>
      <c r="AK38" s="1428" t="n"/>
      <c r="AL38" s="1428" t="n"/>
      <c r="AM38" s="1428" t="n"/>
      <c r="AN38" s="1428" t="n"/>
      <c r="AO38" s="1429" t="n"/>
      <c r="AP38" s="1427" t="n"/>
      <c r="AQ38" s="1428" t="n"/>
      <c r="AR38" s="1428" t="n"/>
      <c r="AS38" s="1428" t="n"/>
      <c r="AT38" s="1428" t="n"/>
      <c r="AU38" s="1428" t="n"/>
      <c r="AV38" s="1428" t="n"/>
      <c r="AW38" s="1428" t="n"/>
      <c r="AX38" s="1428" t="n"/>
      <c r="AY38" s="1428" t="n"/>
      <c r="AZ38" s="1429" t="n"/>
      <c r="BA38" s="1440" t="n"/>
      <c r="BB38" s="1428" t="n"/>
      <c r="BC38" s="1428" t="n"/>
      <c r="BD38" s="1428" t="n"/>
      <c r="BE38" s="1428" t="n"/>
      <c r="BF38" s="1428" t="n"/>
      <c r="BG38" s="1428" t="n"/>
      <c r="BH38" s="1428" t="n"/>
      <c r="BI38" s="1428" t="n"/>
      <c r="BJ38" s="1428" t="n"/>
      <c r="BK38" s="1429" t="n"/>
      <c r="BL38" s="1427" t="n"/>
      <c r="BM38" s="1428" t="n"/>
      <c r="BN38" s="1428" t="n"/>
      <c r="BO38" s="1428" t="n"/>
      <c r="BP38" s="1428" t="n"/>
      <c r="BQ38" s="1428" t="n"/>
      <c r="BR38" s="1428" t="n"/>
      <c r="BS38" s="1428" t="n"/>
      <c r="BT38" s="1428" t="n"/>
      <c r="BU38" s="1428" t="n"/>
      <c r="BV38" s="1429" t="n"/>
      <c r="BW38" s="1428" t="n"/>
      <c r="BX38" s="1428" t="n"/>
      <c r="BY38" s="1428" t="n"/>
      <c r="BZ38" s="1428" t="n"/>
      <c r="CA38" s="1428" t="n"/>
      <c r="CB38" s="1428" t="n"/>
      <c r="CC38" s="1428" t="n"/>
      <c r="CD38" s="1428" t="n"/>
      <c r="CE38" s="1428" t="n"/>
      <c r="CF38" s="1428" t="n"/>
      <c r="CG38" s="1428" t="n"/>
      <c r="CH38" s="1428" t="n"/>
      <c r="CI38" s="1428" t="n"/>
      <c r="CJ38" s="1428" t="n"/>
      <c r="CK38" s="1428" t="n"/>
      <c r="CL38" s="1428" t="n"/>
      <c r="CM38" s="1428" t="n"/>
      <c r="CN38" s="1428" t="n"/>
      <c r="CO38" s="1428" t="n"/>
      <c r="CP38" s="1428" t="n"/>
      <c r="CQ38" s="1428" t="n"/>
      <c r="CR38" s="1428" t="n"/>
      <c r="CS38" s="1428" t="n"/>
      <c r="CT38" s="1428" t="n"/>
      <c r="CU38" s="1428" t="n"/>
      <c r="CV38" s="1428" t="n"/>
      <c r="CW38" s="1428" t="n"/>
      <c r="CX38" s="1428" t="n"/>
      <c r="CY38" s="1428" t="n"/>
      <c r="CZ38" s="1428" t="n"/>
      <c r="DA38" s="1428" t="n"/>
      <c r="DB38" s="1428" t="n"/>
      <c r="DC38" s="1428" t="n"/>
      <c r="DD38" s="1428" t="n"/>
      <c r="DE38" s="1428" t="n"/>
      <c r="DF38" s="1428" t="n"/>
      <c r="DG38" s="1428" t="n"/>
      <c r="DH38" s="1428" t="n"/>
      <c r="DI38" s="1428" t="n"/>
      <c r="DJ38" s="1428" t="n"/>
      <c r="DK38" s="1428" t="n"/>
      <c r="DL38" s="1428" t="n"/>
      <c r="DM38" s="1428" t="n"/>
      <c r="DN38" s="1428" t="n"/>
      <c r="DO38" s="1428" t="n"/>
      <c r="DP38" s="1428" t="n"/>
      <c r="DQ38" s="1428" t="n"/>
      <c r="DR38" s="1428" t="n"/>
      <c r="DS38" s="1428" t="n"/>
      <c r="DT38" s="1428" t="n"/>
      <c r="DU38" s="1428" t="n"/>
      <c r="DV38" s="1429" t="n"/>
      <c r="DW38" s="1435" t="n"/>
      <c r="DY38" s="1436" t="n"/>
      <c r="DZ38" s="1458" t="inlineStr">
        <is>
          <t>The aggregate amount of unrealized gain/loss (A) （⑦=②+⑤+⑥）</t>
        </is>
      </c>
      <c r="EA38" s="1411" t="n"/>
      <c r="EB38" s="1411" t="n"/>
      <c r="EC38" s="1411" t="n"/>
      <c r="ED38" s="1411" t="n"/>
      <c r="EE38" s="1411" t="n"/>
      <c r="EF38" s="1411" t="n"/>
      <c r="EG38" s="1411" t="n"/>
      <c r="EH38" s="1411" t="n"/>
      <c r="EI38" s="1411" t="n"/>
      <c r="EJ38" s="1411" t="n"/>
      <c r="EK38" s="1411" t="n"/>
      <c r="EL38" s="1411" t="n"/>
      <c r="EM38" s="1411" t="n"/>
      <c r="EN38" s="1411" t="n"/>
      <c r="EO38" s="1411" t="n"/>
      <c r="EP38" s="1411" t="n"/>
      <c r="EQ38" s="1411" t="n"/>
      <c r="ER38" s="1411" t="n"/>
      <c r="ES38" s="1411" t="n"/>
      <c r="ET38" s="1411" t="n"/>
      <c r="EU38" s="1411" t="n"/>
      <c r="EV38" s="1411" t="n"/>
      <c r="EW38" s="1411" t="n"/>
      <c r="EX38" s="1411" t="n"/>
      <c r="EY38" s="1412" t="n"/>
      <c r="EZ38" s="1452" t="inlineStr">
        <is>
          <t>⑦</t>
        </is>
      </c>
      <c r="FA38" s="1412" t="n"/>
      <c r="FB38" s="1453">
        <f>+AG81+FB26+FB35</f>
        <v/>
      </c>
      <c r="FC38" s="1411" t="n"/>
      <c r="FD38" s="1411" t="n"/>
      <c r="FE38" s="1411" t="n"/>
      <c r="FF38" s="1411" t="n"/>
      <c r="FG38" s="1411" t="n"/>
      <c r="FH38" s="1411" t="n"/>
      <c r="FI38" s="1411" t="n"/>
      <c r="FJ38" s="1411" t="n"/>
      <c r="FK38" s="1411" t="n"/>
      <c r="FL38" s="1412" t="n"/>
    </row>
    <row r="39" ht="6" customHeight="1" s="980">
      <c r="A39" s="1515" t="inlineStr">
        <is>
          <t>Total Current Assets</t>
        </is>
      </c>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2" t="n"/>
      <c r="T39" s="1443">
        <f>SUM(T11:AD38)</f>
        <v/>
      </c>
      <c r="U39" s="1411" t="n"/>
      <c r="V39" s="1411" t="n"/>
      <c r="W39" s="1411" t="n"/>
      <c r="X39" s="1411" t="n"/>
      <c r="Y39" s="1411" t="n"/>
      <c r="Z39" s="1411" t="n"/>
      <c r="AA39" s="1411" t="n"/>
      <c r="AB39" s="1411" t="n"/>
      <c r="AC39" s="1411" t="n"/>
      <c r="AD39" s="1412" t="n"/>
      <c r="AE39" s="1444">
        <f>SUM(AE11:AO38)</f>
        <v/>
      </c>
      <c r="AF39" s="1411" t="n"/>
      <c r="AG39" s="1411" t="n"/>
      <c r="AH39" s="1411" t="n"/>
      <c r="AI39" s="1411" t="n"/>
      <c r="AJ39" s="1411" t="n"/>
      <c r="AK39" s="1411" t="n"/>
      <c r="AL39" s="1411" t="n"/>
      <c r="AM39" s="1411" t="n"/>
      <c r="AN39" s="1411" t="n"/>
      <c r="AO39" s="1412" t="n"/>
      <c r="AP39" s="1443">
        <f>+T39+AE39</f>
        <v/>
      </c>
      <c r="AQ39" s="1411" t="n"/>
      <c r="AR39" s="1411" t="n"/>
      <c r="AS39" s="1411" t="n"/>
      <c r="AT39" s="1411" t="n"/>
      <c r="AU39" s="1411" t="n"/>
      <c r="AV39" s="1411" t="n"/>
      <c r="AW39" s="1411" t="n"/>
      <c r="AX39" s="1411" t="n"/>
      <c r="AY39" s="1411" t="n"/>
      <c r="AZ39" s="1412" t="n"/>
      <c r="BA39" s="1444">
        <f>SUM(BA11:BK38)</f>
        <v/>
      </c>
      <c r="BB39" s="1411" t="n"/>
      <c r="BC39" s="1411" t="n"/>
      <c r="BD39" s="1411" t="n"/>
      <c r="BE39" s="1411" t="n"/>
      <c r="BF39" s="1411" t="n"/>
      <c r="BG39" s="1411" t="n"/>
      <c r="BH39" s="1411" t="n"/>
      <c r="BI39" s="1411" t="n"/>
      <c r="BJ39" s="1411" t="n"/>
      <c r="BK39" s="1412" t="n"/>
      <c r="BL39" s="1443">
        <f>+T39+BA39</f>
        <v/>
      </c>
      <c r="BM39" s="1411" t="n"/>
      <c r="BN39" s="1411" t="n"/>
      <c r="BO39" s="1411" t="n"/>
      <c r="BP39" s="1411" t="n"/>
      <c r="BQ39" s="1411" t="n"/>
      <c r="BR39" s="1411" t="n"/>
      <c r="BS39" s="1411" t="n"/>
      <c r="BT39" s="1411" t="n"/>
      <c r="BU39" s="1411" t="n"/>
      <c r="BV39" s="1412" t="n"/>
      <c r="BW39" s="1513"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1" t="n"/>
      <c r="DH39" s="1411" t="n"/>
      <c r="DI39" s="1411" t="n"/>
      <c r="DJ39" s="1411" t="n"/>
      <c r="DK39" s="1411" t="n"/>
      <c r="DL39" s="1411" t="n"/>
      <c r="DM39" s="1411" t="n"/>
      <c r="DN39" s="1411" t="n"/>
      <c r="DO39" s="1411" t="n"/>
      <c r="DP39" s="1411" t="n"/>
      <c r="DQ39" s="1411" t="n"/>
      <c r="DR39" s="1411" t="n"/>
      <c r="DS39" s="1411" t="n"/>
      <c r="DT39" s="1411" t="n"/>
      <c r="DU39" s="1411" t="n"/>
      <c r="DV39" s="1412" t="n"/>
      <c r="DW39" s="1435" t="n"/>
      <c r="DY39" s="1442" t="n"/>
      <c r="DZ39" s="1427" t="n"/>
      <c r="EA39" s="1428" t="n"/>
      <c r="EB39" s="1428" t="n"/>
      <c r="EC39" s="1428" t="n"/>
      <c r="ED39" s="1428" t="n"/>
      <c r="EE39" s="1428" t="n"/>
      <c r="EF39" s="1428" t="n"/>
      <c r="EG39" s="1428" t="n"/>
      <c r="EH39" s="1428" t="n"/>
      <c r="EI39" s="1428" t="n"/>
      <c r="EJ39" s="1428" t="n"/>
      <c r="EK39" s="1428" t="n"/>
      <c r="EL39" s="1428" t="n"/>
      <c r="EM39" s="1428" t="n"/>
      <c r="EN39" s="1428" t="n"/>
      <c r="EO39" s="1428" t="n"/>
      <c r="EP39" s="1428" t="n"/>
      <c r="EQ39" s="1428" t="n"/>
      <c r="ER39" s="1428" t="n"/>
      <c r="ES39" s="1428" t="n"/>
      <c r="ET39" s="1428" t="n"/>
      <c r="EU39" s="1428" t="n"/>
      <c r="EV39" s="1428" t="n"/>
      <c r="EW39" s="1428" t="n"/>
      <c r="EX39" s="1428" t="n"/>
      <c r="EY39" s="1429" t="n"/>
      <c r="EZ39" s="1427" t="n"/>
      <c r="FA39" s="1429" t="n"/>
      <c r="FB39" s="1428" t="n"/>
      <c r="FC39" s="1428" t="n"/>
      <c r="FD39" s="1428" t="n"/>
      <c r="FE39" s="1428" t="n"/>
      <c r="FF39" s="1428" t="n"/>
      <c r="FG39" s="1428" t="n"/>
      <c r="FH39" s="1428" t="n"/>
      <c r="FI39" s="1428" t="n"/>
      <c r="FJ39" s="1428" t="n"/>
      <c r="FK39" s="1428" t="n"/>
      <c r="FL39" s="1429" t="n"/>
    </row>
    <row r="40" ht="6" customHeight="1" s="980">
      <c r="A40" s="1440" t="n"/>
      <c r="B40" s="1428" t="n"/>
      <c r="C40" s="1428" t="n"/>
      <c r="D40" s="1428" t="n"/>
      <c r="E40" s="1428" t="n"/>
      <c r="F40" s="1428" t="n"/>
      <c r="G40" s="1428" t="n"/>
      <c r="H40" s="1428" t="n"/>
      <c r="I40" s="1428" t="n"/>
      <c r="J40" s="1428" t="n"/>
      <c r="K40" s="1428" t="n"/>
      <c r="L40" s="1428" t="n"/>
      <c r="M40" s="1428" t="n"/>
      <c r="N40" s="1428" t="n"/>
      <c r="O40" s="1428" t="n"/>
      <c r="P40" s="1428" t="n"/>
      <c r="Q40" s="1428" t="n"/>
      <c r="R40" s="1428" t="n"/>
      <c r="S40" s="1429" t="n"/>
      <c r="T40" s="1427" t="n"/>
      <c r="U40" s="1428" t="n"/>
      <c r="V40" s="1428" t="n"/>
      <c r="W40" s="1428" t="n"/>
      <c r="X40" s="1428" t="n"/>
      <c r="Y40" s="1428" t="n"/>
      <c r="Z40" s="1428" t="n"/>
      <c r="AA40" s="1428" t="n"/>
      <c r="AB40" s="1428" t="n"/>
      <c r="AC40" s="1428" t="n"/>
      <c r="AD40" s="1429" t="n"/>
      <c r="AE40" s="1440" t="n"/>
      <c r="AF40" s="1428" t="n"/>
      <c r="AG40" s="1428" t="n"/>
      <c r="AH40" s="1428" t="n"/>
      <c r="AI40" s="1428" t="n"/>
      <c r="AJ40" s="1428" t="n"/>
      <c r="AK40" s="1428" t="n"/>
      <c r="AL40" s="1428" t="n"/>
      <c r="AM40" s="1428" t="n"/>
      <c r="AN40" s="1428" t="n"/>
      <c r="AO40" s="1429" t="n"/>
      <c r="AP40" s="1427" t="n"/>
      <c r="AQ40" s="1428" t="n"/>
      <c r="AR40" s="1428" t="n"/>
      <c r="AS40" s="1428" t="n"/>
      <c r="AT40" s="1428" t="n"/>
      <c r="AU40" s="1428" t="n"/>
      <c r="AV40" s="1428" t="n"/>
      <c r="AW40" s="1428" t="n"/>
      <c r="AX40" s="1428" t="n"/>
      <c r="AY40" s="1428" t="n"/>
      <c r="AZ40" s="1429" t="n"/>
      <c r="BA40" s="1440" t="n"/>
      <c r="BB40" s="1428" t="n"/>
      <c r="BC40" s="1428" t="n"/>
      <c r="BD40" s="1428" t="n"/>
      <c r="BE40" s="1428" t="n"/>
      <c r="BF40" s="1428" t="n"/>
      <c r="BG40" s="1428" t="n"/>
      <c r="BH40" s="1428" t="n"/>
      <c r="BI40" s="1428" t="n"/>
      <c r="BJ40" s="1428" t="n"/>
      <c r="BK40" s="1429" t="n"/>
      <c r="BL40" s="1427" t="n"/>
      <c r="BM40" s="1428" t="n"/>
      <c r="BN40" s="1428" t="n"/>
      <c r="BO40" s="1428" t="n"/>
      <c r="BP40" s="1428" t="n"/>
      <c r="BQ40" s="1428" t="n"/>
      <c r="BR40" s="1428" t="n"/>
      <c r="BS40" s="1428" t="n"/>
      <c r="BT40" s="1428" t="n"/>
      <c r="BU40" s="1428" t="n"/>
      <c r="BV40" s="1429" t="n"/>
      <c r="BW40" s="1428" t="n"/>
      <c r="BX40" s="1428" t="n"/>
      <c r="BY40" s="1428" t="n"/>
      <c r="BZ40" s="1428" t="n"/>
      <c r="CA40" s="1428" t="n"/>
      <c r="CB40" s="1428" t="n"/>
      <c r="CC40" s="1428" t="n"/>
      <c r="CD40" s="1428" t="n"/>
      <c r="CE40" s="1428" t="n"/>
      <c r="CF40" s="1428" t="n"/>
      <c r="CG40" s="1428" t="n"/>
      <c r="CH40" s="1428" t="n"/>
      <c r="CI40" s="1428" t="n"/>
      <c r="CJ40" s="1428" t="n"/>
      <c r="CK40" s="1428" t="n"/>
      <c r="CL40" s="1428" t="n"/>
      <c r="CM40" s="1428" t="n"/>
      <c r="CN40" s="1428" t="n"/>
      <c r="CO40" s="1428" t="n"/>
      <c r="CP40" s="1428" t="n"/>
      <c r="CQ40" s="1428" t="n"/>
      <c r="CR40" s="1428" t="n"/>
      <c r="CS40" s="1428" t="n"/>
      <c r="CT40" s="1428" t="n"/>
      <c r="CU40" s="1428" t="n"/>
      <c r="CV40" s="1428" t="n"/>
      <c r="CW40" s="1428" t="n"/>
      <c r="CX40" s="1428" t="n"/>
      <c r="CY40" s="1428" t="n"/>
      <c r="CZ40" s="1428" t="n"/>
      <c r="DA40" s="1428" t="n"/>
      <c r="DB40" s="1428" t="n"/>
      <c r="DC40" s="1428" t="n"/>
      <c r="DD40" s="1428" t="n"/>
      <c r="DE40" s="1428" t="n"/>
      <c r="DF40" s="1428" t="n"/>
      <c r="DG40" s="1428" t="n"/>
      <c r="DH40" s="1428" t="n"/>
      <c r="DI40" s="1428" t="n"/>
      <c r="DJ40" s="1428" t="n"/>
      <c r="DK40" s="1428" t="n"/>
      <c r="DL40" s="1428" t="n"/>
      <c r="DM40" s="1428" t="n"/>
      <c r="DN40" s="1428" t="n"/>
      <c r="DO40" s="1428" t="n"/>
      <c r="DP40" s="1428" t="n"/>
      <c r="DQ40" s="1428" t="n"/>
      <c r="DR40" s="1428" t="n"/>
      <c r="DS40" s="1428" t="n"/>
      <c r="DT40" s="1428" t="n"/>
      <c r="DU40" s="1428" t="n"/>
      <c r="DV40" s="1429" t="n"/>
      <c r="DW40" s="1435" t="n"/>
      <c r="DY40" s="1442" t="n"/>
      <c r="DZ40" s="1437" t="inlineStr">
        <is>
          <t>▲Considerations of tax effect</t>
        </is>
      </c>
      <c r="EA40" s="1411" t="n"/>
      <c r="EB40" s="1411" t="n"/>
      <c r="EC40" s="1411" t="n"/>
      <c r="ED40" s="1411" t="n"/>
      <c r="EE40" s="1411" t="n"/>
      <c r="EF40" s="1411" t="n"/>
      <c r="EG40" s="1411" t="n"/>
      <c r="EH40" s="1411" t="n"/>
      <c r="EI40" s="1411" t="n"/>
      <c r="EJ40" s="1411" t="n"/>
      <c r="EK40" s="1411" t="n"/>
      <c r="EL40" s="1411" t="n"/>
      <c r="EM40" s="1411" t="n"/>
      <c r="EN40" s="1411" t="n"/>
      <c r="EO40" s="1411" t="n"/>
      <c r="EP40" s="1411" t="n"/>
      <c r="EQ40" s="1411" t="n"/>
      <c r="ER40" s="1411" t="n"/>
      <c r="ES40" s="1411" t="n"/>
      <c r="ET40" s="1411" t="n"/>
      <c r="EU40" s="1411" t="n"/>
      <c r="EV40" s="1411" t="n"/>
      <c r="EW40" s="1411" t="n"/>
      <c r="EX40" s="1411" t="n"/>
      <c r="EY40" s="1412" t="n"/>
      <c r="EZ40" s="1438" t="n"/>
      <c r="FA40" s="1411" t="n"/>
      <c r="FB40" s="1411" t="n"/>
      <c r="FC40" s="1411" t="n"/>
      <c r="FD40" s="1411" t="n"/>
      <c r="FE40" s="1411" t="n"/>
      <c r="FF40" s="1411" t="n"/>
      <c r="FG40" s="1411" t="n"/>
      <c r="FH40" s="1411" t="n"/>
      <c r="FI40" s="1411" t="n"/>
      <c r="FJ40" s="1411" t="n"/>
      <c r="FK40" s="1411" t="n"/>
      <c r="FL40" s="1412" t="n"/>
    </row>
    <row r="41" ht="6" customHeight="1" s="980">
      <c r="A41" s="1430" t="n"/>
      <c r="B41" s="1461" t="n"/>
      <c r="C41" s="1431" t="inlineStr">
        <is>
          <t>Property, Plant &amp; Equipment</t>
        </is>
      </c>
      <c r="D41" s="1403" t="n"/>
      <c r="E41" s="1403" t="n"/>
      <c r="F41" s="1403" t="n"/>
      <c r="G41" s="1403" t="n"/>
      <c r="H41" s="1403" t="n"/>
      <c r="I41" s="1403" t="n"/>
      <c r="J41" s="1403" t="n"/>
      <c r="K41" s="1403" t="n"/>
      <c r="L41" s="1403" t="n"/>
      <c r="M41" s="1403" t="n"/>
      <c r="N41" s="1403" t="n"/>
      <c r="O41" s="1403" t="n"/>
      <c r="P41" s="1403" t="n"/>
      <c r="Q41" s="1403" t="n"/>
      <c r="R41" s="1403" t="n"/>
      <c r="S41" s="1415" t="n"/>
      <c r="T41" s="1432" t="n">
        <v>17230</v>
      </c>
      <c r="U41" s="1403" t="n"/>
      <c r="V41" s="1403" t="n"/>
      <c r="W41" s="1403" t="n"/>
      <c r="X41" s="1403" t="n"/>
      <c r="Y41" s="1403" t="n"/>
      <c r="Z41" s="1403" t="n"/>
      <c r="AA41" s="1403" t="n"/>
      <c r="AB41" s="1403" t="n"/>
      <c r="AC41" s="1403" t="n"/>
      <c r="AD41" s="1415" t="n"/>
      <c r="AE41" s="1433" t="n"/>
      <c r="AF41" s="1403" t="n"/>
      <c r="AG41" s="1403" t="n"/>
      <c r="AH41" s="1403" t="n"/>
      <c r="AI41" s="1403" t="n"/>
      <c r="AJ41" s="1403" t="n"/>
      <c r="AK41" s="1403" t="n"/>
      <c r="AL41" s="1403" t="n"/>
      <c r="AM41" s="1403" t="n"/>
      <c r="AN41" s="1403" t="n"/>
      <c r="AO41" s="1415" t="n"/>
      <c r="AP41" s="1432">
        <f>+T41+AE41</f>
        <v/>
      </c>
      <c r="AQ41" s="1403" t="n"/>
      <c r="AR41" s="1403" t="n"/>
      <c r="AS41" s="1403" t="n"/>
      <c r="AT41" s="1403" t="n"/>
      <c r="AU41" s="1403" t="n"/>
      <c r="AV41" s="1403" t="n"/>
      <c r="AW41" s="1403" t="n"/>
      <c r="AX41" s="1403" t="n"/>
      <c r="AY41" s="1403" t="n"/>
      <c r="AZ41" s="1415" t="n"/>
      <c r="BA41" s="1433" t="n"/>
      <c r="BB41" s="1403" t="n"/>
      <c r="BC41" s="1403" t="n"/>
      <c r="BD41" s="1403" t="n"/>
      <c r="BE41" s="1403" t="n"/>
      <c r="BF41" s="1403" t="n"/>
      <c r="BG41" s="1403" t="n"/>
      <c r="BH41" s="1403" t="n"/>
      <c r="BI41" s="1403" t="n"/>
      <c r="BJ41" s="1403" t="n"/>
      <c r="BK41" s="1415" t="n"/>
      <c r="BL41" s="1432">
        <f>+T41+BA41</f>
        <v/>
      </c>
      <c r="BM41" s="1403" t="n"/>
      <c r="BN41" s="1403" t="n"/>
      <c r="BO41" s="1403" t="n"/>
      <c r="BP41" s="1403" t="n"/>
      <c r="BQ41" s="1403" t="n"/>
      <c r="BR41" s="1403" t="n"/>
      <c r="BS41" s="1403" t="n"/>
      <c r="BT41" s="1403" t="n"/>
      <c r="BU41" s="1403" t="n"/>
      <c r="BV41" s="1415" t="n"/>
      <c r="BW41" s="1510" t="n"/>
      <c r="BX41" s="1411" t="n"/>
      <c r="BY41" s="1411" t="n"/>
      <c r="BZ41" s="1411" t="n"/>
      <c r="CA41" s="1411" t="n"/>
      <c r="CB41" s="1411" t="n"/>
      <c r="CC41" s="1411" t="n"/>
      <c r="CD41" s="1411" t="n"/>
      <c r="CE41" s="1411" t="n"/>
      <c r="CF41" s="1411" t="n"/>
      <c r="CG41" s="1411" t="n"/>
      <c r="CH41" s="1411" t="n"/>
      <c r="CI41" s="1411" t="n"/>
      <c r="CJ41" s="1411" t="n"/>
      <c r="CK41" s="1411" t="n"/>
      <c r="CL41" s="1411" t="n"/>
      <c r="CM41" s="1411" t="n"/>
      <c r="CN41" s="1411" t="n"/>
      <c r="CO41" s="1411" t="n"/>
      <c r="CP41" s="1411" t="n"/>
      <c r="CQ41" s="1411" t="n"/>
      <c r="CR41" s="1411" t="n"/>
      <c r="CS41" s="1411" t="n"/>
      <c r="CT41" s="1411" t="n"/>
      <c r="CU41" s="1411" t="n"/>
      <c r="CV41" s="1411" t="n"/>
      <c r="CW41" s="1411" t="n"/>
      <c r="CX41" s="1411" t="n"/>
      <c r="CY41" s="1411" t="n"/>
      <c r="CZ41" s="1411" t="n"/>
      <c r="DA41" s="1411" t="n"/>
      <c r="DB41" s="1411" t="n"/>
      <c r="DC41" s="1411" t="n"/>
      <c r="DD41" s="1411" t="n"/>
      <c r="DE41" s="1411" t="n"/>
      <c r="DF41" s="1411" t="n"/>
      <c r="DG41" s="1411" t="n"/>
      <c r="DH41" s="1411" t="n"/>
      <c r="DI41" s="1411" t="n"/>
      <c r="DJ41" s="1411" t="n"/>
      <c r="DK41" s="1411" t="n"/>
      <c r="DL41" s="1411" t="n"/>
      <c r="DM41" s="1411" t="n"/>
      <c r="DN41" s="1411" t="n"/>
      <c r="DO41" s="1411" t="n"/>
      <c r="DP41" s="1411" t="n"/>
      <c r="DQ41" s="1411" t="n"/>
      <c r="DR41" s="1411" t="n"/>
      <c r="DS41" s="1411" t="n"/>
      <c r="DT41" s="1411" t="n"/>
      <c r="DU41" s="1411" t="n"/>
      <c r="DV41" s="1446" t="n"/>
      <c r="DW41" s="1435" t="n"/>
      <c r="DY41" s="1447" t="n"/>
      <c r="DZ41" s="1427" t="n"/>
      <c r="EA41" s="1428" t="n"/>
      <c r="EB41" s="1428" t="n"/>
      <c r="EC41" s="1428" t="n"/>
      <c r="ED41" s="1428" t="n"/>
      <c r="EE41" s="1428" t="n"/>
      <c r="EF41" s="1428" t="n"/>
      <c r="EG41" s="1428" t="n"/>
      <c r="EH41" s="1428" t="n"/>
      <c r="EI41" s="1428" t="n"/>
      <c r="EJ41" s="1428" t="n"/>
      <c r="EK41" s="1428" t="n"/>
      <c r="EL41" s="1428" t="n"/>
      <c r="EM41" s="1428" t="n"/>
      <c r="EN41" s="1428" t="n"/>
      <c r="EO41" s="1428" t="n"/>
      <c r="EP41" s="1428" t="n"/>
      <c r="EQ41" s="1428" t="n"/>
      <c r="ER41" s="1428" t="n"/>
      <c r="ES41" s="1428" t="n"/>
      <c r="ET41" s="1428" t="n"/>
      <c r="EU41" s="1428" t="n"/>
      <c r="EV41" s="1428" t="n"/>
      <c r="EW41" s="1428" t="n"/>
      <c r="EX41" s="1428" t="n"/>
      <c r="EY41" s="1429" t="n"/>
      <c r="EZ41" s="1427" t="n"/>
      <c r="FA41" s="1428" t="n"/>
      <c r="FB41" s="1428" t="n"/>
      <c r="FC41" s="1428" t="n"/>
      <c r="FD41" s="1428" t="n"/>
      <c r="FE41" s="1428" t="n"/>
      <c r="FF41" s="1428" t="n"/>
      <c r="FG41" s="1428" t="n"/>
      <c r="FH41" s="1428" t="n"/>
      <c r="FI41" s="1428" t="n"/>
      <c r="FJ41" s="1428" t="n"/>
      <c r="FK41" s="1428" t="n"/>
      <c r="FL41" s="1429" t="n"/>
    </row>
    <row r="42" ht="6" customHeight="1" s="980">
      <c r="A42" s="1439" t="n"/>
      <c r="B42" s="1463" t="n"/>
      <c r="C42" s="1427" t="n"/>
      <c r="D42" s="1428" t="n"/>
      <c r="E42" s="1428" t="n"/>
      <c r="F42" s="1428" t="n"/>
      <c r="G42" s="1428" t="n"/>
      <c r="H42" s="1428" t="n"/>
      <c r="I42" s="1428" t="n"/>
      <c r="J42" s="1428" t="n"/>
      <c r="K42" s="1428" t="n"/>
      <c r="L42" s="1428" t="n"/>
      <c r="M42" s="1428" t="n"/>
      <c r="N42" s="1428" t="n"/>
      <c r="O42" s="1428" t="n"/>
      <c r="P42" s="1428" t="n"/>
      <c r="Q42" s="1428" t="n"/>
      <c r="R42" s="1428" t="n"/>
      <c r="S42" s="1429" t="n"/>
      <c r="T42" s="1427" t="n"/>
      <c r="U42" s="1428" t="n"/>
      <c r="V42" s="1428" t="n"/>
      <c r="W42" s="1428" t="n"/>
      <c r="X42" s="1428" t="n"/>
      <c r="Y42" s="1428" t="n"/>
      <c r="Z42" s="1428" t="n"/>
      <c r="AA42" s="1428" t="n"/>
      <c r="AB42" s="1428" t="n"/>
      <c r="AC42" s="1428" t="n"/>
      <c r="AD42" s="1429" t="n"/>
      <c r="AE42" s="1440" t="n"/>
      <c r="AF42" s="1428" t="n"/>
      <c r="AG42" s="1428" t="n"/>
      <c r="AH42" s="1428" t="n"/>
      <c r="AI42" s="1428" t="n"/>
      <c r="AJ42" s="1428" t="n"/>
      <c r="AK42" s="1428" t="n"/>
      <c r="AL42" s="1428" t="n"/>
      <c r="AM42" s="1428" t="n"/>
      <c r="AN42" s="1428" t="n"/>
      <c r="AO42" s="1429" t="n"/>
      <c r="AP42" s="1427" t="n"/>
      <c r="AQ42" s="1428" t="n"/>
      <c r="AR42" s="1428" t="n"/>
      <c r="AS42" s="1428" t="n"/>
      <c r="AT42" s="1428" t="n"/>
      <c r="AU42" s="1428" t="n"/>
      <c r="AV42" s="1428" t="n"/>
      <c r="AW42" s="1428" t="n"/>
      <c r="AX42" s="1428" t="n"/>
      <c r="AY42" s="1428" t="n"/>
      <c r="AZ42" s="1429" t="n"/>
      <c r="BA42" s="1440" t="n"/>
      <c r="BB42" s="1428" t="n"/>
      <c r="BC42" s="1428" t="n"/>
      <c r="BD42" s="1428" t="n"/>
      <c r="BE42" s="1428" t="n"/>
      <c r="BF42" s="1428" t="n"/>
      <c r="BG42" s="1428" t="n"/>
      <c r="BH42" s="1428" t="n"/>
      <c r="BI42" s="1428" t="n"/>
      <c r="BJ42" s="1428" t="n"/>
      <c r="BK42" s="1429" t="n"/>
      <c r="BL42" s="1427" t="n"/>
      <c r="BM42" s="1428" t="n"/>
      <c r="BN42" s="1428" t="n"/>
      <c r="BO42" s="1428" t="n"/>
      <c r="BP42" s="1428" t="n"/>
      <c r="BQ42" s="1428" t="n"/>
      <c r="BR42" s="1428" t="n"/>
      <c r="BS42" s="1428" t="n"/>
      <c r="BT42" s="1428" t="n"/>
      <c r="BU42" s="1428" t="n"/>
      <c r="BV42" s="1429" t="n"/>
      <c r="BW42" s="1440"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8" t="n"/>
      <c r="DH42" s="1428" t="n"/>
      <c r="DI42" s="1428" t="n"/>
      <c r="DJ42" s="1428" t="n"/>
      <c r="DK42" s="1428" t="n"/>
      <c r="DL42" s="1428" t="n"/>
      <c r="DM42" s="1428" t="n"/>
      <c r="DN42" s="1428" t="n"/>
      <c r="DO42" s="1428" t="n"/>
      <c r="DP42" s="1428" t="n"/>
      <c r="DQ42" s="1428" t="n"/>
      <c r="DR42" s="1428" t="n"/>
      <c r="DS42" s="1428" t="n"/>
      <c r="DT42" s="1428" t="n"/>
      <c r="DU42" s="1428" t="n"/>
      <c r="DV42" s="1441" t="n"/>
      <c r="DW42" s="1435" t="n"/>
      <c r="DY42" s="1458" t="inlineStr">
        <is>
          <t>Unrealized gain/loss with tax effect considered （A）</t>
        </is>
      </c>
      <c r="DZ42" s="1411" t="n"/>
      <c r="EA42" s="1411" t="n"/>
      <c r="EB42" s="1411" t="n"/>
      <c r="EC42" s="1411" t="n"/>
      <c r="ED42" s="1411" t="n"/>
      <c r="EE42" s="1411" t="n"/>
      <c r="EF42" s="1411" t="n"/>
      <c r="EG42" s="1411" t="n"/>
      <c r="EH42" s="1411" t="n"/>
      <c r="EI42" s="1411" t="n"/>
      <c r="EJ42" s="1411" t="n"/>
      <c r="EK42" s="1411" t="n"/>
      <c r="EL42" s="1411" t="n"/>
      <c r="EM42" s="1411" t="n"/>
      <c r="EN42" s="1411" t="n"/>
      <c r="EO42" s="1411" t="n"/>
      <c r="EP42" s="1411" t="n"/>
      <c r="EQ42" s="1411" t="n"/>
      <c r="ER42" s="1411" t="n"/>
      <c r="ES42" s="1411" t="n"/>
      <c r="ET42" s="1411" t="n"/>
      <c r="EU42" s="1411" t="n"/>
      <c r="EV42" s="1411" t="n"/>
      <c r="EW42" s="1411" t="n"/>
      <c r="EX42" s="1411" t="n"/>
      <c r="EY42" s="1412" t="n"/>
      <c r="EZ42" s="1452" t="inlineStr">
        <is>
          <t>a</t>
        </is>
      </c>
      <c r="FA42" s="1412" t="n"/>
      <c r="FB42" s="1453">
        <f>FB38+EZ40</f>
        <v/>
      </c>
      <c r="FC42" s="1411" t="n"/>
      <c r="FD42" s="1411" t="n"/>
      <c r="FE42" s="1411" t="n"/>
      <c r="FF42" s="1411" t="n"/>
      <c r="FG42" s="1411" t="n"/>
      <c r="FH42" s="1411" t="n"/>
      <c r="FI42" s="1411" t="n"/>
      <c r="FJ42" s="1411" t="n"/>
      <c r="FK42" s="1411" t="n"/>
      <c r="FL42" s="1412" t="n"/>
    </row>
    <row r="43" ht="6" customHeight="1" s="980">
      <c r="A43" s="1439" t="n"/>
      <c r="B43" s="1463" t="n"/>
      <c r="C43" s="1437" t="inlineStr">
        <is>
          <t>Land</t>
        </is>
      </c>
      <c r="D43" s="1411" t="n"/>
      <c r="E43" s="1411" t="n"/>
      <c r="F43" s="1411" t="n"/>
      <c r="G43" s="1411" t="n"/>
      <c r="H43" s="1411" t="n"/>
      <c r="I43" s="1411" t="n"/>
      <c r="J43" s="1411" t="n"/>
      <c r="K43" s="1411" t="n"/>
      <c r="L43" s="1411" t="n"/>
      <c r="M43" s="1411" t="n"/>
      <c r="N43" s="1411" t="n"/>
      <c r="O43" s="1411" t="n"/>
      <c r="P43" s="1411" t="n"/>
      <c r="Q43" s="1411" t="n"/>
      <c r="R43" s="1411" t="n"/>
      <c r="S43" s="1412" t="n"/>
      <c r="T43" s="1443" t="n">
        <v>1941</v>
      </c>
      <c r="U43" s="1411" t="n"/>
      <c r="V43" s="1411" t="n"/>
      <c r="W43" s="1411" t="n"/>
      <c r="X43" s="1411" t="n"/>
      <c r="Y43" s="1411" t="n"/>
      <c r="Z43" s="1411" t="n"/>
      <c r="AA43" s="1411" t="n"/>
      <c r="AB43" s="1411" t="n"/>
      <c r="AC43" s="1411" t="n"/>
      <c r="AD43" s="1412" t="n"/>
      <c r="AE43" s="1444" t="n"/>
      <c r="AF43" s="1411" t="n"/>
      <c r="AG43" s="1411" t="n"/>
      <c r="AH43" s="1411" t="n"/>
      <c r="AI43" s="1411" t="n"/>
      <c r="AJ43" s="1411" t="n"/>
      <c r="AK43" s="1411" t="n"/>
      <c r="AL43" s="1411" t="n"/>
      <c r="AM43" s="1411" t="n"/>
      <c r="AN43" s="1411" t="n"/>
      <c r="AO43" s="1412" t="n"/>
      <c r="AP43" s="1443">
        <f>+T43+AE43</f>
        <v/>
      </c>
      <c r="AQ43" s="1411" t="n"/>
      <c r="AR43" s="1411" t="n"/>
      <c r="AS43" s="1411" t="n"/>
      <c r="AT43" s="1411" t="n"/>
      <c r="AU43" s="1411" t="n"/>
      <c r="AV43" s="1411" t="n"/>
      <c r="AW43" s="1411" t="n"/>
      <c r="AX43" s="1411" t="n"/>
      <c r="AY43" s="1411" t="n"/>
      <c r="AZ43" s="1412" t="n"/>
      <c r="BA43" s="1444" t="n"/>
      <c r="BB43" s="1411" t="n"/>
      <c r="BC43" s="1411" t="n"/>
      <c r="BD43" s="1411" t="n"/>
      <c r="BE43" s="1411" t="n"/>
      <c r="BF43" s="1411" t="n"/>
      <c r="BG43" s="1411" t="n"/>
      <c r="BH43" s="1411" t="n"/>
      <c r="BI43" s="1411" t="n"/>
      <c r="BJ43" s="1411" t="n"/>
      <c r="BK43" s="1412" t="n"/>
      <c r="BL43" s="1443">
        <f>+T43+BA43</f>
        <v/>
      </c>
      <c r="BM43" s="1411" t="n"/>
      <c r="BN43" s="1411" t="n"/>
      <c r="BO43" s="1411" t="n"/>
      <c r="BP43" s="1411" t="n"/>
      <c r="BQ43" s="1411" t="n"/>
      <c r="BR43" s="1411" t="n"/>
      <c r="BS43" s="1411" t="n"/>
      <c r="BT43" s="1411" t="n"/>
      <c r="BU43" s="1411" t="n"/>
      <c r="BV43" s="1412" t="n"/>
      <c r="BW43" s="1510" t="n"/>
      <c r="BX43" s="1411" t="n"/>
      <c r="BY43" s="1411" t="n"/>
      <c r="BZ43" s="1411" t="n"/>
      <c r="CA43" s="1411" t="n"/>
      <c r="CB43" s="1411" t="n"/>
      <c r="CC43" s="1411" t="n"/>
      <c r="CD43" s="1411" t="n"/>
      <c r="CE43" s="1411" t="n"/>
      <c r="CF43" s="1411" t="n"/>
      <c r="CG43" s="1411" t="n"/>
      <c r="CH43" s="1411" t="n"/>
      <c r="CI43" s="1411" t="n"/>
      <c r="CJ43" s="1411" t="n"/>
      <c r="CK43" s="1411" t="n"/>
      <c r="CL43" s="1411" t="n"/>
      <c r="CM43" s="1411" t="n"/>
      <c r="CN43" s="1411" t="n"/>
      <c r="CO43" s="1411" t="n"/>
      <c r="CP43" s="1411" t="n"/>
      <c r="CQ43" s="1411" t="n"/>
      <c r="CR43" s="1411" t="n"/>
      <c r="CS43" s="1411" t="n"/>
      <c r="CT43" s="1411" t="n"/>
      <c r="CU43" s="1411" t="n"/>
      <c r="CV43" s="1411" t="n"/>
      <c r="CW43" s="1411" t="n"/>
      <c r="CX43" s="1411" t="n"/>
      <c r="CY43" s="1411" t="n"/>
      <c r="CZ43" s="1411" t="n"/>
      <c r="DA43" s="1411" t="n"/>
      <c r="DB43" s="1411" t="n"/>
      <c r="DC43" s="1411" t="n"/>
      <c r="DD43" s="1411" t="n"/>
      <c r="DE43" s="1411" t="n"/>
      <c r="DF43" s="1411" t="n"/>
      <c r="DG43" s="1411" t="n"/>
      <c r="DH43" s="1411" t="n"/>
      <c r="DI43" s="1411" t="n"/>
      <c r="DJ43" s="1411" t="n"/>
      <c r="DK43" s="1411" t="n"/>
      <c r="DL43" s="1411" t="n"/>
      <c r="DM43" s="1411" t="n"/>
      <c r="DN43" s="1411" t="n"/>
      <c r="DO43" s="1411" t="n"/>
      <c r="DP43" s="1411" t="n"/>
      <c r="DQ43" s="1411" t="n"/>
      <c r="DR43" s="1411" t="n"/>
      <c r="DS43" s="1411" t="n"/>
      <c r="DT43" s="1411" t="n"/>
      <c r="DU43" s="1411" t="n"/>
      <c r="DV43" s="1446" t="n"/>
      <c r="DW43" s="1435" t="n"/>
      <c r="DY43" s="1427" t="n"/>
      <c r="DZ43" s="1428" t="n"/>
      <c r="EA43" s="1428" t="n"/>
      <c r="EB43" s="1428" t="n"/>
      <c r="EC43" s="1428" t="n"/>
      <c r="ED43" s="1428" t="n"/>
      <c r="EE43" s="1428" t="n"/>
      <c r="EF43" s="1428" t="n"/>
      <c r="EG43" s="1428" t="n"/>
      <c r="EH43" s="1428" t="n"/>
      <c r="EI43" s="1428" t="n"/>
      <c r="EJ43" s="1428" t="n"/>
      <c r="EK43" s="1428" t="n"/>
      <c r="EL43" s="1428" t="n"/>
      <c r="EM43" s="1428" t="n"/>
      <c r="EN43" s="1428" t="n"/>
      <c r="EO43" s="1428" t="n"/>
      <c r="EP43" s="1428" t="n"/>
      <c r="EQ43" s="1428" t="n"/>
      <c r="ER43" s="1428" t="n"/>
      <c r="ES43" s="1428" t="n"/>
      <c r="ET43" s="1428" t="n"/>
      <c r="EU43" s="1428" t="n"/>
      <c r="EV43" s="1428" t="n"/>
      <c r="EW43" s="1428" t="n"/>
      <c r="EX43" s="1428" t="n"/>
      <c r="EY43" s="1429" t="n"/>
      <c r="EZ43" s="1427" t="n"/>
      <c r="FA43" s="1429" t="n"/>
      <c r="FB43" s="1428" t="n"/>
      <c r="FC43" s="1428" t="n"/>
      <c r="FD43" s="1428" t="n"/>
      <c r="FE43" s="1428" t="n"/>
      <c r="FF43" s="1428" t="n"/>
      <c r="FG43" s="1428" t="n"/>
      <c r="FH43" s="1428" t="n"/>
      <c r="FI43" s="1428" t="n"/>
      <c r="FJ43" s="1428" t="n"/>
      <c r="FK43" s="1428" t="n"/>
      <c r="FL43" s="1429" t="n"/>
    </row>
    <row r="44" ht="6" customHeight="1" s="980">
      <c r="A44" s="1439" t="n"/>
      <c r="B44" s="1463" t="n"/>
      <c r="C44" s="1427" t="n"/>
      <c r="D44" s="1428" t="n"/>
      <c r="E44" s="1428" t="n"/>
      <c r="F44" s="1428" t="n"/>
      <c r="G44" s="1428" t="n"/>
      <c r="H44" s="1428" t="n"/>
      <c r="I44" s="1428" t="n"/>
      <c r="J44" s="1428" t="n"/>
      <c r="K44" s="1428" t="n"/>
      <c r="L44" s="1428" t="n"/>
      <c r="M44" s="1428" t="n"/>
      <c r="N44" s="1428" t="n"/>
      <c r="O44" s="1428" t="n"/>
      <c r="P44" s="1428" t="n"/>
      <c r="Q44" s="1428" t="n"/>
      <c r="R44" s="1428" t="n"/>
      <c r="S44" s="1429" t="n"/>
      <c r="T44" s="1427" t="n"/>
      <c r="U44" s="1428" t="n"/>
      <c r="V44" s="1428" t="n"/>
      <c r="W44" s="1428" t="n"/>
      <c r="X44" s="1428" t="n"/>
      <c r="Y44" s="1428" t="n"/>
      <c r="Z44" s="1428" t="n"/>
      <c r="AA44" s="1428" t="n"/>
      <c r="AB44" s="1428" t="n"/>
      <c r="AC44" s="1428" t="n"/>
      <c r="AD44" s="1429" t="n"/>
      <c r="AE44" s="1440" t="n"/>
      <c r="AF44" s="1428" t="n"/>
      <c r="AG44" s="1428" t="n"/>
      <c r="AH44" s="1428" t="n"/>
      <c r="AI44" s="1428" t="n"/>
      <c r="AJ44" s="1428" t="n"/>
      <c r="AK44" s="1428" t="n"/>
      <c r="AL44" s="1428" t="n"/>
      <c r="AM44" s="1428" t="n"/>
      <c r="AN44" s="1428" t="n"/>
      <c r="AO44" s="1429" t="n"/>
      <c r="AP44" s="1427" t="n"/>
      <c r="AQ44" s="1428" t="n"/>
      <c r="AR44" s="1428" t="n"/>
      <c r="AS44" s="1428" t="n"/>
      <c r="AT44" s="1428" t="n"/>
      <c r="AU44" s="1428" t="n"/>
      <c r="AV44" s="1428" t="n"/>
      <c r="AW44" s="1428" t="n"/>
      <c r="AX44" s="1428" t="n"/>
      <c r="AY44" s="1428" t="n"/>
      <c r="AZ44" s="1429" t="n"/>
      <c r="BA44" s="1440" t="n"/>
      <c r="BB44" s="1428" t="n"/>
      <c r="BC44" s="1428" t="n"/>
      <c r="BD44" s="1428" t="n"/>
      <c r="BE44" s="1428" t="n"/>
      <c r="BF44" s="1428" t="n"/>
      <c r="BG44" s="1428" t="n"/>
      <c r="BH44" s="1428" t="n"/>
      <c r="BI44" s="1428" t="n"/>
      <c r="BJ44" s="1428" t="n"/>
      <c r="BK44" s="1429" t="n"/>
      <c r="BL44" s="1427" t="n"/>
      <c r="BM44" s="1428" t="n"/>
      <c r="BN44" s="1428" t="n"/>
      <c r="BO44" s="1428" t="n"/>
      <c r="BP44" s="1428" t="n"/>
      <c r="BQ44" s="1428" t="n"/>
      <c r="BR44" s="1428" t="n"/>
      <c r="BS44" s="1428" t="n"/>
      <c r="BT44" s="1428" t="n"/>
      <c r="BU44" s="1428" t="n"/>
      <c r="BV44" s="1429" t="n"/>
      <c r="BW44" s="1440" t="n"/>
      <c r="BX44" s="1428" t="n"/>
      <c r="BY44" s="1428" t="n"/>
      <c r="BZ44" s="1428" t="n"/>
      <c r="CA44" s="1428" t="n"/>
      <c r="CB44" s="1428" t="n"/>
      <c r="CC44" s="1428" t="n"/>
      <c r="CD44" s="1428" t="n"/>
      <c r="CE44" s="1428" t="n"/>
      <c r="CF44" s="1428" t="n"/>
      <c r="CG44" s="1428" t="n"/>
      <c r="CH44" s="1428" t="n"/>
      <c r="CI44" s="1428" t="n"/>
      <c r="CJ44" s="1428" t="n"/>
      <c r="CK44" s="1428" t="n"/>
      <c r="CL44" s="1428" t="n"/>
      <c r="CM44" s="1428" t="n"/>
      <c r="CN44" s="1428" t="n"/>
      <c r="CO44" s="1428" t="n"/>
      <c r="CP44" s="1428" t="n"/>
      <c r="CQ44" s="1428" t="n"/>
      <c r="CR44" s="1428" t="n"/>
      <c r="CS44" s="1428" t="n"/>
      <c r="CT44" s="1428" t="n"/>
      <c r="CU44" s="1428" t="n"/>
      <c r="CV44" s="1428" t="n"/>
      <c r="CW44" s="1428" t="n"/>
      <c r="CX44" s="1428" t="n"/>
      <c r="CY44" s="1428" t="n"/>
      <c r="CZ44" s="1428" t="n"/>
      <c r="DA44" s="1428" t="n"/>
      <c r="DB44" s="1428" t="n"/>
      <c r="DC44" s="1428" t="n"/>
      <c r="DD44" s="1428" t="n"/>
      <c r="DE44" s="1428" t="n"/>
      <c r="DF44" s="1428" t="n"/>
      <c r="DG44" s="1428" t="n"/>
      <c r="DH44" s="1428" t="n"/>
      <c r="DI44" s="1428" t="n"/>
      <c r="DJ44" s="1428" t="n"/>
      <c r="DK44" s="1428" t="n"/>
      <c r="DL44" s="1428" t="n"/>
      <c r="DM44" s="1428" t="n"/>
      <c r="DN44" s="1428" t="n"/>
      <c r="DO44" s="1428" t="n"/>
      <c r="DP44" s="1428" t="n"/>
      <c r="DQ44" s="1428" t="n"/>
      <c r="DR44" s="1428" t="n"/>
      <c r="DS44" s="1428" t="n"/>
      <c r="DT44" s="1428" t="n"/>
      <c r="DU44" s="1428" t="n"/>
      <c r="DV44" s="1441" t="n"/>
      <c r="DW44" s="1435" t="n"/>
      <c r="EB44" s="1400" t="n"/>
      <c r="EC44" s="1400" t="n"/>
      <c r="ED44" s="1400" t="n"/>
      <c r="EE44" s="1400" t="n"/>
      <c r="EF44" s="1400" t="n"/>
      <c r="EG44" s="1400" t="n"/>
      <c r="EH44" s="1400" t="n"/>
      <c r="EI44" s="1400" t="n"/>
      <c r="EJ44" s="1400" t="n"/>
      <c r="EK44" s="1400" t="n"/>
      <c r="EL44" s="1400" t="n"/>
      <c r="EM44" s="1400" t="n"/>
      <c r="EN44" s="1400" t="n"/>
      <c r="EO44" s="1400" t="n"/>
      <c r="EP44" s="1400" t="n"/>
      <c r="EQ44" s="1400" t="n"/>
      <c r="ER44" s="1400" t="n"/>
      <c r="ES44" s="1400" t="n"/>
      <c r="ET44" s="1400" t="n"/>
      <c r="EU44" s="1400" t="n"/>
      <c r="EX44" s="1514" t="n"/>
      <c r="EZ44" s="1451" t="n"/>
      <c r="FA44" s="1451" t="n"/>
      <c r="FB44" s="1451" t="n"/>
      <c r="FC44" s="1451" t="n"/>
      <c r="FD44" s="1451" t="n"/>
      <c r="FE44" s="1451" t="n"/>
      <c r="FF44" s="1451" t="n"/>
      <c r="FG44" s="1451" t="n"/>
      <c r="FH44" s="1451" t="n"/>
      <c r="FI44" s="1451" t="n"/>
      <c r="FJ44" s="1451" t="n"/>
      <c r="FK44" s="1451" t="n"/>
      <c r="FL44" s="1451" t="n"/>
    </row>
    <row r="45" ht="9" customHeight="1" s="980">
      <c r="A45" s="1439" t="n"/>
      <c r="B45" s="1463" t="n"/>
      <c r="C45" s="1437" t="inlineStr">
        <is>
          <t>Lease Assets</t>
        </is>
      </c>
      <c r="D45" s="1411" t="n"/>
      <c r="E45" s="1411" t="n"/>
      <c r="F45" s="1411" t="n"/>
      <c r="G45" s="1411" t="n"/>
      <c r="H45" s="1411" t="n"/>
      <c r="I45" s="1411" t="n"/>
      <c r="J45" s="1411" t="n"/>
      <c r="K45" s="1411" t="n"/>
      <c r="L45" s="1411" t="n"/>
      <c r="M45" s="1411" t="n"/>
      <c r="N45" s="1411" t="n"/>
      <c r="O45" s="1411" t="n"/>
      <c r="P45" s="1411" t="n"/>
      <c r="Q45" s="1411" t="n"/>
      <c r="R45" s="1411" t="n"/>
      <c r="S45" s="1412" t="n"/>
      <c r="T45" s="1443" t="n">
        <v>408</v>
      </c>
      <c r="U45" s="1411" t="n"/>
      <c r="V45" s="1411" t="n"/>
      <c r="W45" s="1411" t="n"/>
      <c r="X45" s="1411" t="n"/>
      <c r="Y45" s="1411" t="n"/>
      <c r="Z45" s="1411" t="n"/>
      <c r="AA45" s="1411" t="n"/>
      <c r="AB45" s="1411" t="n"/>
      <c r="AC45" s="1411" t="n"/>
      <c r="AD45" s="1412" t="n"/>
      <c r="AE45" s="1444" t="n"/>
      <c r="AF45" s="1411" t="n"/>
      <c r="AG45" s="1411" t="n"/>
      <c r="AH45" s="1411" t="n"/>
      <c r="AI45" s="1411" t="n"/>
      <c r="AJ45" s="1411" t="n"/>
      <c r="AK45" s="1411" t="n"/>
      <c r="AL45" s="1411" t="n"/>
      <c r="AM45" s="1411" t="n"/>
      <c r="AN45" s="1411" t="n"/>
      <c r="AO45" s="1412" t="n"/>
      <c r="AP45" s="1443">
        <f>+T45+AE45</f>
        <v/>
      </c>
      <c r="AQ45" s="1411" t="n"/>
      <c r="AR45" s="1411" t="n"/>
      <c r="AS45" s="1411" t="n"/>
      <c r="AT45" s="1411" t="n"/>
      <c r="AU45" s="1411" t="n"/>
      <c r="AV45" s="1411" t="n"/>
      <c r="AW45" s="1411" t="n"/>
      <c r="AX45" s="1411" t="n"/>
      <c r="AY45" s="1411" t="n"/>
      <c r="AZ45" s="1412" t="n"/>
      <c r="BA45" s="1444" t="n"/>
      <c r="BB45" s="1411" t="n"/>
      <c r="BC45" s="1411" t="n"/>
      <c r="BD45" s="1411" t="n"/>
      <c r="BE45" s="1411" t="n"/>
      <c r="BF45" s="1411" t="n"/>
      <c r="BG45" s="1411" t="n"/>
      <c r="BH45" s="1411" t="n"/>
      <c r="BI45" s="1411" t="n"/>
      <c r="BJ45" s="1411" t="n"/>
      <c r="BK45" s="1412" t="n"/>
      <c r="BL45" s="1443">
        <f>+T45+BA45</f>
        <v/>
      </c>
      <c r="BM45" s="1411" t="n"/>
      <c r="BN45" s="1411" t="n"/>
      <c r="BO45" s="1411" t="n"/>
      <c r="BP45" s="1411" t="n"/>
      <c r="BQ45" s="1411" t="n"/>
      <c r="BR45" s="1411" t="n"/>
      <c r="BS45" s="1411" t="n"/>
      <c r="BT45" s="1411" t="n"/>
      <c r="BU45" s="1411" t="n"/>
      <c r="BV45" s="1412" t="n"/>
      <c r="BW45" s="1516" t="inlineStr">
        <is>
          <t>Leasehold land</t>
        </is>
      </c>
      <c r="BX45" s="1411" t="n"/>
      <c r="BY45" s="1411" t="n"/>
      <c r="BZ45" s="1411" t="n"/>
      <c r="CA45" s="1411" t="n"/>
      <c r="CB45" s="1411" t="n"/>
      <c r="CC45" s="1411" t="n"/>
      <c r="CD45" s="1411" t="n"/>
      <c r="CE45" s="1411" t="n"/>
      <c r="CF45" s="1411" t="n"/>
      <c r="CG45" s="1411" t="n"/>
      <c r="CH45" s="1411" t="n"/>
      <c r="CI45" s="1411" t="n"/>
      <c r="CJ45" s="1411" t="n"/>
      <c r="CK45" s="1411" t="n"/>
      <c r="CL45" s="1411" t="n"/>
      <c r="CM45" s="1411" t="n"/>
      <c r="CN45" s="1411" t="n"/>
      <c r="CO45" s="1411" t="n"/>
      <c r="CP45" s="1411" t="n"/>
      <c r="CQ45" s="1411" t="n"/>
      <c r="CR45" s="1411" t="n"/>
      <c r="CS45" s="1411" t="n"/>
      <c r="CT45" s="1411" t="n"/>
      <c r="CU45" s="1411" t="n"/>
      <c r="CV45" s="1411" t="n"/>
      <c r="CW45" s="1411" t="n"/>
      <c r="CX45" s="1411" t="n"/>
      <c r="CY45" s="1411" t="n"/>
      <c r="CZ45" s="1411" t="n"/>
      <c r="DA45" s="1411" t="n"/>
      <c r="DB45" s="1411" t="n"/>
      <c r="DC45" s="1411" t="n"/>
      <c r="DD45" s="1411" t="n"/>
      <c r="DE45" s="1411" t="n"/>
      <c r="DF45" s="1411" t="n"/>
      <c r="DG45" s="1411" t="n"/>
      <c r="DH45" s="1411" t="n"/>
      <c r="DI45" s="1411" t="n"/>
      <c r="DJ45" s="1411" t="n"/>
      <c r="DK45" s="1411" t="n"/>
      <c r="DL45" s="1411" t="n"/>
      <c r="DM45" s="1411" t="n"/>
      <c r="DN45" s="1411" t="n"/>
      <c r="DO45" s="1411" t="n"/>
      <c r="DP45" s="1411" t="n"/>
      <c r="DQ45" s="1411" t="n"/>
      <c r="DR45" s="1411" t="n"/>
      <c r="DS45" s="1411" t="n"/>
      <c r="DT45" s="1411" t="n"/>
      <c r="DU45" s="1411" t="n"/>
      <c r="DV45" s="1446" t="n"/>
      <c r="DW45" s="1435" t="n"/>
      <c r="DY45" s="1436" t="n"/>
      <c r="DZ45" s="1458" t="inlineStr">
        <is>
          <t>The aggregate amount of unrealized gain/loss (B) （⑧=③+⑤+⑥）</t>
        </is>
      </c>
      <c r="EA45" s="1411" t="n"/>
      <c r="EB45" s="1411" t="n"/>
      <c r="EC45" s="1411" t="n"/>
      <c r="ED45" s="1411" t="n"/>
      <c r="EE45" s="1411" t="n"/>
      <c r="EF45" s="1411" t="n"/>
      <c r="EG45" s="1411" t="n"/>
      <c r="EH45" s="1411" t="n"/>
      <c r="EI45" s="1411" t="n"/>
      <c r="EJ45" s="1411" t="n"/>
      <c r="EK45" s="1411" t="n"/>
      <c r="EL45" s="1411" t="n"/>
      <c r="EM45" s="1411" t="n"/>
      <c r="EN45" s="1411" t="n"/>
      <c r="EO45" s="1411" t="n"/>
      <c r="EP45" s="1411" t="n"/>
      <c r="EQ45" s="1411" t="n"/>
      <c r="ER45" s="1411" t="n"/>
      <c r="ES45" s="1411" t="n"/>
      <c r="ET45" s="1411" t="n"/>
      <c r="EU45" s="1411" t="n"/>
      <c r="EV45" s="1411" t="n"/>
      <c r="EW45" s="1411" t="n"/>
      <c r="EX45" s="1411" t="n"/>
      <c r="EY45" s="1412" t="n"/>
      <c r="EZ45" s="1452" t="inlineStr">
        <is>
          <t>⑧</t>
        </is>
      </c>
      <c r="FA45" s="1412" t="n"/>
      <c r="FB45" s="1453">
        <f>+BC81+FB26+FB35</f>
        <v/>
      </c>
      <c r="FC45" s="1411" t="n"/>
      <c r="FD45" s="1411" t="n"/>
      <c r="FE45" s="1411" t="n"/>
      <c r="FF45" s="1411" t="n"/>
      <c r="FG45" s="1411" t="n"/>
      <c r="FH45" s="1411" t="n"/>
      <c r="FI45" s="1411" t="n"/>
      <c r="FJ45" s="1411" t="n"/>
      <c r="FK45" s="1411" t="n"/>
      <c r="FL45" s="1412" t="n"/>
    </row>
    <row r="46" ht="9" customHeight="1" s="980">
      <c r="A46" s="1439" t="n"/>
      <c r="B46" s="1463" t="n"/>
      <c r="C46" s="1427" t="n"/>
      <c r="D46" s="1428" t="n"/>
      <c r="E46" s="1428" t="n"/>
      <c r="F46" s="1428" t="n"/>
      <c r="G46" s="1428" t="n"/>
      <c r="H46" s="1428" t="n"/>
      <c r="I46" s="1428" t="n"/>
      <c r="J46" s="1428" t="n"/>
      <c r="K46" s="1428" t="n"/>
      <c r="L46" s="1428" t="n"/>
      <c r="M46" s="1428" t="n"/>
      <c r="N46" s="1428" t="n"/>
      <c r="O46" s="1428" t="n"/>
      <c r="P46" s="1428" t="n"/>
      <c r="Q46" s="1428" t="n"/>
      <c r="R46" s="1428" t="n"/>
      <c r="S46" s="1429" t="n"/>
      <c r="T46" s="1427" t="n"/>
      <c r="U46" s="1428" t="n"/>
      <c r="V46" s="1428" t="n"/>
      <c r="W46" s="1428" t="n"/>
      <c r="X46" s="1428" t="n"/>
      <c r="Y46" s="1428" t="n"/>
      <c r="Z46" s="1428" t="n"/>
      <c r="AA46" s="1428" t="n"/>
      <c r="AB46" s="1428" t="n"/>
      <c r="AC46" s="1428" t="n"/>
      <c r="AD46" s="1429" t="n"/>
      <c r="AE46" s="1440" t="n"/>
      <c r="AF46" s="1428" t="n"/>
      <c r="AG46" s="1428" t="n"/>
      <c r="AH46" s="1428" t="n"/>
      <c r="AI46" s="1428" t="n"/>
      <c r="AJ46" s="1428" t="n"/>
      <c r="AK46" s="1428" t="n"/>
      <c r="AL46" s="1428" t="n"/>
      <c r="AM46" s="1428" t="n"/>
      <c r="AN46" s="1428" t="n"/>
      <c r="AO46" s="1429" t="n"/>
      <c r="AP46" s="1427" t="n"/>
      <c r="AQ46" s="1428" t="n"/>
      <c r="AR46" s="1428" t="n"/>
      <c r="AS46" s="1428" t="n"/>
      <c r="AT46" s="1428" t="n"/>
      <c r="AU46" s="1428" t="n"/>
      <c r="AV46" s="1428" t="n"/>
      <c r="AW46" s="1428" t="n"/>
      <c r="AX46" s="1428" t="n"/>
      <c r="AY46" s="1428" t="n"/>
      <c r="AZ46" s="1429" t="n"/>
      <c r="BA46" s="1440" t="n"/>
      <c r="BB46" s="1428" t="n"/>
      <c r="BC46" s="1428" t="n"/>
      <c r="BD46" s="1428" t="n"/>
      <c r="BE46" s="1428" t="n"/>
      <c r="BF46" s="1428" t="n"/>
      <c r="BG46" s="1428" t="n"/>
      <c r="BH46" s="1428" t="n"/>
      <c r="BI46" s="1428" t="n"/>
      <c r="BJ46" s="1428" t="n"/>
      <c r="BK46" s="1429" t="n"/>
      <c r="BL46" s="1427" t="n"/>
      <c r="BM46" s="1428" t="n"/>
      <c r="BN46" s="1428" t="n"/>
      <c r="BO46" s="1428" t="n"/>
      <c r="BP46" s="1428" t="n"/>
      <c r="BQ46" s="1428" t="n"/>
      <c r="BR46" s="1428" t="n"/>
      <c r="BS46" s="1428" t="n"/>
      <c r="BT46" s="1428" t="n"/>
      <c r="BU46" s="1428" t="n"/>
      <c r="BV46" s="1429" t="n"/>
      <c r="BW46" s="1440" t="n"/>
      <c r="BX46" s="1428" t="n"/>
      <c r="BY46" s="1428" t="n"/>
      <c r="BZ46" s="1428" t="n"/>
      <c r="CA46" s="1428" t="n"/>
      <c r="CB46" s="1428" t="n"/>
      <c r="CC46" s="1428" t="n"/>
      <c r="CD46" s="1428" t="n"/>
      <c r="CE46" s="1428" t="n"/>
      <c r="CF46" s="1428" t="n"/>
      <c r="CG46" s="1428" t="n"/>
      <c r="CH46" s="1428" t="n"/>
      <c r="CI46" s="1428" t="n"/>
      <c r="CJ46" s="1428" t="n"/>
      <c r="CK46" s="1428" t="n"/>
      <c r="CL46" s="1428" t="n"/>
      <c r="CM46" s="1428" t="n"/>
      <c r="CN46" s="1428" t="n"/>
      <c r="CO46" s="1428" t="n"/>
      <c r="CP46" s="1428" t="n"/>
      <c r="CQ46" s="1428" t="n"/>
      <c r="CR46" s="1428" t="n"/>
      <c r="CS46" s="1428" t="n"/>
      <c r="CT46" s="1428" t="n"/>
      <c r="CU46" s="1428" t="n"/>
      <c r="CV46" s="1428" t="n"/>
      <c r="CW46" s="1428" t="n"/>
      <c r="CX46" s="1428" t="n"/>
      <c r="CY46" s="1428" t="n"/>
      <c r="CZ46" s="1428" t="n"/>
      <c r="DA46" s="1428" t="n"/>
      <c r="DB46" s="1428" t="n"/>
      <c r="DC46" s="1428" t="n"/>
      <c r="DD46" s="1428" t="n"/>
      <c r="DE46" s="1428" t="n"/>
      <c r="DF46" s="1428" t="n"/>
      <c r="DG46" s="1428" t="n"/>
      <c r="DH46" s="1428" t="n"/>
      <c r="DI46" s="1428" t="n"/>
      <c r="DJ46" s="1428" t="n"/>
      <c r="DK46" s="1428" t="n"/>
      <c r="DL46" s="1428" t="n"/>
      <c r="DM46" s="1428" t="n"/>
      <c r="DN46" s="1428" t="n"/>
      <c r="DO46" s="1428" t="n"/>
      <c r="DP46" s="1428" t="n"/>
      <c r="DQ46" s="1428" t="n"/>
      <c r="DR46" s="1428" t="n"/>
      <c r="DS46" s="1428" t="n"/>
      <c r="DT46" s="1428" t="n"/>
      <c r="DU46" s="1428" t="n"/>
      <c r="DV46" s="1441" t="n"/>
      <c r="DW46" s="1435" t="n"/>
      <c r="DY46" s="1442" t="n"/>
      <c r="DZ46" s="1427" t="n"/>
      <c r="EA46" s="1428" t="n"/>
      <c r="EB46" s="1428" t="n"/>
      <c r="EC46" s="1428" t="n"/>
      <c r="ED46" s="1428" t="n"/>
      <c r="EE46" s="1428" t="n"/>
      <c r="EF46" s="1428" t="n"/>
      <c r="EG46" s="1428" t="n"/>
      <c r="EH46" s="1428" t="n"/>
      <c r="EI46" s="1428" t="n"/>
      <c r="EJ46" s="1428" t="n"/>
      <c r="EK46" s="1428" t="n"/>
      <c r="EL46" s="1428" t="n"/>
      <c r="EM46" s="1428" t="n"/>
      <c r="EN46" s="1428" t="n"/>
      <c r="EO46" s="1428" t="n"/>
      <c r="EP46" s="1428" t="n"/>
      <c r="EQ46" s="1428" t="n"/>
      <c r="ER46" s="1428" t="n"/>
      <c r="ES46" s="1428" t="n"/>
      <c r="ET46" s="1428" t="n"/>
      <c r="EU46" s="1428" t="n"/>
      <c r="EV46" s="1428" t="n"/>
      <c r="EW46" s="1428" t="n"/>
      <c r="EX46" s="1428" t="n"/>
      <c r="EY46" s="1429" t="n"/>
      <c r="EZ46" s="1427" t="n"/>
      <c r="FA46" s="1429" t="n"/>
      <c r="FB46" s="1428" t="n"/>
      <c r="FC46" s="1428" t="n"/>
      <c r="FD46" s="1428" t="n"/>
      <c r="FE46" s="1428" t="n"/>
      <c r="FF46" s="1428" t="n"/>
      <c r="FG46" s="1428" t="n"/>
      <c r="FH46" s="1428" t="n"/>
      <c r="FI46" s="1428" t="n"/>
      <c r="FJ46" s="1428" t="n"/>
      <c r="FK46" s="1428" t="n"/>
      <c r="FL46" s="1429" t="n"/>
    </row>
    <row r="47" ht="13.5" customHeight="1" s="980">
      <c r="A47" s="1439" t="n"/>
      <c r="B47" s="1463" t="n"/>
      <c r="C47" s="1437" t="inlineStr">
        <is>
          <t>Others</t>
        </is>
      </c>
      <c r="D47" s="1411" t="n"/>
      <c r="E47" s="1411" t="n"/>
      <c r="F47" s="1411" t="n"/>
      <c r="G47" s="1411" t="n"/>
      <c r="H47" s="1411" t="n"/>
      <c r="I47" s="1411" t="n"/>
      <c r="J47" s="1411" t="n"/>
      <c r="K47" s="1411" t="n"/>
      <c r="L47" s="1411" t="n"/>
      <c r="M47" s="1411" t="n"/>
      <c r="N47" s="1411" t="n"/>
      <c r="O47" s="1411" t="n"/>
      <c r="P47" s="1411" t="n"/>
      <c r="Q47" s="1411" t="n"/>
      <c r="R47" s="1411" t="n"/>
      <c r="S47" s="1412" t="n"/>
      <c r="T47" s="1443">
        <f>25454-SUM(T41:AD46)+223.6</f>
        <v/>
      </c>
      <c r="U47" s="1411" t="n"/>
      <c r="V47" s="1411" t="n"/>
      <c r="W47" s="1411" t="n"/>
      <c r="X47" s="1411" t="n"/>
      <c r="Y47" s="1411" t="n"/>
      <c r="Z47" s="1411" t="n"/>
      <c r="AA47" s="1411" t="n"/>
      <c r="AB47" s="1411" t="n"/>
      <c r="AC47" s="1411" t="n"/>
      <c r="AD47" s="1412" t="n"/>
      <c r="AE47" s="1444" t="n"/>
      <c r="AF47" s="1411" t="n"/>
      <c r="AG47" s="1411" t="n"/>
      <c r="AH47" s="1411" t="n"/>
      <c r="AI47" s="1411" t="n"/>
      <c r="AJ47" s="1411" t="n"/>
      <c r="AK47" s="1411" t="n"/>
      <c r="AL47" s="1411" t="n"/>
      <c r="AM47" s="1411" t="n"/>
      <c r="AN47" s="1411" t="n"/>
      <c r="AO47" s="1412" t="n"/>
      <c r="AP47" s="1443">
        <f>+T47+AE47</f>
        <v/>
      </c>
      <c r="AQ47" s="1411" t="n"/>
      <c r="AR47" s="1411" t="n"/>
      <c r="AS47" s="1411" t="n"/>
      <c r="AT47" s="1411" t="n"/>
      <c r="AU47" s="1411" t="n"/>
      <c r="AV47" s="1411" t="n"/>
      <c r="AW47" s="1411" t="n"/>
      <c r="AX47" s="1411" t="n"/>
      <c r="AY47" s="1411" t="n"/>
      <c r="AZ47" s="1412" t="n"/>
      <c r="BA47" s="1444" t="n"/>
      <c r="BB47" s="1411" t="n"/>
      <c r="BC47" s="1411" t="n"/>
      <c r="BD47" s="1411" t="n"/>
      <c r="BE47" s="1411" t="n"/>
      <c r="BF47" s="1411" t="n"/>
      <c r="BG47" s="1411" t="n"/>
      <c r="BH47" s="1411" t="n"/>
      <c r="BI47" s="1411" t="n"/>
      <c r="BJ47" s="1411" t="n"/>
      <c r="BK47" s="1412" t="n"/>
      <c r="BL47" s="1443">
        <f>+T47+BA47</f>
        <v/>
      </c>
      <c r="BM47" s="1411" t="n"/>
      <c r="BN47" s="1411" t="n"/>
      <c r="BO47" s="1411" t="n"/>
      <c r="BP47" s="1411" t="n"/>
      <c r="BQ47" s="1411" t="n"/>
      <c r="BR47" s="1411" t="n"/>
      <c r="BS47" s="1411" t="n"/>
      <c r="BT47" s="1411" t="n"/>
      <c r="BU47" s="1411" t="n"/>
      <c r="BV47" s="1412" t="n"/>
      <c r="BW47" s="1516" t="inlineStr">
        <is>
          <t xml:space="preserve">Majorly includes Buildings - INR 5.12 bn, Furniture &amp; Fixtures - INR 202 Mn, Vehicles - INR 309 Mn, and Office Equipments - INR 244 Mn. </t>
        </is>
      </c>
      <c r="BX47" s="1411" t="n"/>
      <c r="BY47" s="1411" t="n"/>
      <c r="BZ47" s="1411" t="n"/>
      <c r="CA47" s="1411" t="n"/>
      <c r="CB47" s="1411" t="n"/>
      <c r="CC47" s="1411" t="n"/>
      <c r="CD47" s="1411" t="n"/>
      <c r="CE47" s="1411" t="n"/>
      <c r="CF47" s="1411" t="n"/>
      <c r="CG47" s="1411" t="n"/>
      <c r="CH47" s="1411" t="n"/>
      <c r="CI47" s="1411" t="n"/>
      <c r="CJ47" s="1411" t="n"/>
      <c r="CK47" s="1411" t="n"/>
      <c r="CL47" s="1411" t="n"/>
      <c r="CM47" s="1411" t="n"/>
      <c r="CN47" s="1411" t="n"/>
      <c r="CO47" s="1411" t="n"/>
      <c r="CP47" s="1411" t="n"/>
      <c r="CQ47" s="1411" t="n"/>
      <c r="CR47" s="1411" t="n"/>
      <c r="CS47" s="1411" t="n"/>
      <c r="CT47" s="1411" t="n"/>
      <c r="CU47" s="1411" t="n"/>
      <c r="CV47" s="1411" t="n"/>
      <c r="CW47" s="1411" t="n"/>
      <c r="CX47" s="1411" t="n"/>
      <c r="CY47" s="1411" t="n"/>
      <c r="CZ47" s="1411" t="n"/>
      <c r="DA47" s="1411" t="n"/>
      <c r="DB47" s="1411" t="n"/>
      <c r="DC47" s="1411" t="n"/>
      <c r="DD47" s="1411" t="n"/>
      <c r="DE47" s="1411" t="n"/>
      <c r="DF47" s="1411" t="n"/>
      <c r="DG47" s="1411" t="n"/>
      <c r="DH47" s="1411" t="n"/>
      <c r="DI47" s="1411" t="n"/>
      <c r="DJ47" s="1411" t="n"/>
      <c r="DK47" s="1411" t="n"/>
      <c r="DL47" s="1411" t="n"/>
      <c r="DM47" s="1411" t="n"/>
      <c r="DN47" s="1411" t="n"/>
      <c r="DO47" s="1411" t="n"/>
      <c r="DP47" s="1411" t="n"/>
      <c r="DQ47" s="1411" t="n"/>
      <c r="DR47" s="1411" t="n"/>
      <c r="DS47" s="1411" t="n"/>
      <c r="DT47" s="1411" t="n"/>
      <c r="DU47" s="1411" t="n"/>
      <c r="DV47" s="1446" t="n"/>
      <c r="DW47" s="1435" t="n"/>
      <c r="DY47" s="1442" t="n"/>
      <c r="DZ47" s="1437" t="inlineStr">
        <is>
          <t>▲Considerations of tax effect</t>
        </is>
      </c>
      <c r="EA47" s="1411" t="n"/>
      <c r="EB47" s="1411" t="n"/>
      <c r="EC47" s="1411" t="n"/>
      <c r="ED47" s="1411" t="n"/>
      <c r="EE47" s="1411" t="n"/>
      <c r="EF47" s="1411" t="n"/>
      <c r="EG47" s="1411" t="n"/>
      <c r="EH47" s="1411" t="n"/>
      <c r="EI47" s="1411" t="n"/>
      <c r="EJ47" s="1411" t="n"/>
      <c r="EK47" s="1411" t="n"/>
      <c r="EL47" s="1411" t="n"/>
      <c r="EM47" s="1411" t="n"/>
      <c r="EN47" s="1411" t="n"/>
      <c r="EO47" s="1411" t="n"/>
      <c r="EP47" s="1411" t="n"/>
      <c r="EQ47" s="1411" t="n"/>
      <c r="ER47" s="1411" t="n"/>
      <c r="ES47" s="1411" t="n"/>
      <c r="ET47" s="1411" t="n"/>
      <c r="EU47" s="1411" t="n"/>
      <c r="EV47" s="1411" t="n"/>
      <c r="EW47" s="1411" t="n"/>
      <c r="EX47" s="1411" t="n"/>
      <c r="EY47" s="1412" t="n"/>
      <c r="EZ47" s="1438" t="n"/>
      <c r="FA47" s="1411" t="n"/>
      <c r="FB47" s="1411" t="n"/>
      <c r="FC47" s="1411" t="n"/>
      <c r="FD47" s="1411" t="n"/>
      <c r="FE47" s="1411" t="n"/>
      <c r="FF47" s="1411" t="n"/>
      <c r="FG47" s="1411" t="n"/>
      <c r="FH47" s="1411" t="n"/>
      <c r="FI47" s="1411" t="n"/>
      <c r="FJ47" s="1411" t="n"/>
      <c r="FK47" s="1411" t="n"/>
      <c r="FL47" s="1412" t="n"/>
    </row>
    <row r="48" ht="13.5" customHeight="1" s="980">
      <c r="A48" s="1439" t="n"/>
      <c r="B48" s="1463" t="n"/>
      <c r="C48" s="1427" t="n"/>
      <c r="D48" s="1428" t="n"/>
      <c r="E48" s="1428" t="n"/>
      <c r="F48" s="1428" t="n"/>
      <c r="G48" s="1428" t="n"/>
      <c r="H48" s="1428" t="n"/>
      <c r="I48" s="1428" t="n"/>
      <c r="J48" s="1428" t="n"/>
      <c r="K48" s="1428" t="n"/>
      <c r="L48" s="1428" t="n"/>
      <c r="M48" s="1428" t="n"/>
      <c r="N48" s="1428" t="n"/>
      <c r="O48" s="1428" t="n"/>
      <c r="P48" s="1428" t="n"/>
      <c r="Q48" s="1428" t="n"/>
      <c r="R48" s="1428" t="n"/>
      <c r="S48" s="1429" t="n"/>
      <c r="T48" s="1427" t="n"/>
      <c r="U48" s="1428" t="n"/>
      <c r="V48" s="1428" t="n"/>
      <c r="W48" s="1428" t="n"/>
      <c r="X48" s="1428" t="n"/>
      <c r="Y48" s="1428" t="n"/>
      <c r="Z48" s="1428" t="n"/>
      <c r="AA48" s="1428" t="n"/>
      <c r="AB48" s="1428" t="n"/>
      <c r="AC48" s="1428" t="n"/>
      <c r="AD48" s="1429" t="n"/>
      <c r="AE48" s="1440" t="n"/>
      <c r="AF48" s="1428" t="n"/>
      <c r="AG48" s="1428" t="n"/>
      <c r="AH48" s="1428" t="n"/>
      <c r="AI48" s="1428" t="n"/>
      <c r="AJ48" s="1428" t="n"/>
      <c r="AK48" s="1428" t="n"/>
      <c r="AL48" s="1428" t="n"/>
      <c r="AM48" s="1428" t="n"/>
      <c r="AN48" s="1428" t="n"/>
      <c r="AO48" s="1429" t="n"/>
      <c r="AP48" s="1427" t="n"/>
      <c r="AQ48" s="1428" t="n"/>
      <c r="AR48" s="1428" t="n"/>
      <c r="AS48" s="1428" t="n"/>
      <c r="AT48" s="1428" t="n"/>
      <c r="AU48" s="1428" t="n"/>
      <c r="AV48" s="1428" t="n"/>
      <c r="AW48" s="1428" t="n"/>
      <c r="AX48" s="1428" t="n"/>
      <c r="AY48" s="1428" t="n"/>
      <c r="AZ48" s="1429" t="n"/>
      <c r="BA48" s="1440" t="n"/>
      <c r="BB48" s="1428" t="n"/>
      <c r="BC48" s="1428" t="n"/>
      <c r="BD48" s="1428" t="n"/>
      <c r="BE48" s="1428" t="n"/>
      <c r="BF48" s="1428" t="n"/>
      <c r="BG48" s="1428" t="n"/>
      <c r="BH48" s="1428" t="n"/>
      <c r="BI48" s="1428" t="n"/>
      <c r="BJ48" s="1428" t="n"/>
      <c r="BK48" s="1429" t="n"/>
      <c r="BL48" s="1427" t="n"/>
      <c r="BM48" s="1428" t="n"/>
      <c r="BN48" s="1428" t="n"/>
      <c r="BO48" s="1428" t="n"/>
      <c r="BP48" s="1428" t="n"/>
      <c r="BQ48" s="1428" t="n"/>
      <c r="BR48" s="1428" t="n"/>
      <c r="BS48" s="1428" t="n"/>
      <c r="BT48" s="1428" t="n"/>
      <c r="BU48" s="1428" t="n"/>
      <c r="BV48" s="1429" t="n"/>
      <c r="BW48" s="1440" t="n"/>
      <c r="BX48" s="1428" t="n"/>
      <c r="BY48" s="1428" t="n"/>
      <c r="BZ48" s="1428" t="n"/>
      <c r="CA48" s="1428" t="n"/>
      <c r="CB48" s="1428" t="n"/>
      <c r="CC48" s="1428" t="n"/>
      <c r="CD48" s="1428" t="n"/>
      <c r="CE48" s="1428" t="n"/>
      <c r="CF48" s="1428" t="n"/>
      <c r="CG48" s="1428" t="n"/>
      <c r="CH48" s="1428" t="n"/>
      <c r="CI48" s="1428" t="n"/>
      <c r="CJ48" s="1428" t="n"/>
      <c r="CK48" s="1428" t="n"/>
      <c r="CL48" s="1428" t="n"/>
      <c r="CM48" s="1428" t="n"/>
      <c r="CN48" s="1428" t="n"/>
      <c r="CO48" s="1428" t="n"/>
      <c r="CP48" s="1428" t="n"/>
      <c r="CQ48" s="1428" t="n"/>
      <c r="CR48" s="1428" t="n"/>
      <c r="CS48" s="1428" t="n"/>
      <c r="CT48" s="1428" t="n"/>
      <c r="CU48" s="1428" t="n"/>
      <c r="CV48" s="1428" t="n"/>
      <c r="CW48" s="1428" t="n"/>
      <c r="CX48" s="1428" t="n"/>
      <c r="CY48" s="1428" t="n"/>
      <c r="CZ48" s="1428" t="n"/>
      <c r="DA48" s="1428" t="n"/>
      <c r="DB48" s="1428" t="n"/>
      <c r="DC48" s="1428" t="n"/>
      <c r="DD48" s="1428" t="n"/>
      <c r="DE48" s="1428" t="n"/>
      <c r="DF48" s="1428" t="n"/>
      <c r="DG48" s="1428" t="n"/>
      <c r="DH48" s="1428" t="n"/>
      <c r="DI48" s="1428" t="n"/>
      <c r="DJ48" s="1428" t="n"/>
      <c r="DK48" s="1428" t="n"/>
      <c r="DL48" s="1428" t="n"/>
      <c r="DM48" s="1428" t="n"/>
      <c r="DN48" s="1428" t="n"/>
      <c r="DO48" s="1428" t="n"/>
      <c r="DP48" s="1428" t="n"/>
      <c r="DQ48" s="1428" t="n"/>
      <c r="DR48" s="1428" t="n"/>
      <c r="DS48" s="1428" t="n"/>
      <c r="DT48" s="1428" t="n"/>
      <c r="DU48" s="1428" t="n"/>
      <c r="DV48" s="1441" t="n"/>
      <c r="DW48" s="1435" t="n"/>
      <c r="DY48" s="1447" t="n"/>
      <c r="DZ48" s="1427" t="n"/>
      <c r="EA48" s="1428" t="n"/>
      <c r="EB48" s="1428" t="n"/>
      <c r="EC48" s="1428" t="n"/>
      <c r="ED48" s="1428" t="n"/>
      <c r="EE48" s="1428" t="n"/>
      <c r="EF48" s="1428" t="n"/>
      <c r="EG48" s="1428" t="n"/>
      <c r="EH48" s="1428" t="n"/>
      <c r="EI48" s="1428" t="n"/>
      <c r="EJ48" s="1428" t="n"/>
      <c r="EK48" s="1428" t="n"/>
      <c r="EL48" s="1428" t="n"/>
      <c r="EM48" s="1428" t="n"/>
      <c r="EN48" s="1428" t="n"/>
      <c r="EO48" s="1428" t="n"/>
      <c r="EP48" s="1428" t="n"/>
      <c r="EQ48" s="1428" t="n"/>
      <c r="ER48" s="1428" t="n"/>
      <c r="ES48" s="1428" t="n"/>
      <c r="ET48" s="1428" t="n"/>
      <c r="EU48" s="1428" t="n"/>
      <c r="EV48" s="1428" t="n"/>
      <c r="EW48" s="1428" t="n"/>
      <c r="EX48" s="1428" t="n"/>
      <c r="EY48" s="1429" t="n"/>
      <c r="EZ48" s="1427" t="n"/>
      <c r="FA48" s="1428" t="n"/>
      <c r="FB48" s="1428" t="n"/>
      <c r="FC48" s="1428" t="n"/>
      <c r="FD48" s="1428" t="n"/>
      <c r="FE48" s="1428" t="n"/>
      <c r="FF48" s="1428" t="n"/>
      <c r="FG48" s="1428" t="n"/>
      <c r="FH48" s="1428" t="n"/>
      <c r="FI48" s="1428" t="n"/>
      <c r="FJ48" s="1428" t="n"/>
      <c r="FK48" s="1428" t="n"/>
      <c r="FL48" s="1429" t="n"/>
    </row>
    <row r="49" ht="6" customHeight="1" s="980">
      <c r="A49" s="1439" t="n"/>
      <c r="B49" s="1463" t="n"/>
      <c r="C49" s="1437" t="inlineStr">
        <is>
          <t>CWIP</t>
        </is>
      </c>
      <c r="D49" s="1411" t="n"/>
      <c r="E49" s="1411" t="n"/>
      <c r="F49" s="1411" t="n"/>
      <c r="G49" s="1411" t="n"/>
      <c r="H49" s="1411" t="n"/>
      <c r="I49" s="1411" t="n"/>
      <c r="J49" s="1411" t="n"/>
      <c r="K49" s="1411" t="n"/>
      <c r="L49" s="1411" t="n"/>
      <c r="M49" s="1411" t="n"/>
      <c r="N49" s="1411" t="n"/>
      <c r="O49" s="1411" t="n"/>
      <c r="P49" s="1411" t="n"/>
      <c r="Q49" s="1411" t="n"/>
      <c r="R49" s="1411" t="n"/>
      <c r="S49" s="1412" t="n"/>
      <c r="T49" s="1443" t="n">
        <v>6592</v>
      </c>
      <c r="U49" s="1411" t="n"/>
      <c r="V49" s="1411" t="n"/>
      <c r="W49" s="1411" t="n"/>
      <c r="X49" s="1411" t="n"/>
      <c r="Y49" s="1411" t="n"/>
      <c r="Z49" s="1411" t="n"/>
      <c r="AA49" s="1411" t="n"/>
      <c r="AB49" s="1411" t="n"/>
      <c r="AC49" s="1411" t="n"/>
      <c r="AD49" s="1412" t="n"/>
      <c r="AE49" s="1444" t="n"/>
      <c r="AF49" s="1411" t="n"/>
      <c r="AG49" s="1411" t="n"/>
      <c r="AH49" s="1411" t="n"/>
      <c r="AI49" s="1411" t="n"/>
      <c r="AJ49" s="1411" t="n"/>
      <c r="AK49" s="1411" t="n"/>
      <c r="AL49" s="1411" t="n"/>
      <c r="AM49" s="1411" t="n"/>
      <c r="AN49" s="1411" t="n"/>
      <c r="AO49" s="1412" t="n"/>
      <c r="AP49" s="1443">
        <f>+T49+AE49</f>
        <v/>
      </c>
      <c r="AQ49" s="1411" t="n"/>
      <c r="AR49" s="1411" t="n"/>
      <c r="AS49" s="1411" t="n"/>
      <c r="AT49" s="1411" t="n"/>
      <c r="AU49" s="1411" t="n"/>
      <c r="AV49" s="1411" t="n"/>
      <c r="AW49" s="1411" t="n"/>
      <c r="AX49" s="1411" t="n"/>
      <c r="AY49" s="1411" t="n"/>
      <c r="AZ49" s="1412" t="n"/>
      <c r="BA49" s="1444" t="n"/>
      <c r="BB49" s="1411" t="n"/>
      <c r="BC49" s="1411" t="n"/>
      <c r="BD49" s="1411" t="n"/>
      <c r="BE49" s="1411" t="n"/>
      <c r="BF49" s="1411" t="n"/>
      <c r="BG49" s="1411" t="n"/>
      <c r="BH49" s="1411" t="n"/>
      <c r="BI49" s="1411" t="n"/>
      <c r="BJ49" s="1411" t="n"/>
      <c r="BK49" s="1412" t="n"/>
      <c r="BL49" s="1443">
        <f>+T49+BA49</f>
        <v/>
      </c>
      <c r="BM49" s="1411" t="n"/>
      <c r="BN49" s="1411" t="n"/>
      <c r="BO49" s="1411" t="n"/>
      <c r="BP49" s="1411" t="n"/>
      <c r="BQ49" s="1411" t="n"/>
      <c r="BR49" s="1411" t="n"/>
      <c r="BS49" s="1411" t="n"/>
      <c r="BT49" s="1411" t="n"/>
      <c r="BU49" s="1411" t="n"/>
      <c r="BV49" s="1412" t="n"/>
      <c r="BW49" s="1513" t="n"/>
      <c r="BX49" s="1411" t="n"/>
      <c r="BY49" s="1411" t="n"/>
      <c r="BZ49" s="1411" t="n"/>
      <c r="CA49" s="1411" t="n"/>
      <c r="CB49" s="1411" t="n"/>
      <c r="CC49" s="1411" t="n"/>
      <c r="CD49" s="1411" t="n"/>
      <c r="CE49" s="1411" t="n"/>
      <c r="CF49" s="1411" t="n"/>
      <c r="CG49" s="1411" t="n"/>
      <c r="CH49" s="1411" t="n"/>
      <c r="CI49" s="1411" t="n"/>
      <c r="CJ49" s="1411" t="n"/>
      <c r="CK49" s="1411" t="n"/>
      <c r="CL49" s="1411" t="n"/>
      <c r="CM49" s="1411" t="n"/>
      <c r="CN49" s="1411" t="n"/>
      <c r="CO49" s="1411" t="n"/>
      <c r="CP49" s="1411" t="n"/>
      <c r="CQ49" s="1411" t="n"/>
      <c r="CR49" s="1411" t="n"/>
      <c r="CS49" s="1411" t="n"/>
      <c r="CT49" s="1411" t="n"/>
      <c r="CU49" s="1411" t="n"/>
      <c r="CV49" s="1411" t="n"/>
      <c r="CW49" s="1411" t="n"/>
      <c r="CX49" s="1411" t="n"/>
      <c r="CY49" s="1411" t="n"/>
      <c r="CZ49" s="1411" t="n"/>
      <c r="DA49" s="1411" t="n"/>
      <c r="DB49" s="1411" t="n"/>
      <c r="DC49" s="1411" t="n"/>
      <c r="DD49" s="1411" t="n"/>
      <c r="DE49" s="1411" t="n"/>
      <c r="DF49" s="1411" t="n"/>
      <c r="DG49" s="1411" t="n"/>
      <c r="DH49" s="1411" t="n"/>
      <c r="DI49" s="1411" t="n"/>
      <c r="DJ49" s="1411" t="n"/>
      <c r="DK49" s="1411" t="n"/>
      <c r="DL49" s="1411" t="n"/>
      <c r="DM49" s="1411" t="n"/>
      <c r="DN49" s="1411" t="n"/>
      <c r="DO49" s="1411" t="n"/>
      <c r="DP49" s="1411" t="n"/>
      <c r="DQ49" s="1411" t="n"/>
      <c r="DR49" s="1411" t="n"/>
      <c r="DS49" s="1411" t="n"/>
      <c r="DT49" s="1411" t="n"/>
      <c r="DU49" s="1411" t="n"/>
      <c r="DV49" s="1412" t="n"/>
      <c r="DW49" s="1435" t="n"/>
      <c r="DY49" s="1458" t="inlineStr">
        <is>
          <t>Unrealized gain/loss with tax effect considered (B)</t>
        </is>
      </c>
      <c r="DZ49" s="1411" t="n"/>
      <c r="EA49" s="1411" t="n"/>
      <c r="EB49" s="1411" t="n"/>
      <c r="EC49" s="1411" t="n"/>
      <c r="ED49" s="1411" t="n"/>
      <c r="EE49" s="1411" t="n"/>
      <c r="EF49" s="1411" t="n"/>
      <c r="EG49" s="1411" t="n"/>
      <c r="EH49" s="1411" t="n"/>
      <c r="EI49" s="1411" t="n"/>
      <c r="EJ49" s="1411" t="n"/>
      <c r="EK49" s="1411" t="n"/>
      <c r="EL49" s="1411" t="n"/>
      <c r="EM49" s="1411" t="n"/>
      <c r="EN49" s="1411" t="n"/>
      <c r="EO49" s="1411" t="n"/>
      <c r="EP49" s="1411" t="n"/>
      <c r="EQ49" s="1411" t="n"/>
      <c r="ER49" s="1411" t="n"/>
      <c r="ES49" s="1411" t="n"/>
      <c r="ET49" s="1411" t="n"/>
      <c r="EU49" s="1411" t="n"/>
      <c r="EV49" s="1411" t="n"/>
      <c r="EW49" s="1411" t="n"/>
      <c r="EX49" s="1411" t="n"/>
      <c r="EY49" s="1412" t="n"/>
      <c r="EZ49" s="1452" t="inlineStr">
        <is>
          <t>b</t>
        </is>
      </c>
      <c r="FA49" s="1412" t="n"/>
      <c r="FB49" s="1453">
        <f>FB45+EZ47</f>
        <v/>
      </c>
      <c r="FC49" s="1411" t="n"/>
      <c r="FD49" s="1411" t="n"/>
      <c r="FE49" s="1411" t="n"/>
      <c r="FF49" s="1411" t="n"/>
      <c r="FG49" s="1411" t="n"/>
      <c r="FH49" s="1411" t="n"/>
      <c r="FI49" s="1411" t="n"/>
      <c r="FJ49" s="1411" t="n"/>
      <c r="FK49" s="1411" t="n"/>
      <c r="FL49" s="1412" t="n"/>
    </row>
    <row r="50" ht="6" customHeight="1" s="980">
      <c r="A50" s="1439" t="n"/>
      <c r="B50" s="1463" t="n"/>
      <c r="C50" s="1427" t="n"/>
      <c r="D50" s="1428" t="n"/>
      <c r="E50" s="1428" t="n"/>
      <c r="F50" s="1428" t="n"/>
      <c r="G50" s="1428" t="n"/>
      <c r="H50" s="1428" t="n"/>
      <c r="I50" s="1428" t="n"/>
      <c r="J50" s="1428" t="n"/>
      <c r="K50" s="1428" t="n"/>
      <c r="L50" s="1428" t="n"/>
      <c r="M50" s="1428" t="n"/>
      <c r="N50" s="1428" t="n"/>
      <c r="O50" s="1428" t="n"/>
      <c r="P50" s="1428" t="n"/>
      <c r="Q50" s="1428" t="n"/>
      <c r="R50" s="1428" t="n"/>
      <c r="S50" s="1429" t="n"/>
      <c r="T50" s="1427" t="n"/>
      <c r="U50" s="1428" t="n"/>
      <c r="V50" s="1428" t="n"/>
      <c r="W50" s="1428" t="n"/>
      <c r="X50" s="1428" t="n"/>
      <c r="Y50" s="1428" t="n"/>
      <c r="Z50" s="1428" t="n"/>
      <c r="AA50" s="1428" t="n"/>
      <c r="AB50" s="1428" t="n"/>
      <c r="AC50" s="1428" t="n"/>
      <c r="AD50" s="1429" t="n"/>
      <c r="AE50" s="1440" t="n"/>
      <c r="AF50" s="1428" t="n"/>
      <c r="AG50" s="1428" t="n"/>
      <c r="AH50" s="1428" t="n"/>
      <c r="AI50" s="1428" t="n"/>
      <c r="AJ50" s="1428" t="n"/>
      <c r="AK50" s="1428" t="n"/>
      <c r="AL50" s="1428" t="n"/>
      <c r="AM50" s="1428" t="n"/>
      <c r="AN50" s="1428" t="n"/>
      <c r="AO50" s="1429" t="n"/>
      <c r="AP50" s="1427" t="n"/>
      <c r="AQ50" s="1428" t="n"/>
      <c r="AR50" s="1428" t="n"/>
      <c r="AS50" s="1428" t="n"/>
      <c r="AT50" s="1428" t="n"/>
      <c r="AU50" s="1428" t="n"/>
      <c r="AV50" s="1428" t="n"/>
      <c r="AW50" s="1428" t="n"/>
      <c r="AX50" s="1428" t="n"/>
      <c r="AY50" s="1428" t="n"/>
      <c r="AZ50" s="1429" t="n"/>
      <c r="BA50" s="1440" t="n"/>
      <c r="BB50" s="1428" t="n"/>
      <c r="BC50" s="1428" t="n"/>
      <c r="BD50" s="1428" t="n"/>
      <c r="BE50" s="1428" t="n"/>
      <c r="BF50" s="1428" t="n"/>
      <c r="BG50" s="1428" t="n"/>
      <c r="BH50" s="1428" t="n"/>
      <c r="BI50" s="1428" t="n"/>
      <c r="BJ50" s="1428" t="n"/>
      <c r="BK50" s="1429" t="n"/>
      <c r="BL50" s="1427" t="n"/>
      <c r="BM50" s="1428" t="n"/>
      <c r="BN50" s="1428" t="n"/>
      <c r="BO50" s="1428" t="n"/>
      <c r="BP50" s="1428" t="n"/>
      <c r="BQ50" s="1428" t="n"/>
      <c r="BR50" s="1428" t="n"/>
      <c r="BS50" s="1428" t="n"/>
      <c r="BT50" s="1428" t="n"/>
      <c r="BU50" s="1428" t="n"/>
      <c r="BV50" s="1429" t="n"/>
      <c r="BW50" s="1428" t="n"/>
      <c r="BX50" s="1428" t="n"/>
      <c r="BY50" s="1428" t="n"/>
      <c r="BZ50" s="1428" t="n"/>
      <c r="CA50" s="1428" t="n"/>
      <c r="CB50" s="1428" t="n"/>
      <c r="CC50" s="1428" t="n"/>
      <c r="CD50" s="1428" t="n"/>
      <c r="CE50" s="1428" t="n"/>
      <c r="CF50" s="1428" t="n"/>
      <c r="CG50" s="1428" t="n"/>
      <c r="CH50" s="1428" t="n"/>
      <c r="CI50" s="1428" t="n"/>
      <c r="CJ50" s="1428" t="n"/>
      <c r="CK50" s="1428" t="n"/>
      <c r="CL50" s="1428" t="n"/>
      <c r="CM50" s="1428" t="n"/>
      <c r="CN50" s="1428" t="n"/>
      <c r="CO50" s="1428" t="n"/>
      <c r="CP50" s="1428" t="n"/>
      <c r="CQ50" s="1428" t="n"/>
      <c r="CR50" s="1428" t="n"/>
      <c r="CS50" s="1428" t="n"/>
      <c r="CT50" s="1428" t="n"/>
      <c r="CU50" s="1428" t="n"/>
      <c r="CV50" s="1428" t="n"/>
      <c r="CW50" s="1428" t="n"/>
      <c r="CX50" s="1428" t="n"/>
      <c r="CY50" s="1428" t="n"/>
      <c r="CZ50" s="1428" t="n"/>
      <c r="DA50" s="1428" t="n"/>
      <c r="DB50" s="1428" t="n"/>
      <c r="DC50" s="1428" t="n"/>
      <c r="DD50" s="1428" t="n"/>
      <c r="DE50" s="1428" t="n"/>
      <c r="DF50" s="1428" t="n"/>
      <c r="DG50" s="1428" t="n"/>
      <c r="DH50" s="1428" t="n"/>
      <c r="DI50" s="1428" t="n"/>
      <c r="DJ50" s="1428" t="n"/>
      <c r="DK50" s="1428" t="n"/>
      <c r="DL50" s="1428" t="n"/>
      <c r="DM50" s="1428" t="n"/>
      <c r="DN50" s="1428" t="n"/>
      <c r="DO50" s="1428" t="n"/>
      <c r="DP50" s="1428" t="n"/>
      <c r="DQ50" s="1428" t="n"/>
      <c r="DR50" s="1428" t="n"/>
      <c r="DS50" s="1428" t="n"/>
      <c r="DT50" s="1428" t="n"/>
      <c r="DU50" s="1428" t="n"/>
      <c r="DV50" s="1429" t="n"/>
      <c r="DW50" s="1435" t="n"/>
      <c r="DY50" s="1427" t="n"/>
      <c r="DZ50" s="1428" t="n"/>
      <c r="EA50" s="1428" t="n"/>
      <c r="EB50" s="1428" t="n"/>
      <c r="EC50" s="1428" t="n"/>
      <c r="ED50" s="1428" t="n"/>
      <c r="EE50" s="1428" t="n"/>
      <c r="EF50" s="1428" t="n"/>
      <c r="EG50" s="1428" t="n"/>
      <c r="EH50" s="1428" t="n"/>
      <c r="EI50" s="1428" t="n"/>
      <c r="EJ50" s="1428" t="n"/>
      <c r="EK50" s="1428" t="n"/>
      <c r="EL50" s="1428" t="n"/>
      <c r="EM50" s="1428" t="n"/>
      <c r="EN50" s="1428" t="n"/>
      <c r="EO50" s="1428" t="n"/>
      <c r="EP50" s="1428" t="n"/>
      <c r="EQ50" s="1428" t="n"/>
      <c r="ER50" s="1428" t="n"/>
      <c r="ES50" s="1428" t="n"/>
      <c r="ET50" s="1428" t="n"/>
      <c r="EU50" s="1428" t="n"/>
      <c r="EV50" s="1428" t="n"/>
      <c r="EW50" s="1428" t="n"/>
      <c r="EX50" s="1428" t="n"/>
      <c r="EY50" s="1429" t="n"/>
      <c r="EZ50" s="1427" t="n"/>
      <c r="FA50" s="1429" t="n"/>
      <c r="FB50" s="1428" t="n"/>
      <c r="FC50" s="1428" t="n"/>
      <c r="FD50" s="1428" t="n"/>
      <c r="FE50" s="1428" t="n"/>
      <c r="FF50" s="1428" t="n"/>
      <c r="FG50" s="1428" t="n"/>
      <c r="FH50" s="1428" t="n"/>
      <c r="FI50" s="1428" t="n"/>
      <c r="FJ50" s="1428" t="n"/>
      <c r="FK50" s="1428" t="n"/>
      <c r="FL50" s="1429" t="n"/>
    </row>
    <row r="51" ht="6" customHeight="1" s="980">
      <c r="A51" s="1439" t="n"/>
      <c r="B51" s="1463" t="n"/>
      <c r="C51" s="1437" t="n"/>
      <c r="D51" s="1411" t="n"/>
      <c r="E51" s="1411" t="n"/>
      <c r="F51" s="1411" t="n"/>
      <c r="G51" s="1411" t="n"/>
      <c r="H51" s="1411" t="n"/>
      <c r="I51" s="1411" t="n"/>
      <c r="J51" s="1411" t="n"/>
      <c r="K51" s="1411" t="n"/>
      <c r="L51" s="1411" t="n"/>
      <c r="M51" s="1411" t="n"/>
      <c r="N51" s="1411" t="n"/>
      <c r="O51" s="1411" t="n"/>
      <c r="P51" s="1411" t="n"/>
      <c r="Q51" s="1411" t="n"/>
      <c r="R51" s="1411" t="n"/>
      <c r="S51" s="1412" t="n"/>
      <c r="T51" s="1443" t="n"/>
      <c r="U51" s="1411" t="n"/>
      <c r="V51" s="1411" t="n"/>
      <c r="W51" s="1411" t="n"/>
      <c r="X51" s="1411" t="n"/>
      <c r="Y51" s="1411" t="n"/>
      <c r="Z51" s="1411" t="n"/>
      <c r="AA51" s="1411" t="n"/>
      <c r="AB51" s="1411" t="n"/>
      <c r="AC51" s="1411" t="n"/>
      <c r="AD51" s="1412" t="n"/>
      <c r="AE51" s="1444" t="n"/>
      <c r="AF51" s="1411" t="n"/>
      <c r="AG51" s="1411" t="n"/>
      <c r="AH51" s="1411" t="n"/>
      <c r="AI51" s="1411" t="n"/>
      <c r="AJ51" s="1411" t="n"/>
      <c r="AK51" s="1411" t="n"/>
      <c r="AL51" s="1411" t="n"/>
      <c r="AM51" s="1411" t="n"/>
      <c r="AN51" s="1411" t="n"/>
      <c r="AO51" s="1412" t="n"/>
      <c r="AP51" s="1443">
        <f>+T51+AE51</f>
        <v/>
      </c>
      <c r="AQ51" s="1411" t="n"/>
      <c r="AR51" s="1411" t="n"/>
      <c r="AS51" s="1411" t="n"/>
      <c r="AT51" s="1411" t="n"/>
      <c r="AU51" s="1411" t="n"/>
      <c r="AV51" s="1411" t="n"/>
      <c r="AW51" s="1411" t="n"/>
      <c r="AX51" s="1411" t="n"/>
      <c r="AY51" s="1411" t="n"/>
      <c r="AZ51" s="1412" t="n"/>
      <c r="BA51" s="1444" t="n"/>
      <c r="BB51" s="1411" t="n"/>
      <c r="BC51" s="1411" t="n"/>
      <c r="BD51" s="1411" t="n"/>
      <c r="BE51" s="1411" t="n"/>
      <c r="BF51" s="1411" t="n"/>
      <c r="BG51" s="1411" t="n"/>
      <c r="BH51" s="1411" t="n"/>
      <c r="BI51" s="1411" t="n"/>
      <c r="BJ51" s="1411" t="n"/>
      <c r="BK51" s="1412" t="n"/>
      <c r="BL51" s="1443">
        <f>+T51+BA51</f>
        <v/>
      </c>
      <c r="BM51" s="1411" t="n"/>
      <c r="BN51" s="1411" t="n"/>
      <c r="BO51" s="1411" t="n"/>
      <c r="BP51" s="1411" t="n"/>
      <c r="BQ51" s="1411" t="n"/>
      <c r="BR51" s="1411" t="n"/>
      <c r="BS51" s="1411" t="n"/>
      <c r="BT51" s="1411" t="n"/>
      <c r="BU51" s="1411" t="n"/>
      <c r="BV51" s="1412" t="n"/>
      <c r="BW51" s="1513" t="n"/>
      <c r="BX51" s="1411" t="n"/>
      <c r="BY51" s="1411" t="n"/>
      <c r="BZ51" s="1411" t="n"/>
      <c r="CA51" s="1411" t="n"/>
      <c r="CB51" s="1411" t="n"/>
      <c r="CC51" s="1411" t="n"/>
      <c r="CD51" s="1411" t="n"/>
      <c r="CE51" s="1411" t="n"/>
      <c r="CF51" s="1411" t="n"/>
      <c r="CG51" s="1411" t="n"/>
      <c r="CH51" s="1411" t="n"/>
      <c r="CI51" s="1411" t="n"/>
      <c r="CJ51" s="1411" t="n"/>
      <c r="CK51" s="1411" t="n"/>
      <c r="CL51" s="1411" t="n"/>
      <c r="CM51" s="1411" t="n"/>
      <c r="CN51" s="1411" t="n"/>
      <c r="CO51" s="1411" t="n"/>
      <c r="CP51" s="1411" t="n"/>
      <c r="CQ51" s="1411" t="n"/>
      <c r="CR51" s="1411" t="n"/>
      <c r="CS51" s="1411" t="n"/>
      <c r="CT51" s="1411" t="n"/>
      <c r="CU51" s="1411" t="n"/>
      <c r="CV51" s="1411" t="n"/>
      <c r="CW51" s="1411" t="n"/>
      <c r="CX51" s="1411" t="n"/>
      <c r="CY51" s="1411" t="n"/>
      <c r="CZ51" s="1411" t="n"/>
      <c r="DA51" s="1411" t="n"/>
      <c r="DB51" s="1411" t="n"/>
      <c r="DC51" s="1411" t="n"/>
      <c r="DD51" s="1411" t="n"/>
      <c r="DE51" s="1411" t="n"/>
      <c r="DF51" s="1411" t="n"/>
      <c r="DG51" s="1411" t="n"/>
      <c r="DH51" s="1411" t="n"/>
      <c r="DI51" s="1411" t="n"/>
      <c r="DJ51" s="1411" t="n"/>
      <c r="DK51" s="1411" t="n"/>
      <c r="DL51" s="1411" t="n"/>
      <c r="DM51" s="1411" t="n"/>
      <c r="DN51" s="1411" t="n"/>
      <c r="DO51" s="1411" t="n"/>
      <c r="DP51" s="1411" t="n"/>
      <c r="DQ51" s="1411" t="n"/>
      <c r="DR51" s="1411" t="n"/>
      <c r="DS51" s="1411" t="n"/>
      <c r="DT51" s="1411" t="n"/>
      <c r="DU51" s="1411" t="n"/>
      <c r="DV51" s="1412" t="n"/>
      <c r="DW51" s="1435" t="n"/>
      <c r="EA51" s="1400" t="n"/>
      <c r="EB51" s="1400" t="n"/>
      <c r="EC51" s="1400" t="n"/>
      <c r="ED51" s="1400" t="n"/>
      <c r="EE51" s="1400" t="n"/>
      <c r="EF51" s="1400" t="n"/>
      <c r="EG51" s="1400" t="n"/>
      <c r="EH51" s="1400" t="n"/>
      <c r="EI51" s="1400" t="n"/>
      <c r="EJ51" s="1400" t="n"/>
      <c r="EK51" s="1400" t="n"/>
      <c r="EL51" s="1400" t="n"/>
      <c r="EM51" s="1400" t="n"/>
      <c r="EN51" s="1400" t="n"/>
      <c r="EO51" s="1400" t="n"/>
      <c r="EP51" s="1400" t="n"/>
      <c r="EQ51" s="1400" t="n"/>
      <c r="ER51" s="1400" t="n"/>
      <c r="ES51" s="1400" t="n"/>
      <c r="ET51" s="1400" t="n"/>
      <c r="EU51" s="1400" t="n"/>
      <c r="EX51" s="1514" t="n"/>
      <c r="EZ51" s="1451" t="n"/>
      <c r="FA51" s="1451" t="n"/>
      <c r="FB51" s="1451" t="n"/>
      <c r="FC51" s="1451" t="n"/>
      <c r="FD51" s="1451" t="n"/>
      <c r="FE51" s="1451" t="n"/>
      <c r="FF51" s="1451" t="n"/>
      <c r="FG51" s="1451" t="n"/>
      <c r="FH51" s="1451" t="n"/>
      <c r="FI51" s="1451" t="n"/>
      <c r="FJ51" s="1451" t="n"/>
      <c r="FK51" s="1451" t="n"/>
      <c r="FL51" s="1451" t="n"/>
    </row>
    <row r="52" ht="6" customHeight="1" s="980">
      <c r="A52" s="1439" t="n"/>
      <c r="B52" s="1463" t="n"/>
      <c r="C52" s="1427" t="n"/>
      <c r="D52" s="1428" t="n"/>
      <c r="E52" s="1428" t="n"/>
      <c r="F52" s="1428" t="n"/>
      <c r="G52" s="1428" t="n"/>
      <c r="H52" s="1428" t="n"/>
      <c r="I52" s="1428" t="n"/>
      <c r="J52" s="1428" t="n"/>
      <c r="K52" s="1428" t="n"/>
      <c r="L52" s="1428" t="n"/>
      <c r="M52" s="1428" t="n"/>
      <c r="N52" s="1428" t="n"/>
      <c r="O52" s="1428" t="n"/>
      <c r="P52" s="1428" t="n"/>
      <c r="Q52" s="1428" t="n"/>
      <c r="R52" s="1428" t="n"/>
      <c r="S52" s="1429" t="n"/>
      <c r="T52" s="1427" t="n"/>
      <c r="U52" s="1428" t="n"/>
      <c r="V52" s="1428" t="n"/>
      <c r="W52" s="1428" t="n"/>
      <c r="X52" s="1428" t="n"/>
      <c r="Y52" s="1428" t="n"/>
      <c r="Z52" s="1428" t="n"/>
      <c r="AA52" s="1428" t="n"/>
      <c r="AB52" s="1428" t="n"/>
      <c r="AC52" s="1428" t="n"/>
      <c r="AD52" s="1429" t="n"/>
      <c r="AE52" s="1440" t="n"/>
      <c r="AF52" s="1428" t="n"/>
      <c r="AG52" s="1428" t="n"/>
      <c r="AH52" s="1428" t="n"/>
      <c r="AI52" s="1428" t="n"/>
      <c r="AJ52" s="1428" t="n"/>
      <c r="AK52" s="1428" t="n"/>
      <c r="AL52" s="1428" t="n"/>
      <c r="AM52" s="1428" t="n"/>
      <c r="AN52" s="1428" t="n"/>
      <c r="AO52" s="1429" t="n"/>
      <c r="AP52" s="1427" t="n"/>
      <c r="AQ52" s="1428" t="n"/>
      <c r="AR52" s="1428" t="n"/>
      <c r="AS52" s="1428" t="n"/>
      <c r="AT52" s="1428" t="n"/>
      <c r="AU52" s="1428" t="n"/>
      <c r="AV52" s="1428" t="n"/>
      <c r="AW52" s="1428" t="n"/>
      <c r="AX52" s="1428" t="n"/>
      <c r="AY52" s="1428" t="n"/>
      <c r="AZ52" s="1429" t="n"/>
      <c r="BA52" s="1440" t="n"/>
      <c r="BB52" s="1428" t="n"/>
      <c r="BC52" s="1428" t="n"/>
      <c r="BD52" s="1428" t="n"/>
      <c r="BE52" s="1428" t="n"/>
      <c r="BF52" s="1428" t="n"/>
      <c r="BG52" s="1428" t="n"/>
      <c r="BH52" s="1428" t="n"/>
      <c r="BI52" s="1428" t="n"/>
      <c r="BJ52" s="1428" t="n"/>
      <c r="BK52" s="1429" t="n"/>
      <c r="BL52" s="1427" t="n"/>
      <c r="BM52" s="1428" t="n"/>
      <c r="BN52" s="1428" t="n"/>
      <c r="BO52" s="1428" t="n"/>
      <c r="BP52" s="1428" t="n"/>
      <c r="BQ52" s="1428" t="n"/>
      <c r="BR52" s="1428" t="n"/>
      <c r="BS52" s="1428" t="n"/>
      <c r="BT52" s="1428" t="n"/>
      <c r="BU52" s="1428" t="n"/>
      <c r="BV52" s="1429" t="n"/>
      <c r="BW52" s="1428" t="n"/>
      <c r="BX52" s="1428" t="n"/>
      <c r="BY52" s="1428" t="n"/>
      <c r="BZ52" s="1428" t="n"/>
      <c r="CA52" s="1428" t="n"/>
      <c r="CB52" s="1428" t="n"/>
      <c r="CC52" s="1428" t="n"/>
      <c r="CD52" s="1428" t="n"/>
      <c r="CE52" s="1428" t="n"/>
      <c r="CF52" s="1428" t="n"/>
      <c r="CG52" s="1428" t="n"/>
      <c r="CH52" s="1428" t="n"/>
      <c r="CI52" s="1428" t="n"/>
      <c r="CJ52" s="1428" t="n"/>
      <c r="CK52" s="1428" t="n"/>
      <c r="CL52" s="1428" t="n"/>
      <c r="CM52" s="1428" t="n"/>
      <c r="CN52" s="1428" t="n"/>
      <c r="CO52" s="1428" t="n"/>
      <c r="CP52" s="1428" t="n"/>
      <c r="CQ52" s="1428" t="n"/>
      <c r="CR52" s="1428" t="n"/>
      <c r="CS52" s="1428" t="n"/>
      <c r="CT52" s="1428" t="n"/>
      <c r="CU52" s="1428" t="n"/>
      <c r="CV52" s="1428" t="n"/>
      <c r="CW52" s="1428" t="n"/>
      <c r="CX52" s="1428" t="n"/>
      <c r="CY52" s="1428" t="n"/>
      <c r="CZ52" s="1428" t="n"/>
      <c r="DA52" s="1428" t="n"/>
      <c r="DB52" s="1428" t="n"/>
      <c r="DC52" s="1428" t="n"/>
      <c r="DD52" s="1428" t="n"/>
      <c r="DE52" s="1428" t="n"/>
      <c r="DF52" s="1428" t="n"/>
      <c r="DG52" s="1428" t="n"/>
      <c r="DH52" s="1428" t="n"/>
      <c r="DI52" s="1428" t="n"/>
      <c r="DJ52" s="1428" t="n"/>
      <c r="DK52" s="1428" t="n"/>
      <c r="DL52" s="1428" t="n"/>
      <c r="DM52" s="1428" t="n"/>
      <c r="DN52" s="1428" t="n"/>
      <c r="DO52" s="1428" t="n"/>
      <c r="DP52" s="1428" t="n"/>
      <c r="DQ52" s="1428" t="n"/>
      <c r="DR52" s="1428" t="n"/>
      <c r="DS52" s="1428" t="n"/>
      <c r="DT52" s="1428" t="n"/>
      <c r="DU52" s="1428" t="n"/>
      <c r="DV52" s="1429" t="n"/>
      <c r="DW52" s="1435" t="n"/>
      <c r="DY52" s="1436" t="n"/>
      <c r="DZ52" s="1437" t="inlineStr">
        <is>
          <t>Common stock</t>
        </is>
      </c>
      <c r="EA52" s="1411" t="n"/>
      <c r="EB52" s="1411" t="n"/>
      <c r="EC52" s="1411" t="n"/>
      <c r="ED52" s="1411" t="n"/>
      <c r="EE52" s="1411" t="n"/>
      <c r="EF52" s="1411" t="n"/>
      <c r="EG52" s="1411" t="n"/>
      <c r="EH52" s="1411" t="n"/>
      <c r="EI52" s="1411" t="n"/>
      <c r="EJ52" s="1411" t="n"/>
      <c r="EK52" s="1411" t="n"/>
      <c r="EL52" s="1411" t="n"/>
      <c r="EM52" s="1411" t="n"/>
      <c r="EN52" s="1411" t="n"/>
      <c r="EO52" s="1411" t="n"/>
      <c r="EP52" s="1411" t="n"/>
      <c r="EQ52" s="1411" t="n"/>
      <c r="ER52" s="1411" t="n"/>
      <c r="ES52" s="1411" t="n"/>
      <c r="ET52" s="1411" t="n"/>
      <c r="EU52" s="1411" t="n"/>
      <c r="EV52" s="1411" t="n"/>
      <c r="EW52" s="1411" t="n"/>
      <c r="EX52" s="1411" t="n"/>
      <c r="EY52" s="1412" t="n"/>
      <c r="EZ52" s="1452" t="inlineStr">
        <is>
          <t>⑨</t>
        </is>
      </c>
      <c r="FA52" s="1412" t="n"/>
      <c r="FB52" s="1453" t="n">
        <v>1024</v>
      </c>
      <c r="FC52" s="1411" t="n"/>
      <c r="FD52" s="1411" t="n"/>
      <c r="FE52" s="1411" t="n"/>
      <c r="FF52" s="1411" t="n"/>
      <c r="FG52" s="1411" t="n"/>
      <c r="FH52" s="1411" t="n"/>
      <c r="FI52" s="1411" t="n"/>
      <c r="FJ52" s="1411" t="n"/>
      <c r="FK52" s="1411" t="n"/>
      <c r="FL52" s="1412" t="n"/>
    </row>
    <row r="53" ht="6" customHeight="1" s="980">
      <c r="A53" s="1439" t="n"/>
      <c r="B53" s="1463" t="n"/>
      <c r="C53" s="1437" t="n"/>
      <c r="D53" s="1411" t="n"/>
      <c r="E53" s="1411" t="n"/>
      <c r="F53" s="1411" t="n"/>
      <c r="G53" s="1411" t="n"/>
      <c r="H53" s="1411" t="n"/>
      <c r="I53" s="1411" t="n"/>
      <c r="J53" s="1411" t="n"/>
      <c r="K53" s="1411" t="n"/>
      <c r="L53" s="1411" t="n"/>
      <c r="M53" s="1411" t="n"/>
      <c r="N53" s="1411" t="n"/>
      <c r="O53" s="1411" t="n"/>
      <c r="P53" s="1411" t="n"/>
      <c r="Q53" s="1411" t="n"/>
      <c r="R53" s="1411" t="n"/>
      <c r="S53" s="1412" t="n"/>
      <c r="T53" s="1443" t="n"/>
      <c r="U53" s="1411" t="n"/>
      <c r="V53" s="1411" t="n"/>
      <c r="W53" s="1411" t="n"/>
      <c r="X53" s="1411" t="n"/>
      <c r="Y53" s="1411" t="n"/>
      <c r="Z53" s="1411" t="n"/>
      <c r="AA53" s="1411" t="n"/>
      <c r="AB53" s="1411" t="n"/>
      <c r="AC53" s="1411" t="n"/>
      <c r="AD53" s="1412" t="n"/>
      <c r="AE53" s="1444" t="n"/>
      <c r="AF53" s="1411" t="n"/>
      <c r="AG53" s="1411" t="n"/>
      <c r="AH53" s="1411" t="n"/>
      <c r="AI53" s="1411" t="n"/>
      <c r="AJ53" s="1411" t="n"/>
      <c r="AK53" s="1411" t="n"/>
      <c r="AL53" s="1411" t="n"/>
      <c r="AM53" s="1411" t="n"/>
      <c r="AN53" s="1411" t="n"/>
      <c r="AO53" s="1412" t="n"/>
      <c r="AP53" s="1443">
        <f>+T53+AE53</f>
        <v/>
      </c>
      <c r="AQ53" s="1411" t="n"/>
      <c r="AR53" s="1411" t="n"/>
      <c r="AS53" s="1411" t="n"/>
      <c r="AT53" s="1411" t="n"/>
      <c r="AU53" s="1411" t="n"/>
      <c r="AV53" s="1411" t="n"/>
      <c r="AW53" s="1411" t="n"/>
      <c r="AX53" s="1411" t="n"/>
      <c r="AY53" s="1411" t="n"/>
      <c r="AZ53" s="1412" t="n"/>
      <c r="BA53" s="1444" t="n"/>
      <c r="BB53" s="1411" t="n"/>
      <c r="BC53" s="1411" t="n"/>
      <c r="BD53" s="1411" t="n"/>
      <c r="BE53" s="1411" t="n"/>
      <c r="BF53" s="1411" t="n"/>
      <c r="BG53" s="1411" t="n"/>
      <c r="BH53" s="1411" t="n"/>
      <c r="BI53" s="1411" t="n"/>
      <c r="BJ53" s="1411" t="n"/>
      <c r="BK53" s="1412" t="n"/>
      <c r="BL53" s="1443">
        <f>+T53+BA53</f>
        <v/>
      </c>
      <c r="BM53" s="1411" t="n"/>
      <c r="BN53" s="1411" t="n"/>
      <c r="BO53" s="1411" t="n"/>
      <c r="BP53" s="1411" t="n"/>
      <c r="BQ53" s="1411" t="n"/>
      <c r="BR53" s="1411" t="n"/>
      <c r="BS53" s="1411" t="n"/>
      <c r="BT53" s="1411" t="n"/>
      <c r="BU53" s="1411" t="n"/>
      <c r="BV53" s="1412" t="n"/>
      <c r="BW53" s="1513" t="n"/>
      <c r="BX53" s="1411" t="n"/>
      <c r="BY53" s="1411" t="n"/>
      <c r="BZ53" s="1411" t="n"/>
      <c r="CA53" s="1411" t="n"/>
      <c r="CB53" s="1411" t="n"/>
      <c r="CC53" s="1411" t="n"/>
      <c r="CD53" s="1411" t="n"/>
      <c r="CE53" s="1411" t="n"/>
      <c r="CF53" s="1411" t="n"/>
      <c r="CG53" s="1411" t="n"/>
      <c r="CH53" s="1411" t="n"/>
      <c r="CI53" s="1411" t="n"/>
      <c r="CJ53" s="1411" t="n"/>
      <c r="CK53" s="1411" t="n"/>
      <c r="CL53" s="1411" t="n"/>
      <c r="CM53" s="1411" t="n"/>
      <c r="CN53" s="1411" t="n"/>
      <c r="CO53" s="1411" t="n"/>
      <c r="CP53" s="1411" t="n"/>
      <c r="CQ53" s="1411" t="n"/>
      <c r="CR53" s="1411" t="n"/>
      <c r="CS53" s="1411" t="n"/>
      <c r="CT53" s="1411" t="n"/>
      <c r="CU53" s="1411" t="n"/>
      <c r="CV53" s="1411" t="n"/>
      <c r="CW53" s="1411" t="n"/>
      <c r="CX53" s="1411" t="n"/>
      <c r="CY53" s="1411" t="n"/>
      <c r="CZ53" s="1411" t="n"/>
      <c r="DA53" s="1411" t="n"/>
      <c r="DB53" s="1411" t="n"/>
      <c r="DC53" s="1411" t="n"/>
      <c r="DD53" s="1411" t="n"/>
      <c r="DE53" s="1411" t="n"/>
      <c r="DF53" s="1411" t="n"/>
      <c r="DG53" s="1411" t="n"/>
      <c r="DH53" s="1411" t="n"/>
      <c r="DI53" s="1411" t="n"/>
      <c r="DJ53" s="1411" t="n"/>
      <c r="DK53" s="1411" t="n"/>
      <c r="DL53" s="1411" t="n"/>
      <c r="DM53" s="1411" t="n"/>
      <c r="DN53" s="1411" t="n"/>
      <c r="DO53" s="1411" t="n"/>
      <c r="DP53" s="1411" t="n"/>
      <c r="DQ53" s="1411" t="n"/>
      <c r="DR53" s="1411" t="n"/>
      <c r="DS53" s="1411" t="n"/>
      <c r="DT53" s="1411" t="n"/>
      <c r="DU53" s="1411" t="n"/>
      <c r="DV53" s="1412" t="n"/>
      <c r="DW53" s="1435" t="n"/>
      <c r="DY53" s="1442" t="n"/>
      <c r="DZ53" s="1427" t="n"/>
      <c r="EA53" s="1428" t="n"/>
      <c r="EB53" s="1428" t="n"/>
      <c r="EC53" s="1428" t="n"/>
      <c r="ED53" s="1428" t="n"/>
      <c r="EE53" s="1428" t="n"/>
      <c r="EF53" s="1428" t="n"/>
      <c r="EG53" s="1428" t="n"/>
      <c r="EH53" s="1428" t="n"/>
      <c r="EI53" s="1428" t="n"/>
      <c r="EJ53" s="1428" t="n"/>
      <c r="EK53" s="1428" t="n"/>
      <c r="EL53" s="1428" t="n"/>
      <c r="EM53" s="1428" t="n"/>
      <c r="EN53" s="1428" t="n"/>
      <c r="EO53" s="1428" t="n"/>
      <c r="EP53" s="1428" t="n"/>
      <c r="EQ53" s="1428" t="n"/>
      <c r="ER53" s="1428" t="n"/>
      <c r="ES53" s="1428" t="n"/>
      <c r="ET53" s="1428" t="n"/>
      <c r="EU53" s="1428" t="n"/>
      <c r="EV53" s="1428" t="n"/>
      <c r="EW53" s="1428" t="n"/>
      <c r="EX53" s="1428" t="n"/>
      <c r="EY53" s="1429" t="n"/>
      <c r="EZ53" s="1427" t="n"/>
      <c r="FA53" s="1429" t="n"/>
      <c r="FB53" s="1428" t="n"/>
      <c r="FC53" s="1428" t="n"/>
      <c r="FD53" s="1428" t="n"/>
      <c r="FE53" s="1428" t="n"/>
      <c r="FF53" s="1428" t="n"/>
      <c r="FG53" s="1428" t="n"/>
      <c r="FH53" s="1428" t="n"/>
      <c r="FI53" s="1428" t="n"/>
      <c r="FJ53" s="1428" t="n"/>
      <c r="FK53" s="1428" t="n"/>
      <c r="FL53" s="1429" t="n"/>
    </row>
    <row r="54" ht="6" customHeight="1" s="980">
      <c r="A54" s="1439" t="n"/>
      <c r="B54" s="1463" t="n"/>
      <c r="C54" s="1427" t="n"/>
      <c r="D54" s="1428" t="n"/>
      <c r="E54" s="1428" t="n"/>
      <c r="F54" s="1428" t="n"/>
      <c r="G54" s="1428" t="n"/>
      <c r="H54" s="1428" t="n"/>
      <c r="I54" s="1428" t="n"/>
      <c r="J54" s="1428" t="n"/>
      <c r="K54" s="1428" t="n"/>
      <c r="L54" s="1428" t="n"/>
      <c r="M54" s="1428" t="n"/>
      <c r="N54" s="1428" t="n"/>
      <c r="O54" s="1428" t="n"/>
      <c r="P54" s="1428" t="n"/>
      <c r="Q54" s="1428" t="n"/>
      <c r="R54" s="1428" t="n"/>
      <c r="S54" s="1429" t="n"/>
      <c r="T54" s="1427" t="n"/>
      <c r="U54" s="1428" t="n"/>
      <c r="V54" s="1428" t="n"/>
      <c r="W54" s="1428" t="n"/>
      <c r="X54" s="1428" t="n"/>
      <c r="Y54" s="1428" t="n"/>
      <c r="Z54" s="1428" t="n"/>
      <c r="AA54" s="1428" t="n"/>
      <c r="AB54" s="1428" t="n"/>
      <c r="AC54" s="1428" t="n"/>
      <c r="AD54" s="1429" t="n"/>
      <c r="AE54" s="1440" t="n"/>
      <c r="AF54" s="1428" t="n"/>
      <c r="AG54" s="1428" t="n"/>
      <c r="AH54" s="1428" t="n"/>
      <c r="AI54" s="1428" t="n"/>
      <c r="AJ54" s="1428" t="n"/>
      <c r="AK54" s="1428" t="n"/>
      <c r="AL54" s="1428" t="n"/>
      <c r="AM54" s="1428" t="n"/>
      <c r="AN54" s="1428" t="n"/>
      <c r="AO54" s="1429" t="n"/>
      <c r="AP54" s="1427" t="n"/>
      <c r="AQ54" s="1428" t="n"/>
      <c r="AR54" s="1428" t="n"/>
      <c r="AS54" s="1428" t="n"/>
      <c r="AT54" s="1428" t="n"/>
      <c r="AU54" s="1428" t="n"/>
      <c r="AV54" s="1428" t="n"/>
      <c r="AW54" s="1428" t="n"/>
      <c r="AX54" s="1428" t="n"/>
      <c r="AY54" s="1428" t="n"/>
      <c r="AZ54" s="1429" t="n"/>
      <c r="BA54" s="1440" t="n"/>
      <c r="BB54" s="1428" t="n"/>
      <c r="BC54" s="1428" t="n"/>
      <c r="BD54" s="1428" t="n"/>
      <c r="BE54" s="1428" t="n"/>
      <c r="BF54" s="1428" t="n"/>
      <c r="BG54" s="1428" t="n"/>
      <c r="BH54" s="1428" t="n"/>
      <c r="BI54" s="1428" t="n"/>
      <c r="BJ54" s="1428" t="n"/>
      <c r="BK54" s="1429" t="n"/>
      <c r="BL54" s="1427" t="n"/>
      <c r="BM54" s="1428" t="n"/>
      <c r="BN54" s="1428" t="n"/>
      <c r="BO54" s="1428" t="n"/>
      <c r="BP54" s="1428" t="n"/>
      <c r="BQ54" s="1428" t="n"/>
      <c r="BR54" s="1428" t="n"/>
      <c r="BS54" s="1428" t="n"/>
      <c r="BT54" s="1428" t="n"/>
      <c r="BU54" s="1428" t="n"/>
      <c r="BV54" s="1429" t="n"/>
      <c r="BW54" s="1428" t="n"/>
      <c r="BX54" s="1428" t="n"/>
      <c r="BY54" s="1428" t="n"/>
      <c r="BZ54" s="1428" t="n"/>
      <c r="CA54" s="1428" t="n"/>
      <c r="CB54" s="1428" t="n"/>
      <c r="CC54" s="1428" t="n"/>
      <c r="CD54" s="1428" t="n"/>
      <c r="CE54" s="1428" t="n"/>
      <c r="CF54" s="1428" t="n"/>
      <c r="CG54" s="1428" t="n"/>
      <c r="CH54" s="1428" t="n"/>
      <c r="CI54" s="1428" t="n"/>
      <c r="CJ54" s="1428" t="n"/>
      <c r="CK54" s="1428" t="n"/>
      <c r="CL54" s="1428" t="n"/>
      <c r="CM54" s="1428" t="n"/>
      <c r="CN54" s="1428" t="n"/>
      <c r="CO54" s="1428" t="n"/>
      <c r="CP54" s="1428" t="n"/>
      <c r="CQ54" s="1428" t="n"/>
      <c r="CR54" s="1428" t="n"/>
      <c r="CS54" s="1428" t="n"/>
      <c r="CT54" s="1428" t="n"/>
      <c r="CU54" s="1428" t="n"/>
      <c r="CV54" s="1428" t="n"/>
      <c r="CW54" s="1428" t="n"/>
      <c r="CX54" s="1428" t="n"/>
      <c r="CY54" s="1428" t="n"/>
      <c r="CZ54" s="1428" t="n"/>
      <c r="DA54" s="1428" t="n"/>
      <c r="DB54" s="1428" t="n"/>
      <c r="DC54" s="1428" t="n"/>
      <c r="DD54" s="1428" t="n"/>
      <c r="DE54" s="1428" t="n"/>
      <c r="DF54" s="1428" t="n"/>
      <c r="DG54" s="1428" t="n"/>
      <c r="DH54" s="1428" t="n"/>
      <c r="DI54" s="1428" t="n"/>
      <c r="DJ54" s="1428" t="n"/>
      <c r="DK54" s="1428" t="n"/>
      <c r="DL54" s="1428" t="n"/>
      <c r="DM54" s="1428" t="n"/>
      <c r="DN54" s="1428" t="n"/>
      <c r="DO54" s="1428" t="n"/>
      <c r="DP54" s="1428" t="n"/>
      <c r="DQ54" s="1428" t="n"/>
      <c r="DR54" s="1428" t="n"/>
      <c r="DS54" s="1428" t="n"/>
      <c r="DT54" s="1428" t="n"/>
      <c r="DU54" s="1428" t="n"/>
      <c r="DV54" s="1429" t="n"/>
      <c r="DW54" s="1435" t="n"/>
      <c r="DY54" s="1442" t="n"/>
      <c r="DZ54" s="1437" t="inlineStr">
        <is>
          <t>Additional paid in capital</t>
        </is>
      </c>
      <c r="EA54" s="1411" t="n"/>
      <c r="EB54" s="1411" t="n"/>
      <c r="EC54" s="1411" t="n"/>
      <c r="ED54" s="1411" t="n"/>
      <c r="EE54" s="1411" t="n"/>
      <c r="EF54" s="1411" t="n"/>
      <c r="EG54" s="1411" t="n"/>
      <c r="EH54" s="1411" t="n"/>
      <c r="EI54" s="1411" t="n"/>
      <c r="EJ54" s="1411" t="n"/>
      <c r="EK54" s="1411" t="n"/>
      <c r="EL54" s="1411" t="n"/>
      <c r="EM54" s="1411" t="n"/>
      <c r="EN54" s="1411" t="n"/>
      <c r="EO54" s="1411" t="n"/>
      <c r="EP54" s="1411" t="n"/>
      <c r="EQ54" s="1411" t="n"/>
      <c r="ER54" s="1411" t="n"/>
      <c r="ES54" s="1411" t="n"/>
      <c r="ET54" s="1411" t="n"/>
      <c r="EU54" s="1411" t="n"/>
      <c r="EV54" s="1411" t="n"/>
      <c r="EW54" s="1411" t="n"/>
      <c r="EX54" s="1411" t="n"/>
      <c r="EY54" s="1412" t="n"/>
      <c r="EZ54" s="1452" t="inlineStr">
        <is>
          <t>⑩</t>
        </is>
      </c>
      <c r="FA54" s="1412" t="n"/>
      <c r="FB54" s="1453" t="n"/>
      <c r="FC54" s="1411" t="n"/>
      <c r="FD54" s="1411" t="n"/>
      <c r="FE54" s="1411" t="n"/>
      <c r="FF54" s="1411" t="n"/>
      <c r="FG54" s="1411" t="n"/>
      <c r="FH54" s="1411" t="n"/>
      <c r="FI54" s="1411" t="n"/>
      <c r="FJ54" s="1411" t="n"/>
      <c r="FK54" s="1411" t="n"/>
      <c r="FL54" s="1412" t="n"/>
    </row>
    <row r="55" ht="6" customHeight="1" s="980">
      <c r="A55" s="1439" t="n"/>
      <c r="B55" s="1463" t="n"/>
      <c r="C55" s="1437" t="n"/>
      <c r="D55" s="1411" t="n"/>
      <c r="E55" s="1411" t="n"/>
      <c r="F55" s="1411" t="n"/>
      <c r="G55" s="1411" t="n"/>
      <c r="H55" s="1411" t="n"/>
      <c r="I55" s="1411" t="n"/>
      <c r="J55" s="1411" t="n"/>
      <c r="K55" s="1411" t="n"/>
      <c r="L55" s="1411" t="n"/>
      <c r="M55" s="1411" t="n"/>
      <c r="N55" s="1411" t="n"/>
      <c r="O55" s="1411" t="n"/>
      <c r="P55" s="1411" t="n"/>
      <c r="Q55" s="1411" t="n"/>
      <c r="R55" s="1411" t="n"/>
      <c r="S55" s="1412" t="n"/>
      <c r="T55" s="1443" t="n"/>
      <c r="U55" s="1411" t="n"/>
      <c r="V55" s="1411" t="n"/>
      <c r="W55" s="1411" t="n"/>
      <c r="X55" s="1411" t="n"/>
      <c r="Y55" s="1411" t="n"/>
      <c r="Z55" s="1411" t="n"/>
      <c r="AA55" s="1411" t="n"/>
      <c r="AB55" s="1411" t="n"/>
      <c r="AC55" s="1411" t="n"/>
      <c r="AD55" s="1412" t="n"/>
      <c r="AE55" s="1444" t="n"/>
      <c r="AF55" s="1411" t="n"/>
      <c r="AG55" s="1411" t="n"/>
      <c r="AH55" s="1411" t="n"/>
      <c r="AI55" s="1411" t="n"/>
      <c r="AJ55" s="1411" t="n"/>
      <c r="AK55" s="1411" t="n"/>
      <c r="AL55" s="1411" t="n"/>
      <c r="AM55" s="1411" t="n"/>
      <c r="AN55" s="1411" t="n"/>
      <c r="AO55" s="1412" t="n"/>
      <c r="AP55" s="1443">
        <f>+T55+AE55</f>
        <v/>
      </c>
      <c r="AQ55" s="1411" t="n"/>
      <c r="AR55" s="1411" t="n"/>
      <c r="AS55" s="1411" t="n"/>
      <c r="AT55" s="1411" t="n"/>
      <c r="AU55" s="1411" t="n"/>
      <c r="AV55" s="1411" t="n"/>
      <c r="AW55" s="1411" t="n"/>
      <c r="AX55" s="1411" t="n"/>
      <c r="AY55" s="1411" t="n"/>
      <c r="AZ55" s="1412" t="n"/>
      <c r="BA55" s="1444" t="n"/>
      <c r="BB55" s="1411" t="n"/>
      <c r="BC55" s="1411" t="n"/>
      <c r="BD55" s="1411" t="n"/>
      <c r="BE55" s="1411" t="n"/>
      <c r="BF55" s="1411" t="n"/>
      <c r="BG55" s="1411" t="n"/>
      <c r="BH55" s="1411" t="n"/>
      <c r="BI55" s="1411" t="n"/>
      <c r="BJ55" s="1411" t="n"/>
      <c r="BK55" s="1412" t="n"/>
      <c r="BL55" s="1443">
        <f>+T55+BA55</f>
        <v/>
      </c>
      <c r="BM55" s="1411" t="n"/>
      <c r="BN55" s="1411" t="n"/>
      <c r="BO55" s="1411" t="n"/>
      <c r="BP55" s="1411" t="n"/>
      <c r="BQ55" s="1411" t="n"/>
      <c r="BR55" s="1411" t="n"/>
      <c r="BS55" s="1411" t="n"/>
      <c r="BT55" s="1411" t="n"/>
      <c r="BU55" s="1411" t="n"/>
      <c r="BV55" s="1412" t="n"/>
      <c r="BW55" s="1513" t="n"/>
      <c r="BX55" s="1411" t="n"/>
      <c r="BY55" s="1411" t="n"/>
      <c r="BZ55" s="1411" t="n"/>
      <c r="CA55" s="1411" t="n"/>
      <c r="CB55" s="1411" t="n"/>
      <c r="CC55" s="1411" t="n"/>
      <c r="CD55" s="1411" t="n"/>
      <c r="CE55" s="1411" t="n"/>
      <c r="CF55" s="1411" t="n"/>
      <c r="CG55" s="1411" t="n"/>
      <c r="CH55" s="1411" t="n"/>
      <c r="CI55" s="1411" t="n"/>
      <c r="CJ55" s="1411" t="n"/>
      <c r="CK55" s="1411" t="n"/>
      <c r="CL55" s="1411" t="n"/>
      <c r="CM55" s="1411" t="n"/>
      <c r="CN55" s="1411" t="n"/>
      <c r="CO55" s="1411" t="n"/>
      <c r="CP55" s="1411" t="n"/>
      <c r="CQ55" s="1411" t="n"/>
      <c r="CR55" s="1411" t="n"/>
      <c r="CS55" s="1411" t="n"/>
      <c r="CT55" s="1411" t="n"/>
      <c r="CU55" s="1411" t="n"/>
      <c r="CV55" s="1411" t="n"/>
      <c r="CW55" s="1411" t="n"/>
      <c r="CX55" s="1411" t="n"/>
      <c r="CY55" s="1411" t="n"/>
      <c r="CZ55" s="1411" t="n"/>
      <c r="DA55" s="1411" t="n"/>
      <c r="DB55" s="1411" t="n"/>
      <c r="DC55" s="1411" t="n"/>
      <c r="DD55" s="1411" t="n"/>
      <c r="DE55" s="1411" t="n"/>
      <c r="DF55" s="1411" t="n"/>
      <c r="DG55" s="1411" t="n"/>
      <c r="DH55" s="1411" t="n"/>
      <c r="DI55" s="1411" t="n"/>
      <c r="DJ55" s="1411" t="n"/>
      <c r="DK55" s="1411" t="n"/>
      <c r="DL55" s="1411" t="n"/>
      <c r="DM55" s="1411" t="n"/>
      <c r="DN55" s="1411" t="n"/>
      <c r="DO55" s="1411" t="n"/>
      <c r="DP55" s="1411" t="n"/>
      <c r="DQ55" s="1411" t="n"/>
      <c r="DR55" s="1411" t="n"/>
      <c r="DS55" s="1411" t="n"/>
      <c r="DT55" s="1411" t="n"/>
      <c r="DU55" s="1411" t="n"/>
      <c r="DV55" s="1412" t="n"/>
      <c r="DW55" s="1435" t="n"/>
      <c r="DY55" s="1442" t="n"/>
      <c r="DZ55" s="1427" t="n"/>
      <c r="EA55" s="1428" t="n"/>
      <c r="EB55" s="1428" t="n"/>
      <c r="EC55" s="1428" t="n"/>
      <c r="ED55" s="1428" t="n"/>
      <c r="EE55" s="1428" t="n"/>
      <c r="EF55" s="1428" t="n"/>
      <c r="EG55" s="1428" t="n"/>
      <c r="EH55" s="1428" t="n"/>
      <c r="EI55" s="1428" t="n"/>
      <c r="EJ55" s="1428" t="n"/>
      <c r="EK55" s="1428" t="n"/>
      <c r="EL55" s="1428" t="n"/>
      <c r="EM55" s="1428" t="n"/>
      <c r="EN55" s="1428" t="n"/>
      <c r="EO55" s="1428" t="n"/>
      <c r="EP55" s="1428" t="n"/>
      <c r="EQ55" s="1428" t="n"/>
      <c r="ER55" s="1428" t="n"/>
      <c r="ES55" s="1428" t="n"/>
      <c r="ET55" s="1428" t="n"/>
      <c r="EU55" s="1428" t="n"/>
      <c r="EV55" s="1428" t="n"/>
      <c r="EW55" s="1428" t="n"/>
      <c r="EX55" s="1428" t="n"/>
      <c r="EY55" s="1429" t="n"/>
      <c r="EZ55" s="1427" t="n"/>
      <c r="FA55" s="1429" t="n"/>
      <c r="FB55" s="1428" t="n"/>
      <c r="FC55" s="1428" t="n"/>
      <c r="FD55" s="1428" t="n"/>
      <c r="FE55" s="1428" t="n"/>
      <c r="FF55" s="1428" t="n"/>
      <c r="FG55" s="1428" t="n"/>
      <c r="FH55" s="1428" t="n"/>
      <c r="FI55" s="1428" t="n"/>
      <c r="FJ55" s="1428" t="n"/>
      <c r="FK55" s="1428" t="n"/>
      <c r="FL55" s="1429" t="n"/>
    </row>
    <row r="56" ht="6" customHeight="1" s="980">
      <c r="A56" s="1439" t="n"/>
      <c r="B56" s="1464" t="n"/>
      <c r="C56" s="1427" t="n"/>
      <c r="D56" s="1428" t="n"/>
      <c r="E56" s="1428" t="n"/>
      <c r="F56" s="1428" t="n"/>
      <c r="G56" s="1428" t="n"/>
      <c r="H56" s="1428" t="n"/>
      <c r="I56" s="1428" t="n"/>
      <c r="J56" s="1428" t="n"/>
      <c r="K56" s="1428" t="n"/>
      <c r="L56" s="1428" t="n"/>
      <c r="M56" s="1428" t="n"/>
      <c r="N56" s="1428" t="n"/>
      <c r="O56" s="1428" t="n"/>
      <c r="P56" s="1428" t="n"/>
      <c r="Q56" s="1428" t="n"/>
      <c r="R56" s="1428" t="n"/>
      <c r="S56" s="1429" t="n"/>
      <c r="T56" s="1427" t="n"/>
      <c r="U56" s="1428" t="n"/>
      <c r="V56" s="1428" t="n"/>
      <c r="W56" s="1428" t="n"/>
      <c r="X56" s="1428" t="n"/>
      <c r="Y56" s="1428" t="n"/>
      <c r="Z56" s="1428" t="n"/>
      <c r="AA56" s="1428" t="n"/>
      <c r="AB56" s="1428" t="n"/>
      <c r="AC56" s="1428" t="n"/>
      <c r="AD56" s="1429" t="n"/>
      <c r="AE56" s="1440" t="n"/>
      <c r="AF56" s="1428" t="n"/>
      <c r="AG56" s="1428" t="n"/>
      <c r="AH56" s="1428" t="n"/>
      <c r="AI56" s="1428" t="n"/>
      <c r="AJ56" s="1428" t="n"/>
      <c r="AK56" s="1428" t="n"/>
      <c r="AL56" s="1428" t="n"/>
      <c r="AM56" s="1428" t="n"/>
      <c r="AN56" s="1428" t="n"/>
      <c r="AO56" s="1429" t="n"/>
      <c r="AP56" s="1427" t="n"/>
      <c r="AQ56" s="1428" t="n"/>
      <c r="AR56" s="1428" t="n"/>
      <c r="AS56" s="1428" t="n"/>
      <c r="AT56" s="1428" t="n"/>
      <c r="AU56" s="1428" t="n"/>
      <c r="AV56" s="1428" t="n"/>
      <c r="AW56" s="1428" t="n"/>
      <c r="AX56" s="1428" t="n"/>
      <c r="AY56" s="1428" t="n"/>
      <c r="AZ56" s="1429" t="n"/>
      <c r="BA56" s="1440" t="n"/>
      <c r="BB56" s="1428" t="n"/>
      <c r="BC56" s="1428" t="n"/>
      <c r="BD56" s="1428" t="n"/>
      <c r="BE56" s="1428" t="n"/>
      <c r="BF56" s="1428" t="n"/>
      <c r="BG56" s="1428" t="n"/>
      <c r="BH56" s="1428" t="n"/>
      <c r="BI56" s="1428" t="n"/>
      <c r="BJ56" s="1428" t="n"/>
      <c r="BK56" s="1429" t="n"/>
      <c r="BL56" s="1427" t="n"/>
      <c r="BM56" s="1428" t="n"/>
      <c r="BN56" s="1428" t="n"/>
      <c r="BO56" s="1428" t="n"/>
      <c r="BP56" s="1428" t="n"/>
      <c r="BQ56" s="1428" t="n"/>
      <c r="BR56" s="1428" t="n"/>
      <c r="BS56" s="1428" t="n"/>
      <c r="BT56" s="1428" t="n"/>
      <c r="BU56" s="1428" t="n"/>
      <c r="BV56" s="1429" t="n"/>
      <c r="BW56" s="1428" t="n"/>
      <c r="BX56" s="1428" t="n"/>
      <c r="BY56" s="1428" t="n"/>
      <c r="BZ56" s="1428" t="n"/>
      <c r="CA56" s="1428" t="n"/>
      <c r="CB56" s="1428" t="n"/>
      <c r="CC56" s="1428" t="n"/>
      <c r="CD56" s="1428" t="n"/>
      <c r="CE56" s="1428" t="n"/>
      <c r="CF56" s="1428" t="n"/>
      <c r="CG56" s="1428" t="n"/>
      <c r="CH56" s="1428" t="n"/>
      <c r="CI56" s="1428" t="n"/>
      <c r="CJ56" s="1428" t="n"/>
      <c r="CK56" s="1428" t="n"/>
      <c r="CL56" s="1428" t="n"/>
      <c r="CM56" s="1428" t="n"/>
      <c r="CN56" s="1428" t="n"/>
      <c r="CO56" s="1428" t="n"/>
      <c r="CP56" s="1428" t="n"/>
      <c r="CQ56" s="1428" t="n"/>
      <c r="CR56" s="1428" t="n"/>
      <c r="CS56" s="1428" t="n"/>
      <c r="CT56" s="1428" t="n"/>
      <c r="CU56" s="1428" t="n"/>
      <c r="CV56" s="1428" t="n"/>
      <c r="CW56" s="1428" t="n"/>
      <c r="CX56" s="1428" t="n"/>
      <c r="CY56" s="1428" t="n"/>
      <c r="CZ56" s="1428" t="n"/>
      <c r="DA56" s="1428" t="n"/>
      <c r="DB56" s="1428" t="n"/>
      <c r="DC56" s="1428" t="n"/>
      <c r="DD56" s="1428" t="n"/>
      <c r="DE56" s="1428" t="n"/>
      <c r="DF56" s="1428" t="n"/>
      <c r="DG56" s="1428" t="n"/>
      <c r="DH56" s="1428" t="n"/>
      <c r="DI56" s="1428" t="n"/>
      <c r="DJ56" s="1428" t="n"/>
      <c r="DK56" s="1428" t="n"/>
      <c r="DL56" s="1428" t="n"/>
      <c r="DM56" s="1428" t="n"/>
      <c r="DN56" s="1428" t="n"/>
      <c r="DO56" s="1428" t="n"/>
      <c r="DP56" s="1428" t="n"/>
      <c r="DQ56" s="1428" t="n"/>
      <c r="DR56" s="1428" t="n"/>
      <c r="DS56" s="1428" t="n"/>
      <c r="DT56" s="1428" t="n"/>
      <c r="DU56" s="1428" t="n"/>
      <c r="DV56" s="1429" t="n"/>
      <c r="DW56" s="1435" t="n"/>
      <c r="DY56" s="1442" t="n"/>
      <c r="DZ56" s="1437" t="inlineStr">
        <is>
          <t>Retained earnings *1</t>
        </is>
      </c>
      <c r="EA56" s="1411" t="n"/>
      <c r="EB56" s="1411" t="n"/>
      <c r="EC56" s="1411" t="n"/>
      <c r="ED56" s="1411" t="n"/>
      <c r="EE56" s="1411" t="n"/>
      <c r="EF56" s="1411" t="n"/>
      <c r="EG56" s="1411" t="n"/>
      <c r="EH56" s="1411" t="n"/>
      <c r="EI56" s="1411" t="n"/>
      <c r="EJ56" s="1411" t="n"/>
      <c r="EK56" s="1411" t="n"/>
      <c r="EL56" s="1411" t="n"/>
      <c r="EM56" s="1411" t="n"/>
      <c r="EN56" s="1411" t="n"/>
      <c r="EO56" s="1411" t="n"/>
      <c r="EP56" s="1411" t="n"/>
      <c r="EQ56" s="1411" t="n"/>
      <c r="ER56" s="1411" t="n"/>
      <c r="ES56" s="1411" t="n"/>
      <c r="ET56" s="1411" t="n"/>
      <c r="EU56" s="1411" t="n"/>
      <c r="EV56" s="1411" t="n"/>
      <c r="EW56" s="1411" t="n"/>
      <c r="EX56" s="1411" t="n"/>
      <c r="EY56" s="1412" t="n"/>
      <c r="EZ56" s="1452" t="inlineStr">
        <is>
          <t>⑪</t>
        </is>
      </c>
      <c r="FA56" s="1412" t="n"/>
      <c r="FB56" s="1453">
        <f>58127+15550</f>
        <v/>
      </c>
      <c r="FC56" s="1411" t="n"/>
      <c r="FD56" s="1411" t="n"/>
      <c r="FE56" s="1411" t="n"/>
      <c r="FF56" s="1411" t="n"/>
      <c r="FG56" s="1411" t="n"/>
      <c r="FH56" s="1411" t="n"/>
      <c r="FI56" s="1411" t="n"/>
      <c r="FJ56" s="1411" t="n"/>
      <c r="FK56" s="1411" t="n"/>
      <c r="FL56" s="1412" t="n"/>
    </row>
    <row r="57" ht="6" customHeight="1" s="980">
      <c r="A57" s="1439" t="n"/>
      <c r="B57" s="1437" t="inlineStr">
        <is>
          <t>Total tangible fixed assets</t>
        </is>
      </c>
      <c r="C57" s="1411" t="n"/>
      <c r="D57" s="1411" t="n"/>
      <c r="E57" s="1411" t="n"/>
      <c r="F57" s="1411" t="n"/>
      <c r="G57" s="1411" t="n"/>
      <c r="H57" s="1411" t="n"/>
      <c r="I57" s="1411" t="n"/>
      <c r="J57" s="1411" t="n"/>
      <c r="K57" s="1411" t="n"/>
      <c r="L57" s="1411" t="n"/>
      <c r="M57" s="1411" t="n"/>
      <c r="N57" s="1411" t="n"/>
      <c r="O57" s="1411" t="n"/>
      <c r="P57" s="1411" t="n"/>
      <c r="Q57" s="1411" t="n"/>
      <c r="R57" s="1411" t="n"/>
      <c r="S57" s="1412" t="n"/>
      <c r="T57" s="1443">
        <f>SUM(T41:AD56)</f>
        <v/>
      </c>
      <c r="U57" s="1411" t="n"/>
      <c r="V57" s="1411" t="n"/>
      <c r="W57" s="1411" t="n"/>
      <c r="X57" s="1411" t="n"/>
      <c r="Y57" s="1411" t="n"/>
      <c r="Z57" s="1411" t="n"/>
      <c r="AA57" s="1411" t="n"/>
      <c r="AB57" s="1411" t="n"/>
      <c r="AC57" s="1411" t="n"/>
      <c r="AD57" s="1412" t="n"/>
      <c r="AE57" s="1444">
        <f>SUM(AE41:AO56)</f>
        <v/>
      </c>
      <c r="AF57" s="1411" t="n"/>
      <c r="AG57" s="1411" t="n"/>
      <c r="AH57" s="1411" t="n"/>
      <c r="AI57" s="1411" t="n"/>
      <c r="AJ57" s="1411" t="n"/>
      <c r="AK57" s="1411" t="n"/>
      <c r="AL57" s="1411" t="n"/>
      <c r="AM57" s="1411" t="n"/>
      <c r="AN57" s="1411" t="n"/>
      <c r="AO57" s="1412" t="n"/>
      <c r="AP57" s="1443">
        <f>+T57+AE57</f>
        <v/>
      </c>
      <c r="AQ57" s="1411" t="n"/>
      <c r="AR57" s="1411" t="n"/>
      <c r="AS57" s="1411" t="n"/>
      <c r="AT57" s="1411" t="n"/>
      <c r="AU57" s="1411" t="n"/>
      <c r="AV57" s="1411" t="n"/>
      <c r="AW57" s="1411" t="n"/>
      <c r="AX57" s="1411" t="n"/>
      <c r="AY57" s="1411" t="n"/>
      <c r="AZ57" s="1412" t="n"/>
      <c r="BA57" s="1444">
        <f>SUM(BA41:BK56)</f>
        <v/>
      </c>
      <c r="BB57" s="1411" t="n"/>
      <c r="BC57" s="1411" t="n"/>
      <c r="BD57" s="1411" t="n"/>
      <c r="BE57" s="1411" t="n"/>
      <c r="BF57" s="1411" t="n"/>
      <c r="BG57" s="1411" t="n"/>
      <c r="BH57" s="1411" t="n"/>
      <c r="BI57" s="1411" t="n"/>
      <c r="BJ57" s="1411" t="n"/>
      <c r="BK57" s="1412" t="n"/>
      <c r="BL57" s="1443">
        <f>+T57+BA57</f>
        <v/>
      </c>
      <c r="BM57" s="1411" t="n"/>
      <c r="BN57" s="1411" t="n"/>
      <c r="BO57" s="1411" t="n"/>
      <c r="BP57" s="1411" t="n"/>
      <c r="BQ57" s="1411" t="n"/>
      <c r="BR57" s="1411" t="n"/>
      <c r="BS57" s="1411" t="n"/>
      <c r="BT57" s="1411" t="n"/>
      <c r="BU57" s="1411" t="n"/>
      <c r="BV57" s="1412" t="n"/>
      <c r="BW57" s="1513" t="n"/>
      <c r="BX57" s="1411" t="n"/>
      <c r="BY57" s="1411" t="n"/>
      <c r="BZ57" s="1411" t="n"/>
      <c r="CA57" s="1411" t="n"/>
      <c r="CB57" s="1411" t="n"/>
      <c r="CC57" s="1411" t="n"/>
      <c r="CD57" s="1411" t="n"/>
      <c r="CE57" s="1411" t="n"/>
      <c r="CF57" s="1411" t="n"/>
      <c r="CG57" s="1411" t="n"/>
      <c r="CH57" s="1411" t="n"/>
      <c r="CI57" s="1411" t="n"/>
      <c r="CJ57" s="1411" t="n"/>
      <c r="CK57" s="1411" t="n"/>
      <c r="CL57" s="1411" t="n"/>
      <c r="CM57" s="1411" t="n"/>
      <c r="CN57" s="1411" t="n"/>
      <c r="CO57" s="1411" t="n"/>
      <c r="CP57" s="1411" t="n"/>
      <c r="CQ57" s="1411" t="n"/>
      <c r="CR57" s="1411" t="n"/>
      <c r="CS57" s="1411" t="n"/>
      <c r="CT57" s="1411" t="n"/>
      <c r="CU57" s="1411" t="n"/>
      <c r="CV57" s="1411" t="n"/>
      <c r="CW57" s="1411" t="n"/>
      <c r="CX57" s="1411" t="n"/>
      <c r="CY57" s="1411" t="n"/>
      <c r="CZ57" s="1411" t="n"/>
      <c r="DA57" s="1411" t="n"/>
      <c r="DB57" s="1411" t="n"/>
      <c r="DC57" s="1411" t="n"/>
      <c r="DD57" s="1411" t="n"/>
      <c r="DE57" s="1411" t="n"/>
      <c r="DF57" s="1411" t="n"/>
      <c r="DG57" s="1411" t="n"/>
      <c r="DH57" s="1411" t="n"/>
      <c r="DI57" s="1411" t="n"/>
      <c r="DJ57" s="1411" t="n"/>
      <c r="DK57" s="1411" t="n"/>
      <c r="DL57" s="1411" t="n"/>
      <c r="DM57" s="1411" t="n"/>
      <c r="DN57" s="1411" t="n"/>
      <c r="DO57" s="1411" t="n"/>
      <c r="DP57" s="1411" t="n"/>
      <c r="DQ57" s="1411" t="n"/>
      <c r="DR57" s="1411" t="n"/>
      <c r="DS57" s="1411" t="n"/>
      <c r="DT57" s="1411" t="n"/>
      <c r="DU57" s="1411" t="n"/>
      <c r="DV57" s="1412" t="n"/>
      <c r="DW57" s="1435" t="n"/>
      <c r="DY57" s="1442" t="n"/>
      <c r="DZ57" s="1427" t="n"/>
      <c r="EA57" s="1428" t="n"/>
      <c r="EB57" s="1428" t="n"/>
      <c r="EC57" s="1428" t="n"/>
      <c r="ED57" s="1428" t="n"/>
      <c r="EE57" s="1428" t="n"/>
      <c r="EF57" s="1428" t="n"/>
      <c r="EG57" s="1428" t="n"/>
      <c r="EH57" s="1428" t="n"/>
      <c r="EI57" s="1428" t="n"/>
      <c r="EJ57" s="1428" t="n"/>
      <c r="EK57" s="1428" t="n"/>
      <c r="EL57" s="1428" t="n"/>
      <c r="EM57" s="1428" t="n"/>
      <c r="EN57" s="1428" t="n"/>
      <c r="EO57" s="1428" t="n"/>
      <c r="EP57" s="1428" t="n"/>
      <c r="EQ57" s="1428" t="n"/>
      <c r="ER57" s="1428" t="n"/>
      <c r="ES57" s="1428" t="n"/>
      <c r="ET57" s="1428" t="n"/>
      <c r="EU57" s="1428" t="n"/>
      <c r="EV57" s="1428" t="n"/>
      <c r="EW57" s="1428" t="n"/>
      <c r="EX57" s="1428" t="n"/>
      <c r="EY57" s="1429" t="n"/>
      <c r="EZ57" s="1427" t="n"/>
      <c r="FA57" s="1429" t="n"/>
      <c r="FB57" s="1428" t="n"/>
      <c r="FC57" s="1428" t="n"/>
      <c r="FD57" s="1428" t="n"/>
      <c r="FE57" s="1428" t="n"/>
      <c r="FF57" s="1428" t="n"/>
      <c r="FG57" s="1428" t="n"/>
      <c r="FH57" s="1428" t="n"/>
      <c r="FI57" s="1428" t="n"/>
      <c r="FJ57" s="1428" t="n"/>
      <c r="FK57" s="1428" t="n"/>
      <c r="FL57" s="1429" t="n"/>
    </row>
    <row r="58" ht="6" customHeight="1" s="980">
      <c r="A58" s="1439" t="n"/>
      <c r="B58" s="1427" t="n"/>
      <c r="C58" s="1428" t="n"/>
      <c r="D58" s="1428" t="n"/>
      <c r="E58" s="1428" t="n"/>
      <c r="F58" s="1428" t="n"/>
      <c r="G58" s="1428" t="n"/>
      <c r="H58" s="1428" t="n"/>
      <c r="I58" s="1428" t="n"/>
      <c r="J58" s="1428" t="n"/>
      <c r="K58" s="1428" t="n"/>
      <c r="L58" s="1428" t="n"/>
      <c r="M58" s="1428" t="n"/>
      <c r="N58" s="1428" t="n"/>
      <c r="O58" s="1428" t="n"/>
      <c r="P58" s="1428" t="n"/>
      <c r="Q58" s="1428" t="n"/>
      <c r="R58" s="1428" t="n"/>
      <c r="S58" s="1429" t="n"/>
      <c r="T58" s="1427" t="n"/>
      <c r="U58" s="1428" t="n"/>
      <c r="V58" s="1428" t="n"/>
      <c r="W58" s="1428" t="n"/>
      <c r="X58" s="1428" t="n"/>
      <c r="Y58" s="1428" t="n"/>
      <c r="Z58" s="1428" t="n"/>
      <c r="AA58" s="1428" t="n"/>
      <c r="AB58" s="1428" t="n"/>
      <c r="AC58" s="1428" t="n"/>
      <c r="AD58" s="1429" t="n"/>
      <c r="AE58" s="1440" t="n"/>
      <c r="AF58" s="1428" t="n"/>
      <c r="AG58" s="1428" t="n"/>
      <c r="AH58" s="1428" t="n"/>
      <c r="AI58" s="1428" t="n"/>
      <c r="AJ58" s="1428" t="n"/>
      <c r="AK58" s="1428" t="n"/>
      <c r="AL58" s="1428" t="n"/>
      <c r="AM58" s="1428" t="n"/>
      <c r="AN58" s="1428" t="n"/>
      <c r="AO58" s="1429" t="n"/>
      <c r="AP58" s="1427" t="n"/>
      <c r="AQ58" s="1428" t="n"/>
      <c r="AR58" s="1428" t="n"/>
      <c r="AS58" s="1428" t="n"/>
      <c r="AT58" s="1428" t="n"/>
      <c r="AU58" s="1428" t="n"/>
      <c r="AV58" s="1428" t="n"/>
      <c r="AW58" s="1428" t="n"/>
      <c r="AX58" s="1428" t="n"/>
      <c r="AY58" s="1428" t="n"/>
      <c r="AZ58" s="1429" t="n"/>
      <c r="BA58" s="1440" t="n"/>
      <c r="BB58" s="1428" t="n"/>
      <c r="BC58" s="1428" t="n"/>
      <c r="BD58" s="1428" t="n"/>
      <c r="BE58" s="1428" t="n"/>
      <c r="BF58" s="1428" t="n"/>
      <c r="BG58" s="1428" t="n"/>
      <c r="BH58" s="1428" t="n"/>
      <c r="BI58" s="1428" t="n"/>
      <c r="BJ58" s="1428" t="n"/>
      <c r="BK58" s="1429" t="n"/>
      <c r="BL58" s="1427" t="n"/>
      <c r="BM58" s="1428" t="n"/>
      <c r="BN58" s="1428" t="n"/>
      <c r="BO58" s="1428" t="n"/>
      <c r="BP58" s="1428" t="n"/>
      <c r="BQ58" s="1428" t="n"/>
      <c r="BR58" s="1428" t="n"/>
      <c r="BS58" s="1428" t="n"/>
      <c r="BT58" s="1428" t="n"/>
      <c r="BU58" s="1428" t="n"/>
      <c r="BV58" s="1429" t="n"/>
      <c r="BW58" s="1428" t="n"/>
      <c r="BX58" s="1428" t="n"/>
      <c r="BY58" s="1428" t="n"/>
      <c r="BZ58" s="1428" t="n"/>
      <c r="CA58" s="1428" t="n"/>
      <c r="CB58" s="1428" t="n"/>
      <c r="CC58" s="1428" t="n"/>
      <c r="CD58" s="1428" t="n"/>
      <c r="CE58" s="1428" t="n"/>
      <c r="CF58" s="1428" t="n"/>
      <c r="CG58" s="1428" t="n"/>
      <c r="CH58" s="1428" t="n"/>
      <c r="CI58" s="1428" t="n"/>
      <c r="CJ58" s="1428" t="n"/>
      <c r="CK58" s="1428" t="n"/>
      <c r="CL58" s="1428" t="n"/>
      <c r="CM58" s="1428" t="n"/>
      <c r="CN58" s="1428" t="n"/>
      <c r="CO58" s="1428" t="n"/>
      <c r="CP58" s="1428" t="n"/>
      <c r="CQ58" s="1428" t="n"/>
      <c r="CR58" s="1428" t="n"/>
      <c r="CS58" s="1428" t="n"/>
      <c r="CT58" s="1428" t="n"/>
      <c r="CU58" s="1428" t="n"/>
      <c r="CV58" s="1428" t="n"/>
      <c r="CW58" s="1428" t="n"/>
      <c r="CX58" s="1428" t="n"/>
      <c r="CY58" s="1428" t="n"/>
      <c r="CZ58" s="1428" t="n"/>
      <c r="DA58" s="1428" t="n"/>
      <c r="DB58" s="1428" t="n"/>
      <c r="DC58" s="1428" t="n"/>
      <c r="DD58" s="1428" t="n"/>
      <c r="DE58" s="1428" t="n"/>
      <c r="DF58" s="1428" t="n"/>
      <c r="DG58" s="1428" t="n"/>
      <c r="DH58" s="1428" t="n"/>
      <c r="DI58" s="1428" t="n"/>
      <c r="DJ58" s="1428" t="n"/>
      <c r="DK58" s="1428" t="n"/>
      <c r="DL58" s="1428" t="n"/>
      <c r="DM58" s="1428" t="n"/>
      <c r="DN58" s="1428" t="n"/>
      <c r="DO58" s="1428" t="n"/>
      <c r="DP58" s="1428" t="n"/>
      <c r="DQ58" s="1428" t="n"/>
      <c r="DR58" s="1428" t="n"/>
      <c r="DS58" s="1428" t="n"/>
      <c r="DT58" s="1428" t="n"/>
      <c r="DU58" s="1428" t="n"/>
      <c r="DV58" s="1429" t="n"/>
      <c r="DW58" s="1435" t="n"/>
      <c r="DY58" s="1442" t="n"/>
      <c r="DZ58" s="1437" t="inlineStr">
        <is>
          <t>Other reserve</t>
        </is>
      </c>
      <c r="EA58" s="1411" t="n"/>
      <c r="EB58" s="1411" t="n"/>
      <c r="EC58" s="1411" t="n"/>
      <c r="ED58" s="1411" t="n"/>
      <c r="EE58" s="1411" t="n"/>
      <c r="EF58" s="1411" t="n"/>
      <c r="EG58" s="1411" t="n"/>
      <c r="EH58" s="1411" t="n"/>
      <c r="EI58" s="1411" t="n"/>
      <c r="EJ58" s="1411" t="n"/>
      <c r="EK58" s="1411" t="n"/>
      <c r="EL58" s="1411" t="n"/>
      <c r="EM58" s="1411" t="n"/>
      <c r="EN58" s="1411" t="n"/>
      <c r="EO58" s="1411" t="n"/>
      <c r="EP58" s="1411" t="n"/>
      <c r="EQ58" s="1411" t="n"/>
      <c r="ER58" s="1411" t="n"/>
      <c r="ES58" s="1411" t="n"/>
      <c r="ET58" s="1411" t="n"/>
      <c r="EU58" s="1411" t="n"/>
      <c r="EV58" s="1411" t="n"/>
      <c r="EW58" s="1411" t="n"/>
      <c r="EX58" s="1411" t="n"/>
      <c r="EY58" s="1412" t="n"/>
      <c r="EZ58" s="1452" t="inlineStr">
        <is>
          <t>⑫</t>
        </is>
      </c>
      <c r="FA58" s="1412" t="n"/>
      <c r="FB58" s="1453">
        <f>76431-FB56</f>
        <v/>
      </c>
      <c r="FC58" s="1411" t="n"/>
      <c r="FD58" s="1411" t="n"/>
      <c r="FE58" s="1411" t="n"/>
      <c r="FF58" s="1411" t="n"/>
      <c r="FG58" s="1411" t="n"/>
      <c r="FH58" s="1411" t="n"/>
      <c r="FI58" s="1411" t="n"/>
      <c r="FJ58" s="1411" t="n"/>
      <c r="FK58" s="1411" t="n"/>
      <c r="FL58" s="1412" t="n"/>
    </row>
    <row r="59" ht="11.25" customHeight="1" s="980">
      <c r="A59" s="1439" t="n"/>
      <c r="B59" s="1437" t="inlineStr">
        <is>
          <t>Total intangible fixed assets</t>
        </is>
      </c>
      <c r="C59" s="1411" t="n"/>
      <c r="D59" s="1411" t="n"/>
      <c r="E59" s="1411" t="n"/>
      <c r="F59" s="1411" t="n"/>
      <c r="G59" s="1411" t="n"/>
      <c r="H59" s="1411" t="n"/>
      <c r="I59" s="1411" t="n"/>
      <c r="J59" s="1411" t="n"/>
      <c r="K59" s="1411" t="n"/>
      <c r="L59" s="1411" t="n"/>
      <c r="M59" s="1411" t="n"/>
      <c r="N59" s="1411" t="n"/>
      <c r="O59" s="1411" t="n"/>
      <c r="P59" s="1411" t="n"/>
      <c r="Q59" s="1411" t="n"/>
      <c r="R59" s="1411" t="n"/>
      <c r="S59" s="1412" t="n"/>
      <c r="T59" s="1443">
        <f>18+1330</f>
        <v/>
      </c>
      <c r="U59" s="1411" t="n"/>
      <c r="V59" s="1411" t="n"/>
      <c r="W59" s="1411" t="n"/>
      <c r="X59" s="1411" t="n"/>
      <c r="Y59" s="1411" t="n"/>
      <c r="Z59" s="1411" t="n"/>
      <c r="AA59" s="1411" t="n"/>
      <c r="AB59" s="1411" t="n"/>
      <c r="AC59" s="1411" t="n"/>
      <c r="AD59" s="1412" t="n"/>
      <c r="AE59" s="1444">
        <f>-#REF!</f>
        <v/>
      </c>
      <c r="AF59" s="1411" t="n"/>
      <c r="AG59" s="1411" t="n"/>
      <c r="AH59" s="1411" t="n"/>
      <c r="AI59" s="1411" t="n"/>
      <c r="AJ59" s="1411" t="n"/>
      <c r="AK59" s="1411" t="n"/>
      <c r="AL59" s="1411" t="n"/>
      <c r="AM59" s="1411" t="n"/>
      <c r="AN59" s="1411" t="n"/>
      <c r="AO59" s="1412" t="n"/>
      <c r="AP59" s="1443">
        <f>+T59+AE59</f>
        <v/>
      </c>
      <c r="AQ59" s="1411" t="n"/>
      <c r="AR59" s="1411" t="n"/>
      <c r="AS59" s="1411" t="n"/>
      <c r="AT59" s="1411" t="n"/>
      <c r="AU59" s="1411" t="n"/>
      <c r="AV59" s="1411" t="n"/>
      <c r="AW59" s="1411" t="n"/>
      <c r="AX59" s="1411" t="n"/>
      <c r="AY59" s="1411" t="n"/>
      <c r="AZ59" s="1412" t="n"/>
      <c r="BA59" s="1444">
        <f>+AE59</f>
        <v/>
      </c>
      <c r="BB59" s="1411" t="n"/>
      <c r="BC59" s="1411" t="n"/>
      <c r="BD59" s="1411" t="n"/>
      <c r="BE59" s="1411" t="n"/>
      <c r="BF59" s="1411" t="n"/>
      <c r="BG59" s="1411" t="n"/>
      <c r="BH59" s="1411" t="n"/>
      <c r="BI59" s="1411" t="n"/>
      <c r="BJ59" s="1411" t="n"/>
      <c r="BK59" s="1412" t="n"/>
      <c r="BL59" s="1443">
        <f>+T59+BA59</f>
        <v/>
      </c>
      <c r="BM59" s="1411" t="n"/>
      <c r="BN59" s="1411" t="n"/>
      <c r="BO59" s="1411" t="n"/>
      <c r="BP59" s="1411" t="n"/>
      <c r="BQ59" s="1411" t="n"/>
      <c r="BR59" s="1411" t="n"/>
      <c r="BS59" s="1411" t="n"/>
      <c r="BT59" s="1411" t="n"/>
      <c r="BU59" s="1411" t="n"/>
      <c r="BV59" s="1412" t="n"/>
      <c r="BW59" s="1516"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411" t="n"/>
      <c r="BY59" s="1411" t="n"/>
      <c r="BZ59" s="1411" t="n"/>
      <c r="CA59" s="1411" t="n"/>
      <c r="CB59" s="1411" t="n"/>
      <c r="CC59" s="1411" t="n"/>
      <c r="CD59" s="1411" t="n"/>
      <c r="CE59" s="1411" t="n"/>
      <c r="CF59" s="1411" t="n"/>
      <c r="CG59" s="1411" t="n"/>
      <c r="CH59" s="1411" t="n"/>
      <c r="CI59" s="1411" t="n"/>
      <c r="CJ59" s="1411" t="n"/>
      <c r="CK59" s="1411" t="n"/>
      <c r="CL59" s="1411" t="n"/>
      <c r="CM59" s="1411" t="n"/>
      <c r="CN59" s="1411" t="n"/>
      <c r="CO59" s="1411" t="n"/>
      <c r="CP59" s="1411" t="n"/>
      <c r="CQ59" s="1411" t="n"/>
      <c r="CR59" s="1411" t="n"/>
      <c r="CS59" s="1411" t="n"/>
      <c r="CT59" s="1411" t="n"/>
      <c r="CU59" s="1411" t="n"/>
      <c r="CV59" s="1411" t="n"/>
      <c r="CW59" s="1411" t="n"/>
      <c r="CX59" s="1411" t="n"/>
      <c r="CY59" s="1411" t="n"/>
      <c r="CZ59" s="1411" t="n"/>
      <c r="DA59" s="1411" t="n"/>
      <c r="DB59" s="1411" t="n"/>
      <c r="DC59" s="1411" t="n"/>
      <c r="DD59" s="1411" t="n"/>
      <c r="DE59" s="1411" t="n"/>
      <c r="DF59" s="1411" t="n"/>
      <c r="DG59" s="1411" t="n"/>
      <c r="DH59" s="1411" t="n"/>
      <c r="DI59" s="1411" t="n"/>
      <c r="DJ59" s="1411" t="n"/>
      <c r="DK59" s="1411" t="n"/>
      <c r="DL59" s="1411" t="n"/>
      <c r="DM59" s="1411" t="n"/>
      <c r="DN59" s="1411" t="n"/>
      <c r="DO59" s="1411" t="n"/>
      <c r="DP59" s="1411" t="n"/>
      <c r="DQ59" s="1411" t="n"/>
      <c r="DR59" s="1411" t="n"/>
      <c r="DS59" s="1411" t="n"/>
      <c r="DT59" s="1411" t="n"/>
      <c r="DU59" s="1411" t="n"/>
      <c r="DV59" s="1446" t="n"/>
      <c r="DW59" s="1435" t="n"/>
      <c r="DY59" s="1442" t="n"/>
      <c r="DZ59" s="1427" t="n"/>
      <c r="EA59" s="1428" t="n"/>
      <c r="EB59" s="1428" t="n"/>
      <c r="EC59" s="1428" t="n"/>
      <c r="ED59" s="1428" t="n"/>
      <c r="EE59" s="1428" t="n"/>
      <c r="EF59" s="1428" t="n"/>
      <c r="EG59" s="1428" t="n"/>
      <c r="EH59" s="1428" t="n"/>
      <c r="EI59" s="1428" t="n"/>
      <c r="EJ59" s="1428" t="n"/>
      <c r="EK59" s="1428" t="n"/>
      <c r="EL59" s="1428" t="n"/>
      <c r="EM59" s="1428" t="n"/>
      <c r="EN59" s="1428" t="n"/>
      <c r="EO59" s="1428" t="n"/>
      <c r="EP59" s="1428" t="n"/>
      <c r="EQ59" s="1428" t="n"/>
      <c r="ER59" s="1428" t="n"/>
      <c r="ES59" s="1428" t="n"/>
      <c r="ET59" s="1428" t="n"/>
      <c r="EU59" s="1428" t="n"/>
      <c r="EV59" s="1428" t="n"/>
      <c r="EW59" s="1428" t="n"/>
      <c r="EX59" s="1428" t="n"/>
      <c r="EY59" s="1429" t="n"/>
      <c r="EZ59" s="1427" t="n"/>
      <c r="FA59" s="1429" t="n"/>
      <c r="FB59" s="1428" t="n"/>
      <c r="FC59" s="1428" t="n"/>
      <c r="FD59" s="1428" t="n"/>
      <c r="FE59" s="1428" t="n"/>
      <c r="FF59" s="1428" t="n"/>
      <c r="FG59" s="1428" t="n"/>
      <c r="FH59" s="1428" t="n"/>
      <c r="FI59" s="1428" t="n"/>
      <c r="FJ59" s="1428" t="n"/>
      <c r="FK59" s="1428" t="n"/>
      <c r="FL59" s="1429" t="n"/>
    </row>
    <row r="60" ht="11.25" customHeight="1" s="980">
      <c r="A60" s="1439" t="n"/>
      <c r="B60" s="1427" t="n"/>
      <c r="C60" s="1428" t="n"/>
      <c r="D60" s="1428" t="n"/>
      <c r="E60" s="1428" t="n"/>
      <c r="F60" s="1428" t="n"/>
      <c r="G60" s="1428" t="n"/>
      <c r="H60" s="1428" t="n"/>
      <c r="I60" s="1428" t="n"/>
      <c r="J60" s="1428" t="n"/>
      <c r="K60" s="1428" t="n"/>
      <c r="L60" s="1428" t="n"/>
      <c r="M60" s="1428" t="n"/>
      <c r="N60" s="1428" t="n"/>
      <c r="O60" s="1428" t="n"/>
      <c r="P60" s="1428" t="n"/>
      <c r="Q60" s="1428" t="n"/>
      <c r="R60" s="1428" t="n"/>
      <c r="S60" s="1429" t="n"/>
      <c r="T60" s="1427" t="n"/>
      <c r="U60" s="1428" t="n"/>
      <c r="V60" s="1428" t="n"/>
      <c r="W60" s="1428" t="n"/>
      <c r="X60" s="1428" t="n"/>
      <c r="Y60" s="1428" t="n"/>
      <c r="Z60" s="1428" t="n"/>
      <c r="AA60" s="1428" t="n"/>
      <c r="AB60" s="1428" t="n"/>
      <c r="AC60" s="1428" t="n"/>
      <c r="AD60" s="1429" t="n"/>
      <c r="AE60" s="1440" t="n"/>
      <c r="AF60" s="1428" t="n"/>
      <c r="AG60" s="1428" t="n"/>
      <c r="AH60" s="1428" t="n"/>
      <c r="AI60" s="1428" t="n"/>
      <c r="AJ60" s="1428" t="n"/>
      <c r="AK60" s="1428" t="n"/>
      <c r="AL60" s="1428" t="n"/>
      <c r="AM60" s="1428" t="n"/>
      <c r="AN60" s="1428" t="n"/>
      <c r="AO60" s="1429" t="n"/>
      <c r="AP60" s="1427" t="n"/>
      <c r="AQ60" s="1428" t="n"/>
      <c r="AR60" s="1428" t="n"/>
      <c r="AS60" s="1428" t="n"/>
      <c r="AT60" s="1428" t="n"/>
      <c r="AU60" s="1428" t="n"/>
      <c r="AV60" s="1428" t="n"/>
      <c r="AW60" s="1428" t="n"/>
      <c r="AX60" s="1428" t="n"/>
      <c r="AY60" s="1428" t="n"/>
      <c r="AZ60" s="1429" t="n"/>
      <c r="BA60" s="1440" t="n"/>
      <c r="BB60" s="1428" t="n"/>
      <c r="BC60" s="1428" t="n"/>
      <c r="BD60" s="1428" t="n"/>
      <c r="BE60" s="1428" t="n"/>
      <c r="BF60" s="1428" t="n"/>
      <c r="BG60" s="1428" t="n"/>
      <c r="BH60" s="1428" t="n"/>
      <c r="BI60" s="1428" t="n"/>
      <c r="BJ60" s="1428" t="n"/>
      <c r="BK60" s="1429" t="n"/>
      <c r="BL60" s="1427" t="n"/>
      <c r="BM60" s="1428" t="n"/>
      <c r="BN60" s="1428" t="n"/>
      <c r="BO60" s="1428" t="n"/>
      <c r="BP60" s="1428" t="n"/>
      <c r="BQ60" s="1428" t="n"/>
      <c r="BR60" s="1428" t="n"/>
      <c r="BS60" s="1428" t="n"/>
      <c r="BT60" s="1428" t="n"/>
      <c r="BU60" s="1428" t="n"/>
      <c r="BV60" s="1429" t="n"/>
      <c r="BW60" s="1440" t="n"/>
      <c r="BX60" s="1428" t="n"/>
      <c r="BY60" s="1428" t="n"/>
      <c r="BZ60" s="1428" t="n"/>
      <c r="CA60" s="1428" t="n"/>
      <c r="CB60" s="1428" t="n"/>
      <c r="CC60" s="1428" t="n"/>
      <c r="CD60" s="1428" t="n"/>
      <c r="CE60" s="1428" t="n"/>
      <c r="CF60" s="1428" t="n"/>
      <c r="CG60" s="1428" t="n"/>
      <c r="CH60" s="1428" t="n"/>
      <c r="CI60" s="1428" t="n"/>
      <c r="CJ60" s="1428" t="n"/>
      <c r="CK60" s="1428" t="n"/>
      <c r="CL60" s="1428" t="n"/>
      <c r="CM60" s="1428" t="n"/>
      <c r="CN60" s="1428" t="n"/>
      <c r="CO60" s="1428" t="n"/>
      <c r="CP60" s="1428" t="n"/>
      <c r="CQ60" s="1428" t="n"/>
      <c r="CR60" s="1428" t="n"/>
      <c r="CS60" s="1428" t="n"/>
      <c r="CT60" s="1428" t="n"/>
      <c r="CU60" s="1428" t="n"/>
      <c r="CV60" s="1428" t="n"/>
      <c r="CW60" s="1428" t="n"/>
      <c r="CX60" s="1428" t="n"/>
      <c r="CY60" s="1428" t="n"/>
      <c r="CZ60" s="1428" t="n"/>
      <c r="DA60" s="1428" t="n"/>
      <c r="DB60" s="1428" t="n"/>
      <c r="DC60" s="1428" t="n"/>
      <c r="DD60" s="1428" t="n"/>
      <c r="DE60" s="1428" t="n"/>
      <c r="DF60" s="1428" t="n"/>
      <c r="DG60" s="1428" t="n"/>
      <c r="DH60" s="1428" t="n"/>
      <c r="DI60" s="1428" t="n"/>
      <c r="DJ60" s="1428" t="n"/>
      <c r="DK60" s="1428" t="n"/>
      <c r="DL60" s="1428" t="n"/>
      <c r="DM60" s="1428" t="n"/>
      <c r="DN60" s="1428" t="n"/>
      <c r="DO60" s="1428" t="n"/>
      <c r="DP60" s="1428" t="n"/>
      <c r="DQ60" s="1428" t="n"/>
      <c r="DR60" s="1428" t="n"/>
      <c r="DS60" s="1428" t="n"/>
      <c r="DT60" s="1428" t="n"/>
      <c r="DU60" s="1428" t="n"/>
      <c r="DV60" s="1441" t="n"/>
      <c r="DW60" s="1435" t="n"/>
      <c r="DY60" s="1442" t="n"/>
      <c r="DZ60" s="1386" t="inlineStr">
        <is>
          <t>Others</t>
        </is>
      </c>
      <c r="EA60" s="1411" t="n"/>
      <c r="EB60" s="1411" t="n"/>
      <c r="EC60" s="1411" t="n"/>
      <c r="ED60" s="1411" t="n"/>
      <c r="EE60" s="1411" t="n"/>
      <c r="EF60" s="1411" t="n"/>
      <c r="EG60" s="1411" t="n"/>
      <c r="EH60" s="1411" t="n"/>
      <c r="EI60" s="1411" t="n"/>
      <c r="EJ60" s="1411" t="n"/>
      <c r="EK60" s="1411" t="n"/>
      <c r="EL60" s="1411" t="n"/>
      <c r="EM60" s="1411" t="n"/>
      <c r="EN60" s="1411" t="n"/>
      <c r="EO60" s="1411" t="n"/>
      <c r="EP60" s="1411" t="n"/>
      <c r="EQ60" s="1411" t="n"/>
      <c r="ER60" s="1411" t="n"/>
      <c r="ES60" s="1411" t="n"/>
      <c r="ET60" s="1411" t="n"/>
      <c r="EU60" s="1411" t="n"/>
      <c r="EV60" s="1411" t="n"/>
      <c r="EW60" s="1411" t="n"/>
      <c r="EX60" s="1411" t="n"/>
      <c r="EY60" s="1412" t="n"/>
      <c r="EZ60" s="1452" t="inlineStr">
        <is>
          <t>⑬</t>
        </is>
      </c>
      <c r="FA60" s="1412" t="n"/>
      <c r="FB60" s="1453" t="n"/>
      <c r="FC60" s="1411" t="n"/>
      <c r="FD60" s="1411" t="n"/>
      <c r="FE60" s="1411" t="n"/>
      <c r="FF60" s="1411" t="n"/>
      <c r="FG60" s="1411" t="n"/>
      <c r="FH60" s="1411" t="n"/>
      <c r="FI60" s="1411" t="n"/>
      <c r="FJ60" s="1411" t="n"/>
      <c r="FK60" s="1411" t="n"/>
      <c r="FL60" s="1412" t="n"/>
    </row>
    <row r="61" ht="6" customHeight="1" s="980">
      <c r="A61" s="1439" t="n"/>
      <c r="B61" s="1465" t="n"/>
      <c r="C61" s="1458" t="inlineStr">
        <is>
          <t>Notes Receivables from Related Parties</t>
        </is>
      </c>
      <c r="D61" s="1411" t="n"/>
      <c r="E61" s="1411" t="n"/>
      <c r="F61" s="1411" t="n"/>
      <c r="G61" s="1411" t="n"/>
      <c r="H61" s="1411" t="n"/>
      <c r="I61" s="1411" t="n"/>
      <c r="J61" s="1411" t="n"/>
      <c r="K61" s="1411" t="n"/>
      <c r="L61" s="1411" t="n"/>
      <c r="M61" s="1411" t="n"/>
      <c r="N61" s="1411" t="n"/>
      <c r="O61" s="1411" t="n"/>
      <c r="P61" s="1411" t="n"/>
      <c r="Q61" s="1411" t="n"/>
      <c r="R61" s="1411" t="n"/>
      <c r="S61" s="1412" t="n"/>
      <c r="T61" s="1443" t="n"/>
      <c r="U61" s="1411" t="n"/>
      <c r="V61" s="1411" t="n"/>
      <c r="W61" s="1411" t="n"/>
      <c r="X61" s="1411" t="n"/>
      <c r="Y61" s="1411" t="n"/>
      <c r="Z61" s="1411" t="n"/>
      <c r="AA61" s="1411" t="n"/>
      <c r="AB61" s="1411" t="n"/>
      <c r="AC61" s="1411" t="n"/>
      <c r="AD61" s="1412" t="n"/>
      <c r="AE61" s="1444" t="n"/>
      <c r="AF61" s="1411" t="n"/>
      <c r="AG61" s="1411" t="n"/>
      <c r="AH61" s="1411" t="n"/>
      <c r="AI61" s="1411" t="n"/>
      <c r="AJ61" s="1411" t="n"/>
      <c r="AK61" s="1411" t="n"/>
      <c r="AL61" s="1411" t="n"/>
      <c r="AM61" s="1411" t="n"/>
      <c r="AN61" s="1411" t="n"/>
      <c r="AO61" s="1412" t="n"/>
      <c r="AP61" s="1443">
        <f>+T61+AE61</f>
        <v/>
      </c>
      <c r="AQ61" s="1411" t="n"/>
      <c r="AR61" s="1411" t="n"/>
      <c r="AS61" s="1411" t="n"/>
      <c r="AT61" s="1411" t="n"/>
      <c r="AU61" s="1411" t="n"/>
      <c r="AV61" s="1411" t="n"/>
      <c r="AW61" s="1411" t="n"/>
      <c r="AX61" s="1411" t="n"/>
      <c r="AY61" s="1411" t="n"/>
      <c r="AZ61" s="1412" t="n"/>
      <c r="BA61" s="1444" t="n"/>
      <c r="BB61" s="1411" t="n"/>
      <c r="BC61" s="1411" t="n"/>
      <c r="BD61" s="1411" t="n"/>
      <c r="BE61" s="1411" t="n"/>
      <c r="BF61" s="1411" t="n"/>
      <c r="BG61" s="1411" t="n"/>
      <c r="BH61" s="1411" t="n"/>
      <c r="BI61" s="1411" t="n"/>
      <c r="BJ61" s="1411" t="n"/>
      <c r="BK61" s="1412" t="n"/>
      <c r="BL61" s="1443">
        <f>+T61+BA61</f>
        <v/>
      </c>
      <c r="BM61" s="1411" t="n"/>
      <c r="BN61" s="1411" t="n"/>
      <c r="BO61" s="1411" t="n"/>
      <c r="BP61" s="1411" t="n"/>
      <c r="BQ61" s="1411" t="n"/>
      <c r="BR61" s="1411" t="n"/>
      <c r="BS61" s="1411" t="n"/>
      <c r="BT61" s="1411" t="n"/>
      <c r="BU61" s="1411" t="n"/>
      <c r="BV61" s="1412" t="n"/>
      <c r="BW61" s="1513"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1" t="n"/>
      <c r="DH61" s="1411" t="n"/>
      <c r="DI61" s="1411" t="n"/>
      <c r="DJ61" s="1411" t="n"/>
      <c r="DK61" s="1411" t="n"/>
      <c r="DL61" s="1411" t="n"/>
      <c r="DM61" s="1411" t="n"/>
      <c r="DN61" s="1411" t="n"/>
      <c r="DO61" s="1411" t="n"/>
      <c r="DP61" s="1411" t="n"/>
      <c r="DQ61" s="1411" t="n"/>
      <c r="DR61" s="1411" t="n"/>
      <c r="DS61" s="1411" t="n"/>
      <c r="DT61" s="1411" t="n"/>
      <c r="DU61" s="1411" t="n"/>
      <c r="DV61" s="1412" t="n"/>
      <c r="DW61" s="1435" t="n"/>
      <c r="DY61" s="1442" t="n"/>
      <c r="DZ61" s="1427" t="n"/>
      <c r="EA61" s="1428" t="n"/>
      <c r="EB61" s="1428" t="n"/>
      <c r="EC61" s="1428" t="n"/>
      <c r="ED61" s="1428" t="n"/>
      <c r="EE61" s="1428" t="n"/>
      <c r="EF61" s="1428" t="n"/>
      <c r="EG61" s="1428" t="n"/>
      <c r="EH61" s="1428" t="n"/>
      <c r="EI61" s="1428" t="n"/>
      <c r="EJ61" s="1428" t="n"/>
      <c r="EK61" s="1428" t="n"/>
      <c r="EL61" s="1428" t="n"/>
      <c r="EM61" s="1428" t="n"/>
      <c r="EN61" s="1428" t="n"/>
      <c r="EO61" s="1428" t="n"/>
      <c r="EP61" s="1428" t="n"/>
      <c r="EQ61" s="1428" t="n"/>
      <c r="ER61" s="1428" t="n"/>
      <c r="ES61" s="1428" t="n"/>
      <c r="ET61" s="1428" t="n"/>
      <c r="EU61" s="1428" t="n"/>
      <c r="EV61" s="1428" t="n"/>
      <c r="EW61" s="1428" t="n"/>
      <c r="EX61" s="1428" t="n"/>
      <c r="EY61" s="1429" t="n"/>
      <c r="EZ61" s="1427" t="n"/>
      <c r="FA61" s="1429" t="n"/>
      <c r="FB61" s="1428" t="n"/>
      <c r="FC61" s="1428" t="n"/>
      <c r="FD61" s="1428" t="n"/>
      <c r="FE61" s="1428" t="n"/>
      <c r="FF61" s="1428" t="n"/>
      <c r="FG61" s="1428" t="n"/>
      <c r="FH61" s="1428" t="n"/>
      <c r="FI61" s="1428" t="n"/>
      <c r="FJ61" s="1428" t="n"/>
      <c r="FK61" s="1428" t="n"/>
      <c r="FL61" s="1429" t="n"/>
    </row>
    <row r="62" ht="6" customHeight="1" s="980">
      <c r="A62" s="1439" t="n"/>
      <c r="B62" s="1463" t="n"/>
      <c r="C62" s="1427" t="n"/>
      <c r="D62" s="1428" t="n"/>
      <c r="E62" s="1428" t="n"/>
      <c r="F62" s="1428" t="n"/>
      <c r="G62" s="1428" t="n"/>
      <c r="H62" s="1428" t="n"/>
      <c r="I62" s="1428" t="n"/>
      <c r="J62" s="1428" t="n"/>
      <c r="K62" s="1428" t="n"/>
      <c r="L62" s="1428" t="n"/>
      <c r="M62" s="1428" t="n"/>
      <c r="N62" s="1428" t="n"/>
      <c r="O62" s="1428" t="n"/>
      <c r="P62" s="1428" t="n"/>
      <c r="Q62" s="1428" t="n"/>
      <c r="R62" s="1428" t="n"/>
      <c r="S62" s="1429" t="n"/>
      <c r="T62" s="1427" t="n"/>
      <c r="U62" s="1428" t="n"/>
      <c r="V62" s="1428" t="n"/>
      <c r="W62" s="1428" t="n"/>
      <c r="X62" s="1428" t="n"/>
      <c r="Y62" s="1428" t="n"/>
      <c r="Z62" s="1428" t="n"/>
      <c r="AA62" s="1428" t="n"/>
      <c r="AB62" s="1428" t="n"/>
      <c r="AC62" s="1428" t="n"/>
      <c r="AD62" s="1429" t="n"/>
      <c r="AE62" s="1440" t="n"/>
      <c r="AF62" s="1428" t="n"/>
      <c r="AG62" s="1428" t="n"/>
      <c r="AH62" s="1428" t="n"/>
      <c r="AI62" s="1428" t="n"/>
      <c r="AJ62" s="1428" t="n"/>
      <c r="AK62" s="1428" t="n"/>
      <c r="AL62" s="1428" t="n"/>
      <c r="AM62" s="1428" t="n"/>
      <c r="AN62" s="1428" t="n"/>
      <c r="AO62" s="1429" t="n"/>
      <c r="AP62" s="1427" t="n"/>
      <c r="AQ62" s="1428" t="n"/>
      <c r="AR62" s="1428" t="n"/>
      <c r="AS62" s="1428" t="n"/>
      <c r="AT62" s="1428" t="n"/>
      <c r="AU62" s="1428" t="n"/>
      <c r="AV62" s="1428" t="n"/>
      <c r="AW62" s="1428" t="n"/>
      <c r="AX62" s="1428" t="n"/>
      <c r="AY62" s="1428" t="n"/>
      <c r="AZ62" s="1429" t="n"/>
      <c r="BA62" s="1440" t="n"/>
      <c r="BB62" s="1428" t="n"/>
      <c r="BC62" s="1428" t="n"/>
      <c r="BD62" s="1428" t="n"/>
      <c r="BE62" s="1428" t="n"/>
      <c r="BF62" s="1428" t="n"/>
      <c r="BG62" s="1428" t="n"/>
      <c r="BH62" s="1428" t="n"/>
      <c r="BI62" s="1428" t="n"/>
      <c r="BJ62" s="1428" t="n"/>
      <c r="BK62" s="1429" t="n"/>
      <c r="BL62" s="1427" t="n"/>
      <c r="BM62" s="1428" t="n"/>
      <c r="BN62" s="1428" t="n"/>
      <c r="BO62" s="1428" t="n"/>
      <c r="BP62" s="1428" t="n"/>
      <c r="BQ62" s="1428" t="n"/>
      <c r="BR62" s="1428" t="n"/>
      <c r="BS62" s="1428" t="n"/>
      <c r="BT62" s="1428" t="n"/>
      <c r="BU62" s="1428" t="n"/>
      <c r="BV62" s="1429"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8" t="n"/>
      <c r="DH62" s="1428" t="n"/>
      <c r="DI62" s="1428" t="n"/>
      <c r="DJ62" s="1428" t="n"/>
      <c r="DK62" s="1428" t="n"/>
      <c r="DL62" s="1428" t="n"/>
      <c r="DM62" s="1428" t="n"/>
      <c r="DN62" s="1428" t="n"/>
      <c r="DO62" s="1428" t="n"/>
      <c r="DP62" s="1428" t="n"/>
      <c r="DQ62" s="1428" t="n"/>
      <c r="DR62" s="1428" t="n"/>
      <c r="DS62" s="1428" t="n"/>
      <c r="DT62" s="1428" t="n"/>
      <c r="DU62" s="1428" t="n"/>
      <c r="DV62" s="1429" t="n"/>
      <c r="DW62" s="1435" t="n"/>
      <c r="DY62" s="1442" t="n"/>
      <c r="DZ62" s="1437" t="n"/>
      <c r="EA62" s="1411" t="n"/>
      <c r="EB62" s="1411" t="n"/>
      <c r="EC62" s="1411" t="n"/>
      <c r="ED62" s="1411" t="n"/>
      <c r="EE62" s="1411" t="n"/>
      <c r="EF62" s="1411" t="n"/>
      <c r="EG62" s="1411" t="n"/>
      <c r="EH62" s="1411" t="n"/>
      <c r="EI62" s="1411" t="n"/>
      <c r="EJ62" s="1411" t="n"/>
      <c r="EK62" s="1411" t="n"/>
      <c r="EL62" s="1411" t="n"/>
      <c r="EM62" s="1411" t="n"/>
      <c r="EN62" s="1411" t="n"/>
      <c r="EO62" s="1411" t="n"/>
      <c r="EP62" s="1411" t="n"/>
      <c r="EQ62" s="1411" t="n"/>
      <c r="ER62" s="1411" t="n"/>
      <c r="ES62" s="1411" t="n"/>
      <c r="ET62" s="1411" t="n"/>
      <c r="EU62" s="1411" t="n"/>
      <c r="EV62" s="1411" t="n"/>
      <c r="EW62" s="1411" t="n"/>
      <c r="EX62" s="1411" t="n"/>
      <c r="EY62" s="1412" t="n"/>
      <c r="EZ62" s="1466" t="n"/>
      <c r="FA62" s="1411" t="n"/>
      <c r="FB62" s="1453" t="n"/>
      <c r="FC62" s="1411" t="n"/>
      <c r="FD62" s="1411" t="n"/>
      <c r="FE62" s="1411" t="n"/>
      <c r="FF62" s="1411" t="n"/>
      <c r="FG62" s="1411" t="n"/>
      <c r="FH62" s="1411" t="n"/>
      <c r="FI62" s="1411" t="n"/>
      <c r="FJ62" s="1411" t="n"/>
      <c r="FK62" s="1411" t="n"/>
      <c r="FL62" s="1412" t="n"/>
    </row>
    <row r="63" ht="12.75" customHeight="1" s="980">
      <c r="A63" s="1439" t="n"/>
      <c r="B63" s="1463" t="n"/>
      <c r="C63" s="1437" t="inlineStr">
        <is>
          <t>Investments</t>
        </is>
      </c>
      <c r="D63" s="1411" t="n"/>
      <c r="E63" s="1411" t="n"/>
      <c r="F63" s="1411" t="n"/>
      <c r="G63" s="1411" t="n"/>
      <c r="H63" s="1411" t="n"/>
      <c r="I63" s="1411" t="n"/>
      <c r="J63" s="1411" t="n"/>
      <c r="K63" s="1411" t="n"/>
      <c r="L63" s="1411" t="n"/>
      <c r="M63" s="1411" t="n"/>
      <c r="N63" s="1411" t="n"/>
      <c r="O63" s="1411" t="n"/>
      <c r="P63" s="1411" t="n"/>
      <c r="Q63" s="1411" t="n"/>
      <c r="R63" s="1411" t="n"/>
      <c r="S63" s="1412" t="n"/>
      <c r="T63" s="1443" t="n">
        <v>36181</v>
      </c>
      <c r="U63" s="1411" t="n"/>
      <c r="V63" s="1411" t="n"/>
      <c r="W63" s="1411" t="n"/>
      <c r="X63" s="1411" t="n"/>
      <c r="Y63" s="1411" t="n"/>
      <c r="Z63" s="1411" t="n"/>
      <c r="AA63" s="1411" t="n"/>
      <c r="AB63" s="1411" t="n"/>
      <c r="AC63" s="1411" t="n"/>
      <c r="AD63" s="1412" t="n"/>
      <c r="AE63" s="1444">
        <f>-#REF!</f>
        <v/>
      </c>
      <c r="AF63" s="1411" t="n"/>
      <c r="AG63" s="1411" t="n"/>
      <c r="AH63" s="1411" t="n"/>
      <c r="AI63" s="1411" t="n"/>
      <c r="AJ63" s="1411" t="n"/>
      <c r="AK63" s="1411" t="n"/>
      <c r="AL63" s="1411" t="n"/>
      <c r="AM63" s="1411" t="n"/>
      <c r="AN63" s="1411" t="n"/>
      <c r="AO63" s="1412" t="n"/>
      <c r="AP63" s="1443">
        <f>+T63+AE63</f>
        <v/>
      </c>
      <c r="AQ63" s="1411" t="n"/>
      <c r="AR63" s="1411" t="n"/>
      <c r="AS63" s="1411" t="n"/>
      <c r="AT63" s="1411" t="n"/>
      <c r="AU63" s="1411" t="n"/>
      <c r="AV63" s="1411" t="n"/>
      <c r="AW63" s="1411" t="n"/>
      <c r="AX63" s="1411" t="n"/>
      <c r="AY63" s="1411" t="n"/>
      <c r="AZ63" s="1412" t="n"/>
      <c r="BA63" s="1444">
        <f>+AE63</f>
        <v/>
      </c>
      <c r="BB63" s="1411" t="n"/>
      <c r="BC63" s="1411" t="n"/>
      <c r="BD63" s="1411" t="n"/>
      <c r="BE63" s="1411" t="n"/>
      <c r="BF63" s="1411" t="n"/>
      <c r="BG63" s="1411" t="n"/>
      <c r="BH63" s="1411" t="n"/>
      <c r="BI63" s="1411" t="n"/>
      <c r="BJ63" s="1411" t="n"/>
      <c r="BK63" s="1412" t="n"/>
      <c r="BL63" s="1443">
        <f>+T63+BA63</f>
        <v/>
      </c>
      <c r="BM63" s="1411" t="n"/>
      <c r="BN63" s="1411" t="n"/>
      <c r="BO63" s="1411" t="n"/>
      <c r="BP63" s="1411" t="n"/>
      <c r="BQ63" s="1411" t="n"/>
      <c r="BR63" s="1411" t="n"/>
      <c r="BS63" s="1411" t="n"/>
      <c r="BT63" s="1411" t="n"/>
      <c r="BU63" s="1411" t="n"/>
      <c r="BV63" s="1412" t="n"/>
      <c r="BW63" s="1516" t="inlineStr">
        <is>
          <t xml:space="preserve">Include Investments in Subsidiaries and Joint Ventures
Investments in Equity Instruments Quoted - INR 1.6 bn, and 
Investments in Equity Instruments (Unquoted) - INR 34.5 Mn (Considered as unrealised). </t>
        </is>
      </c>
      <c r="BX63" s="1411" t="n"/>
      <c r="BY63" s="1411" t="n"/>
      <c r="BZ63" s="1411" t="n"/>
      <c r="CA63" s="1411" t="n"/>
      <c r="CB63" s="1411" t="n"/>
      <c r="CC63" s="1411" t="n"/>
      <c r="CD63" s="1411" t="n"/>
      <c r="CE63" s="1411" t="n"/>
      <c r="CF63" s="1411" t="n"/>
      <c r="CG63" s="1411" t="n"/>
      <c r="CH63" s="1411" t="n"/>
      <c r="CI63" s="1411" t="n"/>
      <c r="CJ63" s="1411" t="n"/>
      <c r="CK63" s="1411" t="n"/>
      <c r="CL63" s="1411" t="n"/>
      <c r="CM63" s="1411" t="n"/>
      <c r="CN63" s="1411" t="n"/>
      <c r="CO63" s="1411" t="n"/>
      <c r="CP63" s="1411" t="n"/>
      <c r="CQ63" s="1411" t="n"/>
      <c r="CR63" s="1411" t="n"/>
      <c r="CS63" s="1411" t="n"/>
      <c r="CT63" s="1411" t="n"/>
      <c r="CU63" s="1411" t="n"/>
      <c r="CV63" s="1411" t="n"/>
      <c r="CW63" s="1411" t="n"/>
      <c r="CX63" s="1411" t="n"/>
      <c r="CY63" s="1411" t="n"/>
      <c r="CZ63" s="1411" t="n"/>
      <c r="DA63" s="1411" t="n"/>
      <c r="DB63" s="1411" t="n"/>
      <c r="DC63" s="1411" t="n"/>
      <c r="DD63" s="1411" t="n"/>
      <c r="DE63" s="1411" t="n"/>
      <c r="DF63" s="1411" t="n"/>
      <c r="DG63" s="1411" t="n"/>
      <c r="DH63" s="1411" t="n"/>
      <c r="DI63" s="1411" t="n"/>
      <c r="DJ63" s="1411" t="n"/>
      <c r="DK63" s="1411" t="n"/>
      <c r="DL63" s="1411" t="n"/>
      <c r="DM63" s="1411" t="n"/>
      <c r="DN63" s="1411" t="n"/>
      <c r="DO63" s="1411" t="n"/>
      <c r="DP63" s="1411" t="n"/>
      <c r="DQ63" s="1411" t="n"/>
      <c r="DR63" s="1411" t="n"/>
      <c r="DS63" s="1411" t="n"/>
      <c r="DT63" s="1411" t="n"/>
      <c r="DU63" s="1411" t="n"/>
      <c r="DV63" s="1446" t="n"/>
      <c r="DW63" s="1435" t="n"/>
      <c r="DY63" s="1442" t="n"/>
      <c r="DZ63" s="1427" t="n"/>
      <c r="EA63" s="1428" t="n"/>
      <c r="EB63" s="1428" t="n"/>
      <c r="EC63" s="1428" t="n"/>
      <c r="ED63" s="1428" t="n"/>
      <c r="EE63" s="1428" t="n"/>
      <c r="EF63" s="1428" t="n"/>
      <c r="EG63" s="1428" t="n"/>
      <c r="EH63" s="1428" t="n"/>
      <c r="EI63" s="1428" t="n"/>
      <c r="EJ63" s="1428" t="n"/>
      <c r="EK63" s="1428" t="n"/>
      <c r="EL63" s="1428" t="n"/>
      <c r="EM63" s="1428" t="n"/>
      <c r="EN63" s="1428" t="n"/>
      <c r="EO63" s="1428" t="n"/>
      <c r="EP63" s="1428" t="n"/>
      <c r="EQ63" s="1428" t="n"/>
      <c r="ER63" s="1428" t="n"/>
      <c r="ES63" s="1428" t="n"/>
      <c r="ET63" s="1428" t="n"/>
      <c r="EU63" s="1428" t="n"/>
      <c r="EV63" s="1428" t="n"/>
      <c r="EW63" s="1428" t="n"/>
      <c r="EX63" s="1428" t="n"/>
      <c r="EY63" s="1429" t="n"/>
      <c r="EZ63" s="1427" t="n"/>
      <c r="FA63" s="1428" t="n"/>
      <c r="FB63" s="1428" t="n"/>
      <c r="FC63" s="1428" t="n"/>
      <c r="FD63" s="1428" t="n"/>
      <c r="FE63" s="1428" t="n"/>
      <c r="FF63" s="1428" t="n"/>
      <c r="FG63" s="1428" t="n"/>
      <c r="FH63" s="1428" t="n"/>
      <c r="FI63" s="1428" t="n"/>
      <c r="FJ63" s="1428" t="n"/>
      <c r="FK63" s="1428" t="n"/>
      <c r="FL63" s="1429" t="n"/>
    </row>
    <row r="64" ht="12.75" customHeight="1" s="980">
      <c r="A64" s="1439" t="n"/>
      <c r="B64" s="1463" t="n"/>
      <c r="C64" s="1427" t="n"/>
      <c r="D64" s="1428" t="n"/>
      <c r="E64" s="1428" t="n"/>
      <c r="F64" s="1428" t="n"/>
      <c r="G64" s="1428" t="n"/>
      <c r="H64" s="1428" t="n"/>
      <c r="I64" s="1428" t="n"/>
      <c r="J64" s="1428" t="n"/>
      <c r="K64" s="1428" t="n"/>
      <c r="L64" s="1428" t="n"/>
      <c r="M64" s="1428" t="n"/>
      <c r="N64" s="1428" t="n"/>
      <c r="O64" s="1428" t="n"/>
      <c r="P64" s="1428" t="n"/>
      <c r="Q64" s="1428" t="n"/>
      <c r="R64" s="1428" t="n"/>
      <c r="S64" s="1429" t="n"/>
      <c r="T64" s="1427" t="n"/>
      <c r="U64" s="1428" t="n"/>
      <c r="V64" s="1428" t="n"/>
      <c r="W64" s="1428" t="n"/>
      <c r="X64" s="1428" t="n"/>
      <c r="Y64" s="1428" t="n"/>
      <c r="Z64" s="1428" t="n"/>
      <c r="AA64" s="1428" t="n"/>
      <c r="AB64" s="1428" t="n"/>
      <c r="AC64" s="1428" t="n"/>
      <c r="AD64" s="1429" t="n"/>
      <c r="AE64" s="1440" t="n"/>
      <c r="AF64" s="1428" t="n"/>
      <c r="AG64" s="1428" t="n"/>
      <c r="AH64" s="1428" t="n"/>
      <c r="AI64" s="1428" t="n"/>
      <c r="AJ64" s="1428" t="n"/>
      <c r="AK64" s="1428" t="n"/>
      <c r="AL64" s="1428" t="n"/>
      <c r="AM64" s="1428" t="n"/>
      <c r="AN64" s="1428" t="n"/>
      <c r="AO64" s="1429" t="n"/>
      <c r="AP64" s="1427" t="n"/>
      <c r="AQ64" s="1428" t="n"/>
      <c r="AR64" s="1428" t="n"/>
      <c r="AS64" s="1428" t="n"/>
      <c r="AT64" s="1428" t="n"/>
      <c r="AU64" s="1428" t="n"/>
      <c r="AV64" s="1428" t="n"/>
      <c r="AW64" s="1428" t="n"/>
      <c r="AX64" s="1428" t="n"/>
      <c r="AY64" s="1428" t="n"/>
      <c r="AZ64" s="1429" t="n"/>
      <c r="BA64" s="1440" t="n"/>
      <c r="BB64" s="1428" t="n"/>
      <c r="BC64" s="1428" t="n"/>
      <c r="BD64" s="1428" t="n"/>
      <c r="BE64" s="1428" t="n"/>
      <c r="BF64" s="1428" t="n"/>
      <c r="BG64" s="1428" t="n"/>
      <c r="BH64" s="1428" t="n"/>
      <c r="BI64" s="1428" t="n"/>
      <c r="BJ64" s="1428" t="n"/>
      <c r="BK64" s="1429" t="n"/>
      <c r="BL64" s="1427" t="n"/>
      <c r="BM64" s="1428" t="n"/>
      <c r="BN64" s="1428" t="n"/>
      <c r="BO64" s="1428" t="n"/>
      <c r="BP64" s="1428" t="n"/>
      <c r="BQ64" s="1428" t="n"/>
      <c r="BR64" s="1428" t="n"/>
      <c r="BS64" s="1428" t="n"/>
      <c r="BT64" s="1428" t="n"/>
      <c r="BU64" s="1428" t="n"/>
      <c r="BV64" s="1429" t="n"/>
      <c r="BW64" s="1440" t="n"/>
      <c r="BX64" s="1428" t="n"/>
      <c r="BY64" s="1428" t="n"/>
      <c r="BZ64" s="1428" t="n"/>
      <c r="CA64" s="1428" t="n"/>
      <c r="CB64" s="1428" t="n"/>
      <c r="CC64" s="1428" t="n"/>
      <c r="CD64" s="1428" t="n"/>
      <c r="CE64" s="1428" t="n"/>
      <c r="CF64" s="1428" t="n"/>
      <c r="CG64" s="1428" t="n"/>
      <c r="CH64" s="1428" t="n"/>
      <c r="CI64" s="1428" t="n"/>
      <c r="CJ64" s="1428" t="n"/>
      <c r="CK64" s="1428" t="n"/>
      <c r="CL64" s="1428" t="n"/>
      <c r="CM64" s="1428" t="n"/>
      <c r="CN64" s="1428" t="n"/>
      <c r="CO64" s="1428" t="n"/>
      <c r="CP64" s="1428" t="n"/>
      <c r="CQ64" s="1428" t="n"/>
      <c r="CR64" s="1428" t="n"/>
      <c r="CS64" s="1428" t="n"/>
      <c r="CT64" s="1428" t="n"/>
      <c r="CU64" s="1428" t="n"/>
      <c r="CV64" s="1428" t="n"/>
      <c r="CW64" s="1428" t="n"/>
      <c r="CX64" s="1428" t="n"/>
      <c r="CY64" s="1428" t="n"/>
      <c r="CZ64" s="1428" t="n"/>
      <c r="DA64" s="1428" t="n"/>
      <c r="DB64" s="1428" t="n"/>
      <c r="DC64" s="1428" t="n"/>
      <c r="DD64" s="1428" t="n"/>
      <c r="DE64" s="1428" t="n"/>
      <c r="DF64" s="1428" t="n"/>
      <c r="DG64" s="1428" t="n"/>
      <c r="DH64" s="1428" t="n"/>
      <c r="DI64" s="1428" t="n"/>
      <c r="DJ64" s="1428" t="n"/>
      <c r="DK64" s="1428" t="n"/>
      <c r="DL64" s="1428" t="n"/>
      <c r="DM64" s="1428" t="n"/>
      <c r="DN64" s="1428" t="n"/>
      <c r="DO64" s="1428" t="n"/>
      <c r="DP64" s="1428" t="n"/>
      <c r="DQ64" s="1428" t="n"/>
      <c r="DR64" s="1428" t="n"/>
      <c r="DS64" s="1428" t="n"/>
      <c r="DT64" s="1428" t="n"/>
      <c r="DU64" s="1428" t="n"/>
      <c r="DV64" s="1441" t="n"/>
      <c r="DW64" s="1435" t="n"/>
      <c r="DY64" s="1442" t="n"/>
      <c r="DZ64" s="1437" t="n"/>
      <c r="EA64" s="1411" t="n"/>
      <c r="EB64" s="1411" t="n"/>
      <c r="EC64" s="1411" t="n"/>
      <c r="ED64" s="1411" t="n"/>
      <c r="EE64" s="1411" t="n"/>
      <c r="EF64" s="1411" t="n"/>
      <c r="EG64" s="1411" t="n"/>
      <c r="EH64" s="1411" t="n"/>
      <c r="EI64" s="1411" t="n"/>
      <c r="EJ64" s="1411" t="n"/>
      <c r="EK64" s="1411" t="n"/>
      <c r="EL64" s="1411" t="n"/>
      <c r="EM64" s="1411" t="n"/>
      <c r="EN64" s="1411" t="n"/>
      <c r="EO64" s="1411" t="n"/>
      <c r="EP64" s="1411" t="n"/>
      <c r="EQ64" s="1411" t="n"/>
      <c r="ER64" s="1411" t="n"/>
      <c r="ES64" s="1411" t="n"/>
      <c r="ET64" s="1411" t="n"/>
      <c r="EU64" s="1411" t="n"/>
      <c r="EV64" s="1411" t="n"/>
      <c r="EW64" s="1411" t="n"/>
      <c r="EX64" s="1411" t="n"/>
      <c r="EY64" s="1412" t="n"/>
      <c r="EZ64" s="1466" t="n"/>
      <c r="FA64" s="1411" t="n"/>
      <c r="FB64" s="1453" t="n"/>
      <c r="FC64" s="1411" t="n"/>
      <c r="FD64" s="1411" t="n"/>
      <c r="FE64" s="1411" t="n"/>
      <c r="FF64" s="1411" t="n"/>
      <c r="FG64" s="1411" t="n"/>
      <c r="FH64" s="1411" t="n"/>
      <c r="FI64" s="1411" t="n"/>
      <c r="FJ64" s="1411" t="n"/>
      <c r="FK64" s="1411" t="n"/>
      <c r="FL64" s="1412" t="n"/>
    </row>
    <row r="65" ht="6" customHeight="1" s="980">
      <c r="A65" s="1439" t="n"/>
      <c r="B65" s="1463" t="n"/>
      <c r="C65" s="1437" t="inlineStr">
        <is>
          <t>▲ Allowance for Investments</t>
        </is>
      </c>
      <c r="D65" s="1411" t="n"/>
      <c r="E65" s="1411" t="n"/>
      <c r="F65" s="1411" t="n"/>
      <c r="G65" s="1411" t="n"/>
      <c r="H65" s="1411" t="n"/>
      <c r="I65" s="1411" t="n"/>
      <c r="J65" s="1411" t="n"/>
      <c r="K65" s="1411" t="n"/>
      <c r="L65" s="1411" t="n"/>
      <c r="M65" s="1411" t="n"/>
      <c r="N65" s="1411" t="n"/>
      <c r="O65" s="1411" t="n"/>
      <c r="P65" s="1411" t="n"/>
      <c r="Q65" s="1411" t="n"/>
      <c r="R65" s="1411" t="n"/>
      <c r="S65" s="1412" t="n"/>
      <c r="T65" s="1443" t="n"/>
      <c r="U65" s="1411" t="n"/>
      <c r="V65" s="1411" t="n"/>
      <c r="W65" s="1411" t="n"/>
      <c r="X65" s="1411" t="n"/>
      <c r="Y65" s="1411" t="n"/>
      <c r="Z65" s="1411" t="n"/>
      <c r="AA65" s="1411" t="n"/>
      <c r="AB65" s="1411" t="n"/>
      <c r="AC65" s="1411" t="n"/>
      <c r="AD65" s="1412" t="n"/>
      <c r="AE65" s="1444" t="n"/>
      <c r="AF65" s="1411" t="n"/>
      <c r="AG65" s="1411" t="n"/>
      <c r="AH65" s="1411" t="n"/>
      <c r="AI65" s="1411" t="n"/>
      <c r="AJ65" s="1411" t="n"/>
      <c r="AK65" s="1411" t="n"/>
      <c r="AL65" s="1411" t="n"/>
      <c r="AM65" s="1411" t="n"/>
      <c r="AN65" s="1411" t="n"/>
      <c r="AO65" s="1412" t="n"/>
      <c r="AP65" s="1443">
        <f>+T65+AE65</f>
        <v/>
      </c>
      <c r="AQ65" s="1411" t="n"/>
      <c r="AR65" s="1411" t="n"/>
      <c r="AS65" s="1411" t="n"/>
      <c r="AT65" s="1411" t="n"/>
      <c r="AU65" s="1411" t="n"/>
      <c r="AV65" s="1411" t="n"/>
      <c r="AW65" s="1411" t="n"/>
      <c r="AX65" s="1411" t="n"/>
      <c r="AY65" s="1411" t="n"/>
      <c r="AZ65" s="1412" t="n"/>
      <c r="BA65" s="1444" t="n"/>
      <c r="BB65" s="1411" t="n"/>
      <c r="BC65" s="1411" t="n"/>
      <c r="BD65" s="1411" t="n"/>
      <c r="BE65" s="1411" t="n"/>
      <c r="BF65" s="1411" t="n"/>
      <c r="BG65" s="1411" t="n"/>
      <c r="BH65" s="1411" t="n"/>
      <c r="BI65" s="1411" t="n"/>
      <c r="BJ65" s="1411" t="n"/>
      <c r="BK65" s="1412" t="n"/>
      <c r="BL65" s="1443">
        <f>+T65+BA65</f>
        <v/>
      </c>
      <c r="BM65" s="1411" t="n"/>
      <c r="BN65" s="1411" t="n"/>
      <c r="BO65" s="1411" t="n"/>
      <c r="BP65" s="1411" t="n"/>
      <c r="BQ65" s="1411" t="n"/>
      <c r="BR65" s="1411" t="n"/>
      <c r="BS65" s="1411" t="n"/>
      <c r="BT65" s="1411" t="n"/>
      <c r="BU65" s="1411" t="n"/>
      <c r="BV65" s="1412" t="n"/>
      <c r="BW65" s="1513" t="n"/>
      <c r="BX65" s="1411" t="n"/>
      <c r="BY65" s="1411" t="n"/>
      <c r="BZ65" s="1411" t="n"/>
      <c r="CA65" s="1411" t="n"/>
      <c r="CB65" s="1411" t="n"/>
      <c r="CC65" s="1411" t="n"/>
      <c r="CD65" s="1411" t="n"/>
      <c r="CE65" s="1411" t="n"/>
      <c r="CF65" s="1411" t="n"/>
      <c r="CG65" s="1411" t="n"/>
      <c r="CH65" s="1411" t="n"/>
      <c r="CI65" s="1411" t="n"/>
      <c r="CJ65" s="1411" t="n"/>
      <c r="CK65" s="1411" t="n"/>
      <c r="CL65" s="1411" t="n"/>
      <c r="CM65" s="1411" t="n"/>
      <c r="CN65" s="1411" t="n"/>
      <c r="CO65" s="1411" t="n"/>
      <c r="CP65" s="1411" t="n"/>
      <c r="CQ65" s="1411" t="n"/>
      <c r="CR65" s="1411" t="n"/>
      <c r="CS65" s="1411" t="n"/>
      <c r="CT65" s="1411" t="n"/>
      <c r="CU65" s="1411" t="n"/>
      <c r="CV65" s="1411" t="n"/>
      <c r="CW65" s="1411" t="n"/>
      <c r="CX65" s="1411" t="n"/>
      <c r="CY65" s="1411" t="n"/>
      <c r="CZ65" s="1411" t="n"/>
      <c r="DA65" s="1411" t="n"/>
      <c r="DB65" s="1411" t="n"/>
      <c r="DC65" s="1411" t="n"/>
      <c r="DD65" s="1411" t="n"/>
      <c r="DE65" s="1411" t="n"/>
      <c r="DF65" s="1411" t="n"/>
      <c r="DG65" s="1411" t="n"/>
      <c r="DH65" s="1411" t="n"/>
      <c r="DI65" s="1411" t="n"/>
      <c r="DJ65" s="1411" t="n"/>
      <c r="DK65" s="1411" t="n"/>
      <c r="DL65" s="1411" t="n"/>
      <c r="DM65" s="1411" t="n"/>
      <c r="DN65" s="1411" t="n"/>
      <c r="DO65" s="1411" t="n"/>
      <c r="DP65" s="1411" t="n"/>
      <c r="DQ65" s="1411" t="n"/>
      <c r="DR65" s="1411" t="n"/>
      <c r="DS65" s="1411" t="n"/>
      <c r="DT65" s="1411" t="n"/>
      <c r="DU65" s="1411" t="n"/>
      <c r="DV65" s="1412" t="n"/>
      <c r="DW65" s="1435" t="n"/>
      <c r="DY65" s="1442" t="n"/>
      <c r="DZ65" s="1427" t="n"/>
      <c r="EA65" s="1428" t="n"/>
      <c r="EB65" s="1428" t="n"/>
      <c r="EC65" s="1428" t="n"/>
      <c r="ED65" s="1428" t="n"/>
      <c r="EE65" s="1428" t="n"/>
      <c r="EF65" s="1428" t="n"/>
      <c r="EG65" s="1428" t="n"/>
      <c r="EH65" s="1428" t="n"/>
      <c r="EI65" s="1428" t="n"/>
      <c r="EJ65" s="1428" t="n"/>
      <c r="EK65" s="1428" t="n"/>
      <c r="EL65" s="1428" t="n"/>
      <c r="EM65" s="1428" t="n"/>
      <c r="EN65" s="1428" t="n"/>
      <c r="EO65" s="1428" t="n"/>
      <c r="EP65" s="1428" t="n"/>
      <c r="EQ65" s="1428" t="n"/>
      <c r="ER65" s="1428" t="n"/>
      <c r="ES65" s="1428" t="n"/>
      <c r="ET65" s="1428" t="n"/>
      <c r="EU65" s="1428" t="n"/>
      <c r="EV65" s="1428" t="n"/>
      <c r="EW65" s="1428" t="n"/>
      <c r="EX65" s="1428" t="n"/>
      <c r="EY65" s="1429" t="n"/>
      <c r="EZ65" s="1427" t="n"/>
      <c r="FA65" s="1428" t="n"/>
      <c r="FB65" s="1428" t="n"/>
      <c r="FC65" s="1428" t="n"/>
      <c r="FD65" s="1428" t="n"/>
      <c r="FE65" s="1428" t="n"/>
      <c r="FF65" s="1428" t="n"/>
      <c r="FG65" s="1428" t="n"/>
      <c r="FH65" s="1428" t="n"/>
      <c r="FI65" s="1428" t="n"/>
      <c r="FJ65" s="1428" t="n"/>
      <c r="FK65" s="1428" t="n"/>
      <c r="FL65" s="1429" t="n"/>
    </row>
    <row r="66" ht="6" customHeight="1" s="980">
      <c r="A66" s="1439" t="n"/>
      <c r="B66" s="1463" t="n"/>
      <c r="C66" s="1427" t="n"/>
      <c r="D66" s="1428" t="n"/>
      <c r="E66" s="1428" t="n"/>
      <c r="F66" s="1428" t="n"/>
      <c r="G66" s="1428" t="n"/>
      <c r="H66" s="1428" t="n"/>
      <c r="I66" s="1428" t="n"/>
      <c r="J66" s="1428" t="n"/>
      <c r="K66" s="1428" t="n"/>
      <c r="L66" s="1428" t="n"/>
      <c r="M66" s="1428" t="n"/>
      <c r="N66" s="1428" t="n"/>
      <c r="O66" s="1428" t="n"/>
      <c r="P66" s="1428" t="n"/>
      <c r="Q66" s="1428" t="n"/>
      <c r="R66" s="1428" t="n"/>
      <c r="S66" s="1429" t="n"/>
      <c r="T66" s="1427" t="n"/>
      <c r="U66" s="1428" t="n"/>
      <c r="V66" s="1428" t="n"/>
      <c r="W66" s="1428" t="n"/>
      <c r="X66" s="1428" t="n"/>
      <c r="Y66" s="1428" t="n"/>
      <c r="Z66" s="1428" t="n"/>
      <c r="AA66" s="1428" t="n"/>
      <c r="AB66" s="1428" t="n"/>
      <c r="AC66" s="1428" t="n"/>
      <c r="AD66" s="1429" t="n"/>
      <c r="AE66" s="1440" t="n"/>
      <c r="AF66" s="1428" t="n"/>
      <c r="AG66" s="1428" t="n"/>
      <c r="AH66" s="1428" t="n"/>
      <c r="AI66" s="1428" t="n"/>
      <c r="AJ66" s="1428" t="n"/>
      <c r="AK66" s="1428" t="n"/>
      <c r="AL66" s="1428" t="n"/>
      <c r="AM66" s="1428" t="n"/>
      <c r="AN66" s="1428" t="n"/>
      <c r="AO66" s="1429" t="n"/>
      <c r="AP66" s="1427" t="n"/>
      <c r="AQ66" s="1428" t="n"/>
      <c r="AR66" s="1428" t="n"/>
      <c r="AS66" s="1428" t="n"/>
      <c r="AT66" s="1428" t="n"/>
      <c r="AU66" s="1428" t="n"/>
      <c r="AV66" s="1428" t="n"/>
      <c r="AW66" s="1428" t="n"/>
      <c r="AX66" s="1428" t="n"/>
      <c r="AY66" s="1428" t="n"/>
      <c r="AZ66" s="1429" t="n"/>
      <c r="BA66" s="1440" t="n"/>
      <c r="BB66" s="1428" t="n"/>
      <c r="BC66" s="1428" t="n"/>
      <c r="BD66" s="1428" t="n"/>
      <c r="BE66" s="1428" t="n"/>
      <c r="BF66" s="1428" t="n"/>
      <c r="BG66" s="1428" t="n"/>
      <c r="BH66" s="1428" t="n"/>
      <c r="BI66" s="1428" t="n"/>
      <c r="BJ66" s="1428" t="n"/>
      <c r="BK66" s="1429" t="n"/>
      <c r="BL66" s="1427" t="n"/>
      <c r="BM66" s="1428" t="n"/>
      <c r="BN66" s="1428" t="n"/>
      <c r="BO66" s="1428" t="n"/>
      <c r="BP66" s="1428" t="n"/>
      <c r="BQ66" s="1428" t="n"/>
      <c r="BR66" s="1428" t="n"/>
      <c r="BS66" s="1428" t="n"/>
      <c r="BT66" s="1428" t="n"/>
      <c r="BU66" s="1428" t="n"/>
      <c r="BV66" s="1429" t="n"/>
      <c r="BW66" s="1428" t="n"/>
      <c r="BX66" s="1428" t="n"/>
      <c r="BY66" s="1428" t="n"/>
      <c r="BZ66" s="1428" t="n"/>
      <c r="CA66" s="1428" t="n"/>
      <c r="CB66" s="1428" t="n"/>
      <c r="CC66" s="1428" t="n"/>
      <c r="CD66" s="1428" t="n"/>
      <c r="CE66" s="1428" t="n"/>
      <c r="CF66" s="1428" t="n"/>
      <c r="CG66" s="1428" t="n"/>
      <c r="CH66" s="1428" t="n"/>
      <c r="CI66" s="1428" t="n"/>
      <c r="CJ66" s="1428" t="n"/>
      <c r="CK66" s="1428" t="n"/>
      <c r="CL66" s="1428" t="n"/>
      <c r="CM66" s="1428" t="n"/>
      <c r="CN66" s="1428" t="n"/>
      <c r="CO66" s="1428" t="n"/>
      <c r="CP66" s="1428" t="n"/>
      <c r="CQ66" s="1428" t="n"/>
      <c r="CR66" s="1428" t="n"/>
      <c r="CS66" s="1428" t="n"/>
      <c r="CT66" s="1428" t="n"/>
      <c r="CU66" s="1428" t="n"/>
      <c r="CV66" s="1428" t="n"/>
      <c r="CW66" s="1428" t="n"/>
      <c r="CX66" s="1428" t="n"/>
      <c r="CY66" s="1428" t="n"/>
      <c r="CZ66" s="1428" t="n"/>
      <c r="DA66" s="1428" t="n"/>
      <c r="DB66" s="1428" t="n"/>
      <c r="DC66" s="1428" t="n"/>
      <c r="DD66" s="1428" t="n"/>
      <c r="DE66" s="1428" t="n"/>
      <c r="DF66" s="1428" t="n"/>
      <c r="DG66" s="1428" t="n"/>
      <c r="DH66" s="1428" t="n"/>
      <c r="DI66" s="1428" t="n"/>
      <c r="DJ66" s="1428" t="n"/>
      <c r="DK66" s="1428" t="n"/>
      <c r="DL66" s="1428" t="n"/>
      <c r="DM66" s="1428" t="n"/>
      <c r="DN66" s="1428" t="n"/>
      <c r="DO66" s="1428" t="n"/>
      <c r="DP66" s="1428" t="n"/>
      <c r="DQ66" s="1428" t="n"/>
      <c r="DR66" s="1428" t="n"/>
      <c r="DS66" s="1428" t="n"/>
      <c r="DT66" s="1428" t="n"/>
      <c r="DU66" s="1428" t="n"/>
      <c r="DV66" s="1429" t="n"/>
      <c r="DW66" s="1435" t="n"/>
      <c r="DY66" s="1437" t="inlineStr">
        <is>
          <t>Shareholders' equity （⑭=⑨:⑬）</t>
        </is>
      </c>
      <c r="DZ66" s="1411" t="n"/>
      <c r="EA66" s="1411" t="n"/>
      <c r="EB66" s="1411" t="n"/>
      <c r="EC66" s="1411" t="n"/>
      <c r="ED66" s="1411" t="n"/>
      <c r="EE66" s="1411" t="n"/>
      <c r="EF66" s="1411" t="n"/>
      <c r="EG66" s="1411" t="n"/>
      <c r="EH66" s="1411" t="n"/>
      <c r="EI66" s="1411" t="n"/>
      <c r="EJ66" s="1411" t="n"/>
      <c r="EK66" s="1411" t="n"/>
      <c r="EL66" s="1411" t="n"/>
      <c r="EM66" s="1411" t="n"/>
      <c r="EN66" s="1411" t="n"/>
      <c r="EO66" s="1411" t="n"/>
      <c r="EP66" s="1411" t="n"/>
      <c r="EQ66" s="1411" t="n"/>
      <c r="ER66" s="1411" t="n"/>
      <c r="ES66" s="1411" t="n"/>
      <c r="ET66" s="1411" t="n"/>
      <c r="EU66" s="1411" t="n"/>
      <c r="EV66" s="1411" t="n"/>
      <c r="EW66" s="1411" t="n"/>
      <c r="EX66" s="1411" t="n"/>
      <c r="EY66" s="1412" t="n"/>
      <c r="EZ66" s="1452" t="inlineStr">
        <is>
          <t>⑭</t>
        </is>
      </c>
      <c r="FA66" s="1412" t="n"/>
      <c r="FB66" s="1453">
        <f>FB52+FB54+FB56+FB58+FB60</f>
        <v/>
      </c>
      <c r="FC66" s="1411" t="n"/>
      <c r="FD66" s="1411" t="n"/>
      <c r="FE66" s="1411" t="n"/>
      <c r="FF66" s="1411" t="n"/>
      <c r="FG66" s="1411" t="n"/>
      <c r="FH66" s="1411" t="n"/>
      <c r="FI66" s="1411" t="n"/>
      <c r="FJ66" s="1411" t="n"/>
      <c r="FK66" s="1411" t="n"/>
      <c r="FL66" s="1412" t="n"/>
    </row>
    <row r="67" ht="15.75" customHeight="1" s="980">
      <c r="A67" s="1439" t="n"/>
      <c r="B67" s="1463" t="n"/>
      <c r="C67" s="1437" t="inlineStr">
        <is>
          <t>Other Non-Current assets</t>
        </is>
      </c>
      <c r="D67" s="1411" t="n"/>
      <c r="E67" s="1411" t="n"/>
      <c r="F67" s="1411" t="n"/>
      <c r="G67" s="1411" t="n"/>
      <c r="H67" s="1411" t="n"/>
      <c r="I67" s="1411" t="n"/>
      <c r="J67" s="1411" t="n"/>
      <c r="K67" s="1411" t="n"/>
      <c r="L67" s="1411" t="n"/>
      <c r="M67" s="1411" t="n"/>
      <c r="N67" s="1411" t="n"/>
      <c r="O67" s="1411" t="n"/>
      <c r="P67" s="1411" t="n"/>
      <c r="Q67" s="1411" t="n"/>
      <c r="R67" s="1411" t="n"/>
      <c r="S67" s="1412" t="n"/>
      <c r="T67" s="1443">
        <f>86063-T63-T59-T57+60</f>
        <v/>
      </c>
      <c r="U67" s="1411" t="n"/>
      <c r="V67" s="1411" t="n"/>
      <c r="W67" s="1411" t="n"/>
      <c r="X67" s="1411" t="n"/>
      <c r="Y67" s="1411" t="n"/>
      <c r="Z67" s="1411" t="n"/>
      <c r="AA67" s="1411" t="n"/>
      <c r="AB67" s="1411" t="n"/>
      <c r="AC67" s="1411" t="n"/>
      <c r="AD67" s="1412" t="n"/>
      <c r="AE67" s="1444" t="n"/>
      <c r="AF67" s="1411" t="n"/>
      <c r="AG67" s="1411" t="n"/>
      <c r="AH67" s="1411" t="n"/>
      <c r="AI67" s="1411" t="n"/>
      <c r="AJ67" s="1411" t="n"/>
      <c r="AK67" s="1411" t="n"/>
      <c r="AL67" s="1411" t="n"/>
      <c r="AM67" s="1411" t="n"/>
      <c r="AN67" s="1411" t="n"/>
      <c r="AO67" s="1412" t="n"/>
      <c r="AP67" s="1443">
        <f>+T67+AE67</f>
        <v/>
      </c>
      <c r="AQ67" s="1411" t="n"/>
      <c r="AR67" s="1411" t="n"/>
      <c r="AS67" s="1411" t="n"/>
      <c r="AT67" s="1411" t="n"/>
      <c r="AU67" s="1411" t="n"/>
      <c r="AV67" s="1411" t="n"/>
      <c r="AW67" s="1411" t="n"/>
      <c r="AX67" s="1411" t="n"/>
      <c r="AY67" s="1411" t="n"/>
      <c r="AZ67" s="1412" t="n"/>
      <c r="BA67" s="1444" t="n"/>
      <c r="BB67" s="1411" t="n"/>
      <c r="BC67" s="1411" t="n"/>
      <c r="BD67" s="1411" t="n"/>
      <c r="BE67" s="1411" t="n"/>
      <c r="BF67" s="1411" t="n"/>
      <c r="BG67" s="1411" t="n"/>
      <c r="BH67" s="1411" t="n"/>
      <c r="BI67" s="1411" t="n"/>
      <c r="BJ67" s="1411" t="n"/>
      <c r="BK67" s="1412" t="n"/>
      <c r="BL67" s="1443">
        <f>+T67+BA67</f>
        <v/>
      </c>
      <c r="BM67" s="1411" t="n"/>
      <c r="BN67" s="1411" t="n"/>
      <c r="BO67" s="1411" t="n"/>
      <c r="BP67" s="1411" t="n"/>
      <c r="BQ67" s="1411" t="n"/>
      <c r="BR67" s="1411" t="n"/>
      <c r="BS67" s="1411" t="n"/>
      <c r="BT67" s="1411" t="n"/>
      <c r="BU67" s="1411" t="n"/>
      <c r="BV67" s="1412" t="n"/>
      <c r="BW67" s="1516" t="inlineStr">
        <is>
          <t>Loans and Advances to Related Parties - INR 13 bn; Other Financial Assets - INR 1.2 bn; Other Non Current Assets - INR 1.7 bn (Include Capital Advances - INR 874 mn, and Balance with statutory Authorities - INR 827 Mn), and Asset for Current Tax - INR 541 Mn.</t>
        </is>
      </c>
      <c r="BX67" s="1411" t="n"/>
      <c r="BY67" s="1411" t="n"/>
      <c r="BZ67" s="1411" t="n"/>
      <c r="CA67" s="1411" t="n"/>
      <c r="CB67" s="1411" t="n"/>
      <c r="CC67" s="1411" t="n"/>
      <c r="CD67" s="1411" t="n"/>
      <c r="CE67" s="1411" t="n"/>
      <c r="CF67" s="1411" t="n"/>
      <c r="CG67" s="1411" t="n"/>
      <c r="CH67" s="1411" t="n"/>
      <c r="CI67" s="1411" t="n"/>
      <c r="CJ67" s="1411" t="n"/>
      <c r="CK67" s="1411" t="n"/>
      <c r="CL67" s="1411" t="n"/>
      <c r="CM67" s="1411" t="n"/>
      <c r="CN67" s="1411" t="n"/>
      <c r="CO67" s="1411" t="n"/>
      <c r="CP67" s="1411" t="n"/>
      <c r="CQ67" s="1411" t="n"/>
      <c r="CR67" s="1411" t="n"/>
      <c r="CS67" s="1411" t="n"/>
      <c r="CT67" s="1411" t="n"/>
      <c r="CU67" s="1411" t="n"/>
      <c r="CV67" s="1411" t="n"/>
      <c r="CW67" s="1411" t="n"/>
      <c r="CX67" s="1411" t="n"/>
      <c r="CY67" s="1411" t="n"/>
      <c r="CZ67" s="1411" t="n"/>
      <c r="DA67" s="1411" t="n"/>
      <c r="DB67" s="1411" t="n"/>
      <c r="DC67" s="1411" t="n"/>
      <c r="DD67" s="1411" t="n"/>
      <c r="DE67" s="1411" t="n"/>
      <c r="DF67" s="1411" t="n"/>
      <c r="DG67" s="1411" t="n"/>
      <c r="DH67" s="1411" t="n"/>
      <c r="DI67" s="1411" t="n"/>
      <c r="DJ67" s="1411" t="n"/>
      <c r="DK67" s="1411" t="n"/>
      <c r="DL67" s="1411" t="n"/>
      <c r="DM67" s="1411" t="n"/>
      <c r="DN67" s="1411" t="n"/>
      <c r="DO67" s="1411" t="n"/>
      <c r="DP67" s="1411" t="n"/>
      <c r="DQ67" s="1411" t="n"/>
      <c r="DR67" s="1411" t="n"/>
      <c r="DS67" s="1411" t="n"/>
      <c r="DT67" s="1411" t="n"/>
      <c r="DU67" s="1411" t="n"/>
      <c r="DV67" s="1446" t="n"/>
      <c r="DW67" s="1435" t="n"/>
      <c r="DY67" s="1427" t="n"/>
      <c r="DZ67" s="1428" t="n"/>
      <c r="EA67" s="1428" t="n"/>
      <c r="EB67" s="1428" t="n"/>
      <c r="EC67" s="1428" t="n"/>
      <c r="ED67" s="1428" t="n"/>
      <c r="EE67" s="1428" t="n"/>
      <c r="EF67" s="1428" t="n"/>
      <c r="EG67" s="1428" t="n"/>
      <c r="EH67" s="1428" t="n"/>
      <c r="EI67" s="1428" t="n"/>
      <c r="EJ67" s="1428" t="n"/>
      <c r="EK67" s="1428" t="n"/>
      <c r="EL67" s="1428" t="n"/>
      <c r="EM67" s="1428" t="n"/>
      <c r="EN67" s="1428" t="n"/>
      <c r="EO67" s="1428" t="n"/>
      <c r="EP67" s="1428" t="n"/>
      <c r="EQ67" s="1428" t="n"/>
      <c r="ER67" s="1428" t="n"/>
      <c r="ES67" s="1428" t="n"/>
      <c r="ET67" s="1428" t="n"/>
      <c r="EU67" s="1428" t="n"/>
      <c r="EV67" s="1428" t="n"/>
      <c r="EW67" s="1428" t="n"/>
      <c r="EX67" s="1428" t="n"/>
      <c r="EY67" s="1429" t="n"/>
      <c r="EZ67" s="1427" t="n"/>
      <c r="FA67" s="1429" t="n"/>
      <c r="FB67" s="1428" t="n"/>
      <c r="FC67" s="1428" t="n"/>
      <c r="FD67" s="1428" t="n"/>
      <c r="FE67" s="1428" t="n"/>
      <c r="FF67" s="1428" t="n"/>
      <c r="FG67" s="1428" t="n"/>
      <c r="FH67" s="1428" t="n"/>
      <c r="FI67" s="1428" t="n"/>
      <c r="FJ67" s="1428" t="n"/>
      <c r="FK67" s="1428" t="n"/>
      <c r="FL67" s="1429" t="n"/>
    </row>
    <row r="68" ht="15.75" customHeight="1" s="980">
      <c r="A68" s="1439" t="n"/>
      <c r="B68" s="1463" t="n"/>
      <c r="C68" s="1427" t="n"/>
      <c r="D68" s="1428" t="n"/>
      <c r="E68" s="1428" t="n"/>
      <c r="F68" s="1428" t="n"/>
      <c r="G68" s="1428" t="n"/>
      <c r="H68" s="1428" t="n"/>
      <c r="I68" s="1428" t="n"/>
      <c r="J68" s="1428" t="n"/>
      <c r="K68" s="1428" t="n"/>
      <c r="L68" s="1428" t="n"/>
      <c r="M68" s="1428" t="n"/>
      <c r="N68" s="1428" t="n"/>
      <c r="O68" s="1428" t="n"/>
      <c r="P68" s="1428" t="n"/>
      <c r="Q68" s="1428" t="n"/>
      <c r="R68" s="1428" t="n"/>
      <c r="S68" s="1429" t="n"/>
      <c r="T68" s="1427" t="n"/>
      <c r="U68" s="1428" t="n"/>
      <c r="V68" s="1428" t="n"/>
      <c r="W68" s="1428" t="n"/>
      <c r="X68" s="1428" t="n"/>
      <c r="Y68" s="1428" t="n"/>
      <c r="Z68" s="1428" t="n"/>
      <c r="AA68" s="1428" t="n"/>
      <c r="AB68" s="1428" t="n"/>
      <c r="AC68" s="1428" t="n"/>
      <c r="AD68" s="1429" t="n"/>
      <c r="AE68" s="1440" t="n"/>
      <c r="AF68" s="1428" t="n"/>
      <c r="AG68" s="1428" t="n"/>
      <c r="AH68" s="1428" t="n"/>
      <c r="AI68" s="1428" t="n"/>
      <c r="AJ68" s="1428" t="n"/>
      <c r="AK68" s="1428" t="n"/>
      <c r="AL68" s="1428" t="n"/>
      <c r="AM68" s="1428" t="n"/>
      <c r="AN68" s="1428" t="n"/>
      <c r="AO68" s="1429" t="n"/>
      <c r="AP68" s="1427" t="n"/>
      <c r="AQ68" s="1428" t="n"/>
      <c r="AR68" s="1428" t="n"/>
      <c r="AS68" s="1428" t="n"/>
      <c r="AT68" s="1428" t="n"/>
      <c r="AU68" s="1428" t="n"/>
      <c r="AV68" s="1428" t="n"/>
      <c r="AW68" s="1428" t="n"/>
      <c r="AX68" s="1428" t="n"/>
      <c r="AY68" s="1428" t="n"/>
      <c r="AZ68" s="1429" t="n"/>
      <c r="BA68" s="1440" t="n"/>
      <c r="BB68" s="1428" t="n"/>
      <c r="BC68" s="1428" t="n"/>
      <c r="BD68" s="1428" t="n"/>
      <c r="BE68" s="1428" t="n"/>
      <c r="BF68" s="1428" t="n"/>
      <c r="BG68" s="1428" t="n"/>
      <c r="BH68" s="1428" t="n"/>
      <c r="BI68" s="1428" t="n"/>
      <c r="BJ68" s="1428" t="n"/>
      <c r="BK68" s="1429" t="n"/>
      <c r="BL68" s="1427" t="n"/>
      <c r="BM68" s="1428" t="n"/>
      <c r="BN68" s="1428" t="n"/>
      <c r="BO68" s="1428" t="n"/>
      <c r="BP68" s="1428" t="n"/>
      <c r="BQ68" s="1428" t="n"/>
      <c r="BR68" s="1428" t="n"/>
      <c r="BS68" s="1428" t="n"/>
      <c r="BT68" s="1428" t="n"/>
      <c r="BU68" s="1428" t="n"/>
      <c r="BV68" s="1429" t="n"/>
      <c r="BW68" s="1440" t="n"/>
      <c r="BX68" s="1428" t="n"/>
      <c r="BY68" s="1428" t="n"/>
      <c r="BZ68" s="1428" t="n"/>
      <c r="CA68" s="1428" t="n"/>
      <c r="CB68" s="1428" t="n"/>
      <c r="CC68" s="1428" t="n"/>
      <c r="CD68" s="1428" t="n"/>
      <c r="CE68" s="1428" t="n"/>
      <c r="CF68" s="1428" t="n"/>
      <c r="CG68" s="1428" t="n"/>
      <c r="CH68" s="1428" t="n"/>
      <c r="CI68" s="1428" t="n"/>
      <c r="CJ68" s="1428" t="n"/>
      <c r="CK68" s="1428" t="n"/>
      <c r="CL68" s="1428" t="n"/>
      <c r="CM68" s="1428" t="n"/>
      <c r="CN68" s="1428" t="n"/>
      <c r="CO68" s="1428" t="n"/>
      <c r="CP68" s="1428" t="n"/>
      <c r="CQ68" s="1428" t="n"/>
      <c r="CR68" s="1428" t="n"/>
      <c r="CS68" s="1428" t="n"/>
      <c r="CT68" s="1428" t="n"/>
      <c r="CU68" s="1428" t="n"/>
      <c r="CV68" s="1428" t="n"/>
      <c r="CW68" s="1428" t="n"/>
      <c r="CX68" s="1428" t="n"/>
      <c r="CY68" s="1428" t="n"/>
      <c r="CZ68" s="1428" t="n"/>
      <c r="DA68" s="1428" t="n"/>
      <c r="DB68" s="1428" t="n"/>
      <c r="DC68" s="1428" t="n"/>
      <c r="DD68" s="1428" t="n"/>
      <c r="DE68" s="1428" t="n"/>
      <c r="DF68" s="1428" t="n"/>
      <c r="DG68" s="1428" t="n"/>
      <c r="DH68" s="1428" t="n"/>
      <c r="DI68" s="1428" t="n"/>
      <c r="DJ68" s="1428" t="n"/>
      <c r="DK68" s="1428" t="n"/>
      <c r="DL68" s="1428" t="n"/>
      <c r="DM68" s="1428" t="n"/>
      <c r="DN68" s="1428" t="n"/>
      <c r="DO68" s="1428" t="n"/>
      <c r="DP68" s="1428" t="n"/>
      <c r="DQ68" s="1428" t="n"/>
      <c r="DR68" s="1428" t="n"/>
      <c r="DS68" s="1428" t="n"/>
      <c r="DT68" s="1428" t="n"/>
      <c r="DU68" s="1428" t="n"/>
      <c r="DV68" s="1441" t="n"/>
      <c r="DW68" s="1435" t="n"/>
      <c r="DY68" s="1467" t="inlineStr">
        <is>
          <t>*1　For customers with negative retained earnings carried forward, conduct verification of the cause and profit prospect in the future</t>
        </is>
      </c>
      <c r="DZ68" s="1411" t="n"/>
      <c r="EA68" s="1411" t="n"/>
      <c r="EB68" s="1411" t="n"/>
      <c r="EC68" s="1411" t="n"/>
      <c r="ED68" s="1411" t="n"/>
      <c r="EE68" s="1411" t="n"/>
      <c r="EF68" s="1411" t="n"/>
      <c r="EG68" s="1411" t="n"/>
      <c r="EH68" s="1411" t="n"/>
      <c r="EI68" s="1411" t="n"/>
      <c r="EJ68" s="1411" t="n"/>
      <c r="EK68" s="1411" t="n"/>
      <c r="EL68" s="1411" t="n"/>
      <c r="EM68" s="1411" t="n"/>
      <c r="EN68" s="1411" t="n"/>
      <c r="EO68" s="1411" t="n"/>
      <c r="EP68" s="1411" t="n"/>
      <c r="EQ68" s="1411" t="n"/>
      <c r="ER68" s="1411" t="n"/>
      <c r="ES68" s="1411" t="n"/>
      <c r="ET68" s="1411" t="n"/>
      <c r="EU68" s="1411" t="n"/>
      <c r="EV68" s="1411" t="n"/>
      <c r="EW68" s="1411" t="n"/>
      <c r="EX68" s="1411" t="n"/>
      <c r="EY68" s="1411" t="n"/>
      <c r="EZ68" s="1411" t="n"/>
      <c r="FA68" s="1411" t="n"/>
      <c r="FB68" s="1411" t="n"/>
      <c r="FC68" s="1411" t="n"/>
      <c r="FD68" s="1411" t="n"/>
      <c r="FE68" s="1411" t="n"/>
      <c r="FF68" s="1411" t="n"/>
      <c r="FG68" s="1411" t="n"/>
      <c r="FH68" s="1411" t="n"/>
      <c r="FI68" s="1411" t="n"/>
      <c r="FJ68" s="1411" t="n"/>
      <c r="FK68" s="1411" t="n"/>
      <c r="FL68" s="1411" t="n"/>
    </row>
    <row r="69" ht="6" customHeight="1" s="980">
      <c r="A69" s="1454" t="n"/>
      <c r="B69" s="1463" t="n"/>
      <c r="C69" s="1437" t="n"/>
      <c r="D69" s="1411" t="n"/>
      <c r="E69" s="1411" t="n"/>
      <c r="F69" s="1411" t="n"/>
      <c r="G69" s="1411" t="n"/>
      <c r="H69" s="1411" t="n"/>
      <c r="I69" s="1411" t="n"/>
      <c r="J69" s="1411" t="n"/>
      <c r="K69" s="1411" t="n"/>
      <c r="L69" s="1411" t="n"/>
      <c r="M69" s="1411" t="n"/>
      <c r="N69" s="1411" t="n"/>
      <c r="O69" s="1411" t="n"/>
      <c r="P69" s="1411" t="n"/>
      <c r="Q69" s="1411" t="n"/>
      <c r="R69" s="1411" t="n"/>
      <c r="S69" s="1412" t="n"/>
      <c r="T69" s="1443" t="n"/>
      <c r="U69" s="1411" t="n"/>
      <c r="V69" s="1411" t="n"/>
      <c r="W69" s="1411" t="n"/>
      <c r="X69" s="1411" t="n"/>
      <c r="Y69" s="1411" t="n"/>
      <c r="Z69" s="1411" t="n"/>
      <c r="AA69" s="1411" t="n"/>
      <c r="AB69" s="1411" t="n"/>
      <c r="AC69" s="1411" t="n"/>
      <c r="AD69" s="1412" t="n"/>
      <c r="AE69" s="1444" t="n"/>
      <c r="AF69" s="1411" t="n"/>
      <c r="AG69" s="1411" t="n"/>
      <c r="AH69" s="1411" t="n"/>
      <c r="AI69" s="1411" t="n"/>
      <c r="AJ69" s="1411" t="n"/>
      <c r="AK69" s="1411" t="n"/>
      <c r="AL69" s="1411" t="n"/>
      <c r="AM69" s="1411" t="n"/>
      <c r="AN69" s="1411" t="n"/>
      <c r="AO69" s="1412" t="n"/>
      <c r="AP69" s="1443">
        <f>+T69+AE69</f>
        <v/>
      </c>
      <c r="AQ69" s="1411" t="n"/>
      <c r="AR69" s="1411" t="n"/>
      <c r="AS69" s="1411" t="n"/>
      <c r="AT69" s="1411" t="n"/>
      <c r="AU69" s="1411" t="n"/>
      <c r="AV69" s="1411" t="n"/>
      <c r="AW69" s="1411" t="n"/>
      <c r="AX69" s="1411" t="n"/>
      <c r="AY69" s="1411" t="n"/>
      <c r="AZ69" s="1412" t="n"/>
      <c r="BA69" s="1444" t="n"/>
      <c r="BB69" s="1411" t="n"/>
      <c r="BC69" s="1411" t="n"/>
      <c r="BD69" s="1411" t="n"/>
      <c r="BE69" s="1411" t="n"/>
      <c r="BF69" s="1411" t="n"/>
      <c r="BG69" s="1411" t="n"/>
      <c r="BH69" s="1411" t="n"/>
      <c r="BI69" s="1411" t="n"/>
      <c r="BJ69" s="1411" t="n"/>
      <c r="BK69" s="1412" t="n"/>
      <c r="BL69" s="1443">
        <f>+T69+BA69</f>
        <v/>
      </c>
      <c r="BM69" s="1411" t="n"/>
      <c r="BN69" s="1411" t="n"/>
      <c r="BO69" s="1411" t="n"/>
      <c r="BP69" s="1411" t="n"/>
      <c r="BQ69" s="1411" t="n"/>
      <c r="BR69" s="1411" t="n"/>
      <c r="BS69" s="1411" t="n"/>
      <c r="BT69" s="1411" t="n"/>
      <c r="BU69" s="1411" t="n"/>
      <c r="BV69" s="1412" t="n"/>
      <c r="BW69" s="1517" t="n"/>
      <c r="BX69" s="1411" t="n"/>
      <c r="BY69" s="1411" t="n"/>
      <c r="BZ69" s="1411" t="n"/>
      <c r="CA69" s="1411" t="n"/>
      <c r="CB69" s="1411" t="n"/>
      <c r="CC69" s="1411" t="n"/>
      <c r="CD69" s="1411" t="n"/>
      <c r="CE69" s="1411" t="n"/>
      <c r="CF69" s="1411" t="n"/>
      <c r="CG69" s="1411" t="n"/>
      <c r="CH69" s="1411" t="n"/>
      <c r="CI69" s="1411" t="n"/>
      <c r="CJ69" s="1411" t="n"/>
      <c r="CK69" s="1411" t="n"/>
      <c r="CL69" s="1411" t="n"/>
      <c r="CM69" s="1411" t="n"/>
      <c r="CN69" s="1411" t="n"/>
      <c r="CO69" s="1411" t="n"/>
      <c r="CP69" s="1411" t="n"/>
      <c r="CQ69" s="1411" t="n"/>
      <c r="CR69" s="1411" t="n"/>
      <c r="CS69" s="1411" t="n"/>
      <c r="CT69" s="1411" t="n"/>
      <c r="CU69" s="1411" t="n"/>
      <c r="CV69" s="1411" t="n"/>
      <c r="CW69" s="1411" t="n"/>
      <c r="CX69" s="1411" t="n"/>
      <c r="CY69" s="1411" t="n"/>
      <c r="CZ69" s="1411" t="n"/>
      <c r="DA69" s="1411" t="n"/>
      <c r="DB69" s="1411" t="n"/>
      <c r="DC69" s="1411" t="n"/>
      <c r="DD69" s="1411" t="n"/>
      <c r="DE69" s="1411" t="n"/>
      <c r="DF69" s="1411" t="n"/>
      <c r="DG69" s="1411" t="n"/>
      <c r="DH69" s="1411" t="n"/>
      <c r="DI69" s="1411" t="n"/>
      <c r="DJ69" s="1411" t="n"/>
      <c r="DK69" s="1411" t="n"/>
      <c r="DL69" s="1411" t="n"/>
      <c r="DM69" s="1411" t="n"/>
      <c r="DN69" s="1411" t="n"/>
      <c r="DO69" s="1411" t="n"/>
      <c r="DP69" s="1411" t="n"/>
      <c r="DQ69" s="1411" t="n"/>
      <c r="DR69" s="1411" t="n"/>
      <c r="DS69" s="1411" t="n"/>
      <c r="DT69" s="1411" t="n"/>
      <c r="DU69" s="1411" t="n"/>
      <c r="DV69" s="1412" t="n"/>
      <c r="DW69" s="1435" t="n"/>
    </row>
    <row r="70" ht="6" customHeight="1" s="980">
      <c r="A70" s="1454" t="n"/>
      <c r="B70" s="1463" t="n"/>
      <c r="C70" s="1427" t="n"/>
      <c r="D70" s="1428" t="n"/>
      <c r="E70" s="1428" t="n"/>
      <c r="F70" s="1428" t="n"/>
      <c r="G70" s="1428" t="n"/>
      <c r="H70" s="1428" t="n"/>
      <c r="I70" s="1428" t="n"/>
      <c r="J70" s="1428" t="n"/>
      <c r="K70" s="1428" t="n"/>
      <c r="L70" s="1428" t="n"/>
      <c r="M70" s="1428" t="n"/>
      <c r="N70" s="1428" t="n"/>
      <c r="O70" s="1428" t="n"/>
      <c r="P70" s="1428" t="n"/>
      <c r="Q70" s="1428" t="n"/>
      <c r="R70" s="1428" t="n"/>
      <c r="S70" s="1429" t="n"/>
      <c r="T70" s="1427" t="n"/>
      <c r="U70" s="1428" t="n"/>
      <c r="V70" s="1428" t="n"/>
      <c r="W70" s="1428" t="n"/>
      <c r="X70" s="1428" t="n"/>
      <c r="Y70" s="1428" t="n"/>
      <c r="Z70" s="1428" t="n"/>
      <c r="AA70" s="1428" t="n"/>
      <c r="AB70" s="1428" t="n"/>
      <c r="AC70" s="1428" t="n"/>
      <c r="AD70" s="1429" t="n"/>
      <c r="AE70" s="1440" t="n"/>
      <c r="AF70" s="1428" t="n"/>
      <c r="AG70" s="1428" t="n"/>
      <c r="AH70" s="1428" t="n"/>
      <c r="AI70" s="1428" t="n"/>
      <c r="AJ70" s="1428" t="n"/>
      <c r="AK70" s="1428" t="n"/>
      <c r="AL70" s="1428" t="n"/>
      <c r="AM70" s="1428" t="n"/>
      <c r="AN70" s="1428" t="n"/>
      <c r="AO70" s="1429" t="n"/>
      <c r="AP70" s="1427" t="n"/>
      <c r="AQ70" s="1428" t="n"/>
      <c r="AR70" s="1428" t="n"/>
      <c r="AS70" s="1428" t="n"/>
      <c r="AT70" s="1428" t="n"/>
      <c r="AU70" s="1428" t="n"/>
      <c r="AV70" s="1428" t="n"/>
      <c r="AW70" s="1428" t="n"/>
      <c r="AX70" s="1428" t="n"/>
      <c r="AY70" s="1428" t="n"/>
      <c r="AZ70" s="1429" t="n"/>
      <c r="BA70" s="1440" t="n"/>
      <c r="BB70" s="1428" t="n"/>
      <c r="BC70" s="1428" t="n"/>
      <c r="BD70" s="1428" t="n"/>
      <c r="BE70" s="1428" t="n"/>
      <c r="BF70" s="1428" t="n"/>
      <c r="BG70" s="1428" t="n"/>
      <c r="BH70" s="1428" t="n"/>
      <c r="BI70" s="1428" t="n"/>
      <c r="BJ70" s="1428" t="n"/>
      <c r="BK70" s="1429" t="n"/>
      <c r="BL70" s="1427" t="n"/>
      <c r="BM70" s="1428" t="n"/>
      <c r="BN70" s="1428" t="n"/>
      <c r="BO70" s="1428" t="n"/>
      <c r="BP70" s="1428" t="n"/>
      <c r="BQ70" s="1428" t="n"/>
      <c r="BR70" s="1428" t="n"/>
      <c r="BS70" s="1428" t="n"/>
      <c r="BT70" s="1428" t="n"/>
      <c r="BU70" s="1428" t="n"/>
      <c r="BV70" s="1429" t="n"/>
      <c r="BW70" s="1428" t="n"/>
      <c r="BX70" s="1428" t="n"/>
      <c r="BY70" s="1428" t="n"/>
      <c r="BZ70" s="1428" t="n"/>
      <c r="CA70" s="1428" t="n"/>
      <c r="CB70" s="1428" t="n"/>
      <c r="CC70" s="1428" t="n"/>
      <c r="CD70" s="1428" t="n"/>
      <c r="CE70" s="1428" t="n"/>
      <c r="CF70" s="1428" t="n"/>
      <c r="CG70" s="1428" t="n"/>
      <c r="CH70" s="1428" t="n"/>
      <c r="CI70" s="1428" t="n"/>
      <c r="CJ70" s="1428" t="n"/>
      <c r="CK70" s="1428" t="n"/>
      <c r="CL70" s="1428" t="n"/>
      <c r="CM70" s="1428" t="n"/>
      <c r="CN70" s="1428" t="n"/>
      <c r="CO70" s="1428" t="n"/>
      <c r="CP70" s="1428" t="n"/>
      <c r="CQ70" s="1428" t="n"/>
      <c r="CR70" s="1428" t="n"/>
      <c r="CS70" s="1428" t="n"/>
      <c r="CT70" s="1428" t="n"/>
      <c r="CU70" s="1428" t="n"/>
      <c r="CV70" s="1428" t="n"/>
      <c r="CW70" s="1428" t="n"/>
      <c r="CX70" s="1428" t="n"/>
      <c r="CY70" s="1428" t="n"/>
      <c r="CZ70" s="1428" t="n"/>
      <c r="DA70" s="1428" t="n"/>
      <c r="DB70" s="1428" t="n"/>
      <c r="DC70" s="1428" t="n"/>
      <c r="DD70" s="1428" t="n"/>
      <c r="DE70" s="1428" t="n"/>
      <c r="DF70" s="1428" t="n"/>
      <c r="DG70" s="1428" t="n"/>
      <c r="DH70" s="1428" t="n"/>
      <c r="DI70" s="1428" t="n"/>
      <c r="DJ70" s="1428" t="n"/>
      <c r="DK70" s="1428" t="n"/>
      <c r="DL70" s="1428" t="n"/>
      <c r="DM70" s="1428" t="n"/>
      <c r="DN70" s="1428" t="n"/>
      <c r="DO70" s="1428" t="n"/>
      <c r="DP70" s="1428" t="n"/>
      <c r="DQ70" s="1428" t="n"/>
      <c r="DR70" s="1428" t="n"/>
      <c r="DS70" s="1428" t="n"/>
      <c r="DT70" s="1428" t="n"/>
      <c r="DU70" s="1428" t="n"/>
      <c r="DV70" s="1429" t="n"/>
      <c r="DW70" s="1435" t="n"/>
    </row>
    <row r="71" ht="6" customHeight="1" s="980">
      <c r="A71" s="1454" t="n"/>
      <c r="B71" s="1463" t="n"/>
      <c r="C71" s="1437" t="n"/>
      <c r="D71" s="1411" t="n"/>
      <c r="E71" s="1411" t="n"/>
      <c r="F71" s="1411" t="n"/>
      <c r="G71" s="1411" t="n"/>
      <c r="H71" s="1411" t="n"/>
      <c r="I71" s="1411" t="n"/>
      <c r="J71" s="1411" t="n"/>
      <c r="K71" s="1411" t="n"/>
      <c r="L71" s="1411" t="n"/>
      <c r="M71" s="1411" t="n"/>
      <c r="N71" s="1411" t="n"/>
      <c r="O71" s="1411" t="n"/>
      <c r="P71" s="1411" t="n"/>
      <c r="Q71" s="1411" t="n"/>
      <c r="R71" s="1411" t="n"/>
      <c r="S71" s="1412" t="n"/>
      <c r="T71" s="1443" t="n"/>
      <c r="U71" s="1411" t="n"/>
      <c r="V71" s="1411" t="n"/>
      <c r="W71" s="1411" t="n"/>
      <c r="X71" s="1411" t="n"/>
      <c r="Y71" s="1411" t="n"/>
      <c r="Z71" s="1411" t="n"/>
      <c r="AA71" s="1411" t="n"/>
      <c r="AB71" s="1411" t="n"/>
      <c r="AC71" s="1411" t="n"/>
      <c r="AD71" s="1412" t="n"/>
      <c r="AE71" s="1444" t="n"/>
      <c r="AF71" s="1411" t="n"/>
      <c r="AG71" s="1411" t="n"/>
      <c r="AH71" s="1411" t="n"/>
      <c r="AI71" s="1411" t="n"/>
      <c r="AJ71" s="1411" t="n"/>
      <c r="AK71" s="1411" t="n"/>
      <c r="AL71" s="1411" t="n"/>
      <c r="AM71" s="1411" t="n"/>
      <c r="AN71" s="1411" t="n"/>
      <c r="AO71" s="1412" t="n"/>
      <c r="AP71" s="1443">
        <f>+T71+AE71</f>
        <v/>
      </c>
      <c r="AQ71" s="1411" t="n"/>
      <c r="AR71" s="1411" t="n"/>
      <c r="AS71" s="1411" t="n"/>
      <c r="AT71" s="1411" t="n"/>
      <c r="AU71" s="1411" t="n"/>
      <c r="AV71" s="1411" t="n"/>
      <c r="AW71" s="1411" t="n"/>
      <c r="AX71" s="1411" t="n"/>
      <c r="AY71" s="1411" t="n"/>
      <c r="AZ71" s="1412" t="n"/>
      <c r="BA71" s="1444" t="n"/>
      <c r="BB71" s="1411" t="n"/>
      <c r="BC71" s="1411" t="n"/>
      <c r="BD71" s="1411" t="n"/>
      <c r="BE71" s="1411" t="n"/>
      <c r="BF71" s="1411" t="n"/>
      <c r="BG71" s="1411" t="n"/>
      <c r="BH71" s="1411" t="n"/>
      <c r="BI71" s="1411" t="n"/>
      <c r="BJ71" s="1411" t="n"/>
      <c r="BK71" s="1412" t="n"/>
      <c r="BL71" s="1443">
        <f>+T71+BA71</f>
        <v/>
      </c>
      <c r="BM71" s="1411" t="n"/>
      <c r="BN71" s="1411" t="n"/>
      <c r="BO71" s="1411" t="n"/>
      <c r="BP71" s="1411" t="n"/>
      <c r="BQ71" s="1411" t="n"/>
      <c r="BR71" s="1411" t="n"/>
      <c r="BS71" s="1411" t="n"/>
      <c r="BT71" s="1411" t="n"/>
      <c r="BU71" s="1411" t="n"/>
      <c r="BV71" s="1412" t="n"/>
      <c r="BW71" s="1517" t="n"/>
      <c r="BX71" s="1411" t="n"/>
      <c r="BY71" s="1411" t="n"/>
      <c r="BZ71" s="1411" t="n"/>
      <c r="CA71" s="1411" t="n"/>
      <c r="CB71" s="1411" t="n"/>
      <c r="CC71" s="1411" t="n"/>
      <c r="CD71" s="1411" t="n"/>
      <c r="CE71" s="1411" t="n"/>
      <c r="CF71" s="1411" t="n"/>
      <c r="CG71" s="1411" t="n"/>
      <c r="CH71" s="1411" t="n"/>
      <c r="CI71" s="1411" t="n"/>
      <c r="CJ71" s="1411" t="n"/>
      <c r="CK71" s="1411" t="n"/>
      <c r="CL71" s="1411" t="n"/>
      <c r="CM71" s="1411" t="n"/>
      <c r="CN71" s="1411" t="n"/>
      <c r="CO71" s="1411" t="n"/>
      <c r="CP71" s="1411" t="n"/>
      <c r="CQ71" s="1411" t="n"/>
      <c r="CR71" s="1411" t="n"/>
      <c r="CS71" s="1411" t="n"/>
      <c r="CT71" s="1411" t="n"/>
      <c r="CU71" s="1411" t="n"/>
      <c r="CV71" s="1411" t="n"/>
      <c r="CW71" s="1411" t="n"/>
      <c r="CX71" s="1411" t="n"/>
      <c r="CY71" s="1411" t="n"/>
      <c r="CZ71" s="1411" t="n"/>
      <c r="DA71" s="1411" t="n"/>
      <c r="DB71" s="1411" t="n"/>
      <c r="DC71" s="1411" t="n"/>
      <c r="DD71" s="1411" t="n"/>
      <c r="DE71" s="1411" t="n"/>
      <c r="DF71" s="1411" t="n"/>
      <c r="DG71" s="1411" t="n"/>
      <c r="DH71" s="1411" t="n"/>
      <c r="DI71" s="1411" t="n"/>
      <c r="DJ71" s="1411" t="n"/>
      <c r="DK71" s="1411" t="n"/>
      <c r="DL71" s="1411" t="n"/>
      <c r="DM71" s="1411" t="n"/>
      <c r="DN71" s="1411" t="n"/>
      <c r="DO71" s="1411" t="n"/>
      <c r="DP71" s="1411" t="n"/>
      <c r="DQ71" s="1411" t="n"/>
      <c r="DR71" s="1411" t="n"/>
      <c r="DS71" s="1411" t="n"/>
      <c r="DT71" s="1411" t="n"/>
      <c r="DU71" s="1411" t="n"/>
      <c r="DV71" s="1412" t="n"/>
      <c r="DW71" s="1435" t="n"/>
    </row>
    <row r="72" ht="6" customHeight="1" s="980">
      <c r="A72" s="1454" t="n"/>
      <c r="B72" s="1463" t="n"/>
      <c r="C72" s="1427" t="n"/>
      <c r="D72" s="1428" t="n"/>
      <c r="E72" s="1428" t="n"/>
      <c r="F72" s="1428" t="n"/>
      <c r="G72" s="1428" t="n"/>
      <c r="H72" s="1428" t="n"/>
      <c r="I72" s="1428" t="n"/>
      <c r="J72" s="1428" t="n"/>
      <c r="K72" s="1428" t="n"/>
      <c r="L72" s="1428" t="n"/>
      <c r="M72" s="1428" t="n"/>
      <c r="N72" s="1428" t="n"/>
      <c r="O72" s="1428" t="n"/>
      <c r="P72" s="1428" t="n"/>
      <c r="Q72" s="1428" t="n"/>
      <c r="R72" s="1428" t="n"/>
      <c r="S72" s="1429" t="n"/>
      <c r="T72" s="1427" t="n"/>
      <c r="U72" s="1428" t="n"/>
      <c r="V72" s="1428" t="n"/>
      <c r="W72" s="1428" t="n"/>
      <c r="X72" s="1428" t="n"/>
      <c r="Y72" s="1428" t="n"/>
      <c r="Z72" s="1428" t="n"/>
      <c r="AA72" s="1428" t="n"/>
      <c r="AB72" s="1428" t="n"/>
      <c r="AC72" s="1428" t="n"/>
      <c r="AD72" s="1429" t="n"/>
      <c r="AE72" s="1440" t="n"/>
      <c r="AF72" s="1428" t="n"/>
      <c r="AG72" s="1428" t="n"/>
      <c r="AH72" s="1428" t="n"/>
      <c r="AI72" s="1428" t="n"/>
      <c r="AJ72" s="1428" t="n"/>
      <c r="AK72" s="1428" t="n"/>
      <c r="AL72" s="1428" t="n"/>
      <c r="AM72" s="1428" t="n"/>
      <c r="AN72" s="1428" t="n"/>
      <c r="AO72" s="1429" t="n"/>
      <c r="AP72" s="1427" t="n"/>
      <c r="AQ72" s="1428" t="n"/>
      <c r="AR72" s="1428" t="n"/>
      <c r="AS72" s="1428" t="n"/>
      <c r="AT72" s="1428" t="n"/>
      <c r="AU72" s="1428" t="n"/>
      <c r="AV72" s="1428" t="n"/>
      <c r="AW72" s="1428" t="n"/>
      <c r="AX72" s="1428" t="n"/>
      <c r="AY72" s="1428" t="n"/>
      <c r="AZ72" s="1429" t="n"/>
      <c r="BA72" s="1440" t="n"/>
      <c r="BB72" s="1428" t="n"/>
      <c r="BC72" s="1428" t="n"/>
      <c r="BD72" s="1428" t="n"/>
      <c r="BE72" s="1428" t="n"/>
      <c r="BF72" s="1428" t="n"/>
      <c r="BG72" s="1428" t="n"/>
      <c r="BH72" s="1428" t="n"/>
      <c r="BI72" s="1428" t="n"/>
      <c r="BJ72" s="1428" t="n"/>
      <c r="BK72" s="1429" t="n"/>
      <c r="BL72" s="1427" t="n"/>
      <c r="BM72" s="1428" t="n"/>
      <c r="BN72" s="1428" t="n"/>
      <c r="BO72" s="1428" t="n"/>
      <c r="BP72" s="1428" t="n"/>
      <c r="BQ72" s="1428" t="n"/>
      <c r="BR72" s="1428" t="n"/>
      <c r="BS72" s="1428" t="n"/>
      <c r="BT72" s="1428" t="n"/>
      <c r="BU72" s="1428" t="n"/>
      <c r="BV72" s="1429" t="n"/>
      <c r="BW72" s="1428" t="n"/>
      <c r="BX72" s="1428" t="n"/>
      <c r="BY72" s="1428" t="n"/>
      <c r="BZ72" s="1428" t="n"/>
      <c r="CA72" s="1428" t="n"/>
      <c r="CB72" s="1428" t="n"/>
      <c r="CC72" s="1428" t="n"/>
      <c r="CD72" s="1428" t="n"/>
      <c r="CE72" s="1428" t="n"/>
      <c r="CF72" s="1428" t="n"/>
      <c r="CG72" s="1428" t="n"/>
      <c r="CH72" s="1428" t="n"/>
      <c r="CI72" s="1428" t="n"/>
      <c r="CJ72" s="1428" t="n"/>
      <c r="CK72" s="1428" t="n"/>
      <c r="CL72" s="1428" t="n"/>
      <c r="CM72" s="1428" t="n"/>
      <c r="CN72" s="1428" t="n"/>
      <c r="CO72" s="1428" t="n"/>
      <c r="CP72" s="1428" t="n"/>
      <c r="CQ72" s="1428" t="n"/>
      <c r="CR72" s="1428" t="n"/>
      <c r="CS72" s="1428" t="n"/>
      <c r="CT72" s="1428" t="n"/>
      <c r="CU72" s="1428" t="n"/>
      <c r="CV72" s="1428" t="n"/>
      <c r="CW72" s="1428" t="n"/>
      <c r="CX72" s="1428" t="n"/>
      <c r="CY72" s="1428" t="n"/>
      <c r="CZ72" s="1428" t="n"/>
      <c r="DA72" s="1428" t="n"/>
      <c r="DB72" s="1428" t="n"/>
      <c r="DC72" s="1428" t="n"/>
      <c r="DD72" s="1428" t="n"/>
      <c r="DE72" s="1428" t="n"/>
      <c r="DF72" s="1428" t="n"/>
      <c r="DG72" s="1428" t="n"/>
      <c r="DH72" s="1428" t="n"/>
      <c r="DI72" s="1428" t="n"/>
      <c r="DJ72" s="1428" t="n"/>
      <c r="DK72" s="1428" t="n"/>
      <c r="DL72" s="1428" t="n"/>
      <c r="DM72" s="1428" t="n"/>
      <c r="DN72" s="1428" t="n"/>
      <c r="DO72" s="1428" t="n"/>
      <c r="DP72" s="1428" t="n"/>
      <c r="DQ72" s="1428" t="n"/>
      <c r="DR72" s="1428" t="n"/>
      <c r="DS72" s="1428" t="n"/>
      <c r="DT72" s="1428" t="n"/>
      <c r="DU72" s="1428" t="n"/>
      <c r="DV72" s="1429" t="n"/>
      <c r="DW72" s="1435" t="n"/>
      <c r="DY72" s="1428" t="n"/>
      <c r="DZ72" s="1428" t="n"/>
      <c r="EA72" s="1428" t="n"/>
      <c r="EB72" s="1428" t="n"/>
      <c r="EC72" s="1428" t="n"/>
      <c r="ED72" s="1428" t="n"/>
      <c r="EE72" s="1428" t="n"/>
      <c r="EF72" s="1428" t="n"/>
      <c r="EG72" s="1428" t="n"/>
      <c r="EH72" s="1428" t="n"/>
      <c r="EI72" s="1428" t="n"/>
      <c r="EJ72" s="1428" t="n"/>
      <c r="EK72" s="1428" t="n"/>
      <c r="EL72" s="1428" t="n"/>
      <c r="EM72" s="1428" t="n"/>
      <c r="EN72" s="1428" t="n"/>
      <c r="EO72" s="1428" t="n"/>
      <c r="EP72" s="1428" t="n"/>
      <c r="EQ72" s="1428" t="n"/>
      <c r="ER72" s="1428" t="n"/>
      <c r="ES72" s="1428" t="n"/>
      <c r="ET72" s="1428" t="n"/>
      <c r="EU72" s="1428" t="n"/>
      <c r="EV72" s="1428" t="n"/>
      <c r="EW72" s="1428" t="n"/>
      <c r="EX72" s="1428" t="n"/>
      <c r="EY72" s="1428" t="n"/>
      <c r="EZ72" s="1428" t="n"/>
      <c r="FA72" s="1428" t="n"/>
      <c r="FB72" s="1428" t="n"/>
      <c r="FC72" s="1428" t="n"/>
      <c r="FD72" s="1428" t="n"/>
      <c r="FE72" s="1428" t="n"/>
      <c r="FF72" s="1428" t="n"/>
      <c r="FG72" s="1428" t="n"/>
      <c r="FH72" s="1428" t="n"/>
      <c r="FI72" s="1428" t="n"/>
      <c r="FJ72" s="1428" t="n"/>
      <c r="FK72" s="1428" t="n"/>
      <c r="FL72" s="1428" t="n"/>
    </row>
    <row r="73" ht="6" customHeight="1" s="980">
      <c r="A73" s="1454" t="n"/>
      <c r="B73" s="1468" t="n"/>
      <c r="C73" s="1437" t="n"/>
      <c r="D73" s="1411" t="n"/>
      <c r="E73" s="1411" t="n"/>
      <c r="F73" s="1411" t="n"/>
      <c r="G73" s="1411" t="n"/>
      <c r="H73" s="1411" t="n"/>
      <c r="I73" s="1411" t="n"/>
      <c r="J73" s="1411" t="n"/>
      <c r="K73" s="1411" t="n"/>
      <c r="L73" s="1411" t="n"/>
      <c r="M73" s="1411" t="n"/>
      <c r="N73" s="1411" t="n"/>
      <c r="O73" s="1411" t="n"/>
      <c r="P73" s="1411" t="n"/>
      <c r="Q73" s="1411" t="n"/>
      <c r="R73" s="1411" t="n"/>
      <c r="S73" s="1412" t="n"/>
      <c r="T73" s="1443" t="n"/>
      <c r="U73" s="1411" t="n"/>
      <c r="V73" s="1411" t="n"/>
      <c r="W73" s="1411" t="n"/>
      <c r="X73" s="1411" t="n"/>
      <c r="Y73" s="1411" t="n"/>
      <c r="Z73" s="1411" t="n"/>
      <c r="AA73" s="1411" t="n"/>
      <c r="AB73" s="1411" t="n"/>
      <c r="AC73" s="1411" t="n"/>
      <c r="AD73" s="1412" t="n"/>
      <c r="AE73" s="1444" t="n"/>
      <c r="AF73" s="1411" t="n"/>
      <c r="AG73" s="1411" t="n"/>
      <c r="AH73" s="1411" t="n"/>
      <c r="AI73" s="1411" t="n"/>
      <c r="AJ73" s="1411" t="n"/>
      <c r="AK73" s="1411" t="n"/>
      <c r="AL73" s="1411" t="n"/>
      <c r="AM73" s="1411" t="n"/>
      <c r="AN73" s="1411" t="n"/>
      <c r="AO73" s="1412" t="n"/>
      <c r="AP73" s="1443">
        <f>+T73+AE73</f>
        <v/>
      </c>
      <c r="AQ73" s="1411" t="n"/>
      <c r="AR73" s="1411" t="n"/>
      <c r="AS73" s="1411" t="n"/>
      <c r="AT73" s="1411" t="n"/>
      <c r="AU73" s="1411" t="n"/>
      <c r="AV73" s="1411" t="n"/>
      <c r="AW73" s="1411" t="n"/>
      <c r="AX73" s="1411" t="n"/>
      <c r="AY73" s="1411" t="n"/>
      <c r="AZ73" s="1412" t="n"/>
      <c r="BA73" s="1444" t="n"/>
      <c r="BB73" s="1411" t="n"/>
      <c r="BC73" s="1411" t="n"/>
      <c r="BD73" s="1411" t="n"/>
      <c r="BE73" s="1411" t="n"/>
      <c r="BF73" s="1411" t="n"/>
      <c r="BG73" s="1411" t="n"/>
      <c r="BH73" s="1411" t="n"/>
      <c r="BI73" s="1411" t="n"/>
      <c r="BJ73" s="1411" t="n"/>
      <c r="BK73" s="1412" t="n"/>
      <c r="BL73" s="1443">
        <f>+T73+BA73</f>
        <v/>
      </c>
      <c r="BM73" s="1411" t="n"/>
      <c r="BN73" s="1411" t="n"/>
      <c r="BO73" s="1411" t="n"/>
      <c r="BP73" s="1411" t="n"/>
      <c r="BQ73" s="1411" t="n"/>
      <c r="BR73" s="1411" t="n"/>
      <c r="BS73" s="1411" t="n"/>
      <c r="BT73" s="1411" t="n"/>
      <c r="BU73" s="1411" t="n"/>
      <c r="BV73" s="1412" t="n"/>
      <c r="BW73" s="1517" t="n"/>
      <c r="BX73" s="1411" t="n"/>
      <c r="BY73" s="1411" t="n"/>
      <c r="BZ73" s="1411" t="n"/>
      <c r="CA73" s="1411" t="n"/>
      <c r="CB73" s="1411" t="n"/>
      <c r="CC73" s="1411" t="n"/>
      <c r="CD73" s="1411" t="n"/>
      <c r="CE73" s="1411" t="n"/>
      <c r="CF73" s="1411" t="n"/>
      <c r="CG73" s="1411" t="n"/>
      <c r="CH73" s="1411" t="n"/>
      <c r="CI73" s="1411" t="n"/>
      <c r="CJ73" s="1411" t="n"/>
      <c r="CK73" s="1411" t="n"/>
      <c r="CL73" s="1411" t="n"/>
      <c r="CM73" s="1411" t="n"/>
      <c r="CN73" s="1411" t="n"/>
      <c r="CO73" s="1411" t="n"/>
      <c r="CP73" s="1411" t="n"/>
      <c r="CQ73" s="1411" t="n"/>
      <c r="CR73" s="1411" t="n"/>
      <c r="CS73" s="1411" t="n"/>
      <c r="CT73" s="1411" t="n"/>
      <c r="CU73" s="1411" t="n"/>
      <c r="CV73" s="1411" t="n"/>
      <c r="CW73" s="1411" t="n"/>
      <c r="CX73" s="1411" t="n"/>
      <c r="CY73" s="1411" t="n"/>
      <c r="CZ73" s="1411" t="n"/>
      <c r="DA73" s="1411" t="n"/>
      <c r="DB73" s="1411" t="n"/>
      <c r="DC73" s="1411" t="n"/>
      <c r="DD73" s="1411" t="n"/>
      <c r="DE73" s="1411" t="n"/>
      <c r="DF73" s="1411" t="n"/>
      <c r="DG73" s="1411" t="n"/>
      <c r="DH73" s="1411" t="n"/>
      <c r="DI73" s="1411" t="n"/>
      <c r="DJ73" s="1411" t="n"/>
      <c r="DK73" s="1411" t="n"/>
      <c r="DL73" s="1411" t="n"/>
      <c r="DM73" s="1411" t="n"/>
      <c r="DN73" s="1411" t="n"/>
      <c r="DO73" s="1411" t="n"/>
      <c r="DP73" s="1411" t="n"/>
      <c r="DQ73" s="1411" t="n"/>
      <c r="DR73" s="1411" t="n"/>
      <c r="DS73" s="1411" t="n"/>
      <c r="DT73" s="1411" t="n"/>
      <c r="DU73" s="1411" t="n"/>
      <c r="DV73" s="1412" t="n"/>
      <c r="DW73" s="1435" t="n"/>
      <c r="DY73" s="1465" t="n"/>
      <c r="DZ73" s="1458" t="inlineStr">
        <is>
          <t>▲unrealized amount of liabilities for retirement payrolls</t>
        </is>
      </c>
      <c r="EA73" s="1411" t="n"/>
      <c r="EB73" s="1411" t="n"/>
      <c r="EC73" s="1411" t="n"/>
      <c r="ED73" s="1411" t="n"/>
      <c r="EE73" s="1411" t="n"/>
      <c r="EF73" s="1411" t="n"/>
      <c r="EG73" s="1411" t="n"/>
      <c r="EH73" s="1411" t="n"/>
      <c r="EI73" s="1411" t="n"/>
      <c r="EJ73" s="1411" t="n"/>
      <c r="EK73" s="1411" t="n"/>
      <c r="EL73" s="1411" t="n"/>
      <c r="EM73" s="1411" t="n"/>
      <c r="EN73" s="1411" t="n"/>
      <c r="EO73" s="1411" t="n"/>
      <c r="EP73" s="1411" t="n"/>
      <c r="EQ73" s="1411" t="n"/>
      <c r="ER73" s="1411" t="n"/>
      <c r="ES73" s="1411" t="n"/>
      <c r="ET73" s="1411" t="n"/>
      <c r="EU73" s="1411" t="n"/>
      <c r="EV73" s="1411" t="n"/>
      <c r="EW73" s="1411" t="n"/>
      <c r="EX73" s="1411" t="n"/>
      <c r="EY73" s="1412" t="n"/>
      <c r="EZ73" s="1469" t="n"/>
      <c r="FA73" s="1411" t="n"/>
      <c r="FB73" s="1411" t="n"/>
      <c r="FC73" s="1411" t="n"/>
      <c r="FD73" s="1411" t="n"/>
      <c r="FE73" s="1411" t="n"/>
      <c r="FF73" s="1411" t="n"/>
      <c r="FG73" s="1411" t="n"/>
      <c r="FH73" s="1411" t="n"/>
      <c r="FI73" s="1411" t="n"/>
      <c r="FJ73" s="1411" t="n"/>
      <c r="FK73" s="1411" t="n"/>
      <c r="FL73" s="1412" t="n"/>
    </row>
    <row r="74" ht="6" customHeight="1" s="980">
      <c r="A74" s="1454" t="n"/>
      <c r="B74" s="1464" t="n"/>
      <c r="C74" s="1427" t="n"/>
      <c r="D74" s="1428" t="n"/>
      <c r="E74" s="1428" t="n"/>
      <c r="F74" s="1428" t="n"/>
      <c r="G74" s="1428" t="n"/>
      <c r="H74" s="1428" t="n"/>
      <c r="I74" s="1428" t="n"/>
      <c r="J74" s="1428" t="n"/>
      <c r="K74" s="1428" t="n"/>
      <c r="L74" s="1428" t="n"/>
      <c r="M74" s="1428" t="n"/>
      <c r="N74" s="1428" t="n"/>
      <c r="O74" s="1428" t="n"/>
      <c r="P74" s="1428" t="n"/>
      <c r="Q74" s="1428" t="n"/>
      <c r="R74" s="1428" t="n"/>
      <c r="S74" s="1429" t="n"/>
      <c r="T74" s="1427" t="n"/>
      <c r="U74" s="1428" t="n"/>
      <c r="V74" s="1428" t="n"/>
      <c r="W74" s="1428" t="n"/>
      <c r="X74" s="1428" t="n"/>
      <c r="Y74" s="1428" t="n"/>
      <c r="Z74" s="1428" t="n"/>
      <c r="AA74" s="1428" t="n"/>
      <c r="AB74" s="1428" t="n"/>
      <c r="AC74" s="1428" t="n"/>
      <c r="AD74" s="1429" t="n"/>
      <c r="AE74" s="1440" t="n"/>
      <c r="AF74" s="1428" t="n"/>
      <c r="AG74" s="1428" t="n"/>
      <c r="AH74" s="1428" t="n"/>
      <c r="AI74" s="1428" t="n"/>
      <c r="AJ74" s="1428" t="n"/>
      <c r="AK74" s="1428" t="n"/>
      <c r="AL74" s="1428" t="n"/>
      <c r="AM74" s="1428" t="n"/>
      <c r="AN74" s="1428" t="n"/>
      <c r="AO74" s="1429" t="n"/>
      <c r="AP74" s="1427" t="n"/>
      <c r="AQ74" s="1428" t="n"/>
      <c r="AR74" s="1428" t="n"/>
      <c r="AS74" s="1428" t="n"/>
      <c r="AT74" s="1428" t="n"/>
      <c r="AU74" s="1428" t="n"/>
      <c r="AV74" s="1428" t="n"/>
      <c r="AW74" s="1428" t="n"/>
      <c r="AX74" s="1428" t="n"/>
      <c r="AY74" s="1428" t="n"/>
      <c r="AZ74" s="1429" t="n"/>
      <c r="BA74" s="1440" t="n"/>
      <c r="BB74" s="1428" t="n"/>
      <c r="BC74" s="1428" t="n"/>
      <c r="BD74" s="1428" t="n"/>
      <c r="BE74" s="1428" t="n"/>
      <c r="BF74" s="1428" t="n"/>
      <c r="BG74" s="1428" t="n"/>
      <c r="BH74" s="1428" t="n"/>
      <c r="BI74" s="1428" t="n"/>
      <c r="BJ74" s="1428" t="n"/>
      <c r="BK74" s="1429" t="n"/>
      <c r="BL74" s="1427" t="n"/>
      <c r="BM74" s="1428" t="n"/>
      <c r="BN74" s="1428" t="n"/>
      <c r="BO74" s="1428" t="n"/>
      <c r="BP74" s="1428" t="n"/>
      <c r="BQ74" s="1428" t="n"/>
      <c r="BR74" s="1428" t="n"/>
      <c r="BS74" s="1428" t="n"/>
      <c r="BT74" s="1428" t="n"/>
      <c r="BU74" s="1428" t="n"/>
      <c r="BV74" s="1429" t="n"/>
      <c r="BW74" s="1428" t="n"/>
      <c r="BX74" s="1428" t="n"/>
      <c r="BY74" s="1428" t="n"/>
      <c r="BZ74" s="1428" t="n"/>
      <c r="CA74" s="1428" t="n"/>
      <c r="CB74" s="1428" t="n"/>
      <c r="CC74" s="1428" t="n"/>
      <c r="CD74" s="1428" t="n"/>
      <c r="CE74" s="1428" t="n"/>
      <c r="CF74" s="1428" t="n"/>
      <c r="CG74" s="1428" t="n"/>
      <c r="CH74" s="1428" t="n"/>
      <c r="CI74" s="1428" t="n"/>
      <c r="CJ74" s="1428" t="n"/>
      <c r="CK74" s="1428" t="n"/>
      <c r="CL74" s="1428" t="n"/>
      <c r="CM74" s="1428" t="n"/>
      <c r="CN74" s="1428" t="n"/>
      <c r="CO74" s="1428" t="n"/>
      <c r="CP74" s="1428" t="n"/>
      <c r="CQ74" s="1428" t="n"/>
      <c r="CR74" s="1428" t="n"/>
      <c r="CS74" s="1428" t="n"/>
      <c r="CT74" s="1428" t="n"/>
      <c r="CU74" s="1428" t="n"/>
      <c r="CV74" s="1428" t="n"/>
      <c r="CW74" s="1428" t="n"/>
      <c r="CX74" s="1428" t="n"/>
      <c r="CY74" s="1428" t="n"/>
      <c r="CZ74" s="1428" t="n"/>
      <c r="DA74" s="1428" t="n"/>
      <c r="DB74" s="1428" t="n"/>
      <c r="DC74" s="1428" t="n"/>
      <c r="DD74" s="1428" t="n"/>
      <c r="DE74" s="1428" t="n"/>
      <c r="DF74" s="1428" t="n"/>
      <c r="DG74" s="1428" t="n"/>
      <c r="DH74" s="1428" t="n"/>
      <c r="DI74" s="1428" t="n"/>
      <c r="DJ74" s="1428" t="n"/>
      <c r="DK74" s="1428" t="n"/>
      <c r="DL74" s="1428" t="n"/>
      <c r="DM74" s="1428" t="n"/>
      <c r="DN74" s="1428" t="n"/>
      <c r="DO74" s="1428" t="n"/>
      <c r="DP74" s="1428" t="n"/>
      <c r="DQ74" s="1428" t="n"/>
      <c r="DR74" s="1428" t="n"/>
      <c r="DS74" s="1428" t="n"/>
      <c r="DT74" s="1428" t="n"/>
      <c r="DU74" s="1428" t="n"/>
      <c r="DV74" s="1429" t="n"/>
      <c r="DW74" s="1435" t="n"/>
      <c r="DY74" s="1463" t="n"/>
      <c r="DZ74" s="1427" t="n"/>
      <c r="EA74" s="1428" t="n"/>
      <c r="EB74" s="1428" t="n"/>
      <c r="EC74" s="1428" t="n"/>
      <c r="ED74" s="1428" t="n"/>
      <c r="EE74" s="1428" t="n"/>
      <c r="EF74" s="1428" t="n"/>
      <c r="EG74" s="1428" t="n"/>
      <c r="EH74" s="1428" t="n"/>
      <c r="EI74" s="1428" t="n"/>
      <c r="EJ74" s="1428" t="n"/>
      <c r="EK74" s="1428" t="n"/>
      <c r="EL74" s="1428" t="n"/>
      <c r="EM74" s="1428" t="n"/>
      <c r="EN74" s="1428" t="n"/>
      <c r="EO74" s="1428" t="n"/>
      <c r="EP74" s="1428" t="n"/>
      <c r="EQ74" s="1428" t="n"/>
      <c r="ER74" s="1428" t="n"/>
      <c r="ES74" s="1428" t="n"/>
      <c r="ET74" s="1428" t="n"/>
      <c r="EU74" s="1428" t="n"/>
      <c r="EV74" s="1428" t="n"/>
      <c r="EW74" s="1428" t="n"/>
      <c r="EX74" s="1428" t="n"/>
      <c r="EY74" s="1429" t="n"/>
      <c r="EZ74" s="1427" t="n"/>
      <c r="FA74" s="1428" t="n"/>
      <c r="FB74" s="1428" t="n"/>
      <c r="FC74" s="1428" t="n"/>
      <c r="FD74" s="1428" t="n"/>
      <c r="FE74" s="1428" t="n"/>
      <c r="FF74" s="1428" t="n"/>
      <c r="FG74" s="1428" t="n"/>
      <c r="FH74" s="1428" t="n"/>
      <c r="FI74" s="1428" t="n"/>
      <c r="FJ74" s="1428" t="n"/>
      <c r="FK74" s="1428" t="n"/>
      <c r="FL74" s="1429" t="n"/>
    </row>
    <row r="75" ht="6" customHeight="1" s="980">
      <c r="A75" s="1454" t="n"/>
      <c r="B75" s="1437" t="inlineStr">
        <is>
          <t>Other Assets</t>
        </is>
      </c>
      <c r="C75" s="1411" t="n"/>
      <c r="D75" s="1411" t="n"/>
      <c r="E75" s="1411" t="n"/>
      <c r="F75" s="1411" t="n"/>
      <c r="G75" s="1411" t="n"/>
      <c r="H75" s="1411" t="n"/>
      <c r="I75" s="1411" t="n"/>
      <c r="J75" s="1411" t="n"/>
      <c r="K75" s="1411" t="n"/>
      <c r="L75" s="1411" t="n"/>
      <c r="M75" s="1411" t="n"/>
      <c r="N75" s="1411" t="n"/>
      <c r="O75" s="1411" t="n"/>
      <c r="P75" s="1411" t="n"/>
      <c r="Q75" s="1411" t="n"/>
      <c r="R75" s="1411" t="n"/>
      <c r="S75" s="1412" t="n"/>
      <c r="T75" s="1443">
        <f>SUM(T61:AD74)</f>
        <v/>
      </c>
      <c r="U75" s="1411" t="n"/>
      <c r="V75" s="1411" t="n"/>
      <c r="W75" s="1411" t="n"/>
      <c r="X75" s="1411" t="n"/>
      <c r="Y75" s="1411" t="n"/>
      <c r="Z75" s="1411" t="n"/>
      <c r="AA75" s="1411" t="n"/>
      <c r="AB75" s="1411" t="n"/>
      <c r="AC75" s="1411" t="n"/>
      <c r="AD75" s="1412" t="n"/>
      <c r="AE75" s="1444">
        <f>SUM(AE61:AO74)</f>
        <v/>
      </c>
      <c r="AF75" s="1411" t="n"/>
      <c r="AG75" s="1411" t="n"/>
      <c r="AH75" s="1411" t="n"/>
      <c r="AI75" s="1411" t="n"/>
      <c r="AJ75" s="1411" t="n"/>
      <c r="AK75" s="1411" t="n"/>
      <c r="AL75" s="1411" t="n"/>
      <c r="AM75" s="1411" t="n"/>
      <c r="AN75" s="1411" t="n"/>
      <c r="AO75" s="1412" t="n"/>
      <c r="AP75" s="1443">
        <f>+T75+AE75</f>
        <v/>
      </c>
      <c r="AQ75" s="1411" t="n"/>
      <c r="AR75" s="1411" t="n"/>
      <c r="AS75" s="1411" t="n"/>
      <c r="AT75" s="1411" t="n"/>
      <c r="AU75" s="1411" t="n"/>
      <c r="AV75" s="1411" t="n"/>
      <c r="AW75" s="1411" t="n"/>
      <c r="AX75" s="1411" t="n"/>
      <c r="AY75" s="1411" t="n"/>
      <c r="AZ75" s="1412" t="n"/>
      <c r="BA75" s="1444">
        <f>SUM(BA61:BK74)</f>
        <v/>
      </c>
      <c r="BB75" s="1411" t="n"/>
      <c r="BC75" s="1411" t="n"/>
      <c r="BD75" s="1411" t="n"/>
      <c r="BE75" s="1411" t="n"/>
      <c r="BF75" s="1411" t="n"/>
      <c r="BG75" s="1411" t="n"/>
      <c r="BH75" s="1411" t="n"/>
      <c r="BI75" s="1411" t="n"/>
      <c r="BJ75" s="1411" t="n"/>
      <c r="BK75" s="1412" t="n"/>
      <c r="BL75" s="1443">
        <f>+T75+BA75</f>
        <v/>
      </c>
      <c r="BM75" s="1411" t="n"/>
      <c r="BN75" s="1411" t="n"/>
      <c r="BO75" s="1411" t="n"/>
      <c r="BP75" s="1411" t="n"/>
      <c r="BQ75" s="1411" t="n"/>
      <c r="BR75" s="1411" t="n"/>
      <c r="BS75" s="1411" t="n"/>
      <c r="BT75" s="1411" t="n"/>
      <c r="BU75" s="1411" t="n"/>
      <c r="BV75" s="1412" t="n"/>
      <c r="BW75" s="1517" t="n"/>
      <c r="BX75" s="1411" t="n"/>
      <c r="BY75" s="1411" t="n"/>
      <c r="BZ75" s="1411" t="n"/>
      <c r="CA75" s="1411" t="n"/>
      <c r="CB75" s="1411" t="n"/>
      <c r="CC75" s="1411" t="n"/>
      <c r="CD75" s="1411" t="n"/>
      <c r="CE75" s="1411" t="n"/>
      <c r="CF75" s="1411" t="n"/>
      <c r="CG75" s="1411" t="n"/>
      <c r="CH75" s="1411" t="n"/>
      <c r="CI75" s="1411" t="n"/>
      <c r="CJ75" s="1411" t="n"/>
      <c r="CK75" s="1411" t="n"/>
      <c r="CL75" s="1411" t="n"/>
      <c r="CM75" s="1411" t="n"/>
      <c r="CN75" s="1411" t="n"/>
      <c r="CO75" s="1411" t="n"/>
      <c r="CP75" s="1411" t="n"/>
      <c r="CQ75" s="1411" t="n"/>
      <c r="CR75" s="1411" t="n"/>
      <c r="CS75" s="1411" t="n"/>
      <c r="CT75" s="1411" t="n"/>
      <c r="CU75" s="1411" t="n"/>
      <c r="CV75" s="1411" t="n"/>
      <c r="CW75" s="1411" t="n"/>
      <c r="CX75" s="1411" t="n"/>
      <c r="CY75" s="1411" t="n"/>
      <c r="CZ75" s="1411" t="n"/>
      <c r="DA75" s="1411" t="n"/>
      <c r="DB75" s="1411" t="n"/>
      <c r="DC75" s="1411" t="n"/>
      <c r="DD75" s="1411" t="n"/>
      <c r="DE75" s="1411" t="n"/>
      <c r="DF75" s="1411" t="n"/>
      <c r="DG75" s="1411" t="n"/>
      <c r="DH75" s="1411" t="n"/>
      <c r="DI75" s="1411" t="n"/>
      <c r="DJ75" s="1411" t="n"/>
      <c r="DK75" s="1411" t="n"/>
      <c r="DL75" s="1411" t="n"/>
      <c r="DM75" s="1411" t="n"/>
      <c r="DN75" s="1411" t="n"/>
      <c r="DO75" s="1411" t="n"/>
      <c r="DP75" s="1411" t="n"/>
      <c r="DQ75" s="1411" t="n"/>
      <c r="DR75" s="1411" t="n"/>
      <c r="DS75" s="1411" t="n"/>
      <c r="DT75" s="1411" t="n"/>
      <c r="DU75" s="1411" t="n"/>
      <c r="DV75" s="1412" t="n"/>
      <c r="DW75" s="1435" t="n"/>
      <c r="DY75" s="1463" t="n"/>
      <c r="DZ75" s="1437" t="n"/>
      <c r="EA75" s="1411" t="n"/>
      <c r="EB75" s="1411" t="n"/>
      <c r="EC75" s="1411" t="n"/>
      <c r="ED75" s="1411" t="n"/>
      <c r="EE75" s="1411" t="n"/>
      <c r="EF75" s="1411" t="n"/>
      <c r="EG75" s="1411" t="n"/>
      <c r="EH75" s="1411" t="n"/>
      <c r="EI75" s="1411" t="n"/>
      <c r="EJ75" s="1411" t="n"/>
      <c r="EK75" s="1411" t="n"/>
      <c r="EL75" s="1411" t="n"/>
      <c r="EM75" s="1411" t="n"/>
      <c r="EN75" s="1411" t="n"/>
      <c r="EO75" s="1411" t="n"/>
      <c r="EP75" s="1411" t="n"/>
      <c r="EQ75" s="1411" t="n"/>
      <c r="ER75" s="1411" t="n"/>
      <c r="ES75" s="1411" t="n"/>
      <c r="ET75" s="1411" t="n"/>
      <c r="EU75" s="1411" t="n"/>
      <c r="EV75" s="1411" t="n"/>
      <c r="EW75" s="1411" t="n"/>
      <c r="EX75" s="1411" t="n"/>
      <c r="EY75" s="1412" t="n"/>
      <c r="EZ75" s="1469" t="n"/>
      <c r="FA75" s="1411" t="n"/>
      <c r="FB75" s="1411" t="n"/>
      <c r="FC75" s="1411" t="n"/>
      <c r="FD75" s="1411" t="n"/>
      <c r="FE75" s="1411" t="n"/>
      <c r="FF75" s="1411" t="n"/>
      <c r="FG75" s="1411" t="n"/>
      <c r="FH75" s="1411" t="n"/>
      <c r="FI75" s="1411" t="n"/>
      <c r="FJ75" s="1411" t="n"/>
      <c r="FK75" s="1411" t="n"/>
      <c r="FL75" s="1412" t="n"/>
    </row>
    <row r="76" ht="6" customHeight="1" s="980">
      <c r="A76" s="1457" t="n"/>
      <c r="B76" s="1427" t="n"/>
      <c r="C76" s="1428" t="n"/>
      <c r="D76" s="1428" t="n"/>
      <c r="E76" s="1428" t="n"/>
      <c r="F76" s="1428" t="n"/>
      <c r="G76" s="1428" t="n"/>
      <c r="H76" s="1428" t="n"/>
      <c r="I76" s="1428" t="n"/>
      <c r="J76" s="1428" t="n"/>
      <c r="K76" s="1428" t="n"/>
      <c r="L76" s="1428" t="n"/>
      <c r="M76" s="1428" t="n"/>
      <c r="N76" s="1428" t="n"/>
      <c r="O76" s="1428" t="n"/>
      <c r="P76" s="1428" t="n"/>
      <c r="Q76" s="1428" t="n"/>
      <c r="R76" s="1428" t="n"/>
      <c r="S76" s="1429" t="n"/>
      <c r="T76" s="1427" t="n"/>
      <c r="U76" s="1428" t="n"/>
      <c r="V76" s="1428" t="n"/>
      <c r="W76" s="1428" t="n"/>
      <c r="X76" s="1428" t="n"/>
      <c r="Y76" s="1428" t="n"/>
      <c r="Z76" s="1428" t="n"/>
      <c r="AA76" s="1428" t="n"/>
      <c r="AB76" s="1428" t="n"/>
      <c r="AC76" s="1428" t="n"/>
      <c r="AD76" s="1429" t="n"/>
      <c r="AE76" s="1440" t="n"/>
      <c r="AF76" s="1428" t="n"/>
      <c r="AG76" s="1428" t="n"/>
      <c r="AH76" s="1428" t="n"/>
      <c r="AI76" s="1428" t="n"/>
      <c r="AJ76" s="1428" t="n"/>
      <c r="AK76" s="1428" t="n"/>
      <c r="AL76" s="1428" t="n"/>
      <c r="AM76" s="1428" t="n"/>
      <c r="AN76" s="1428" t="n"/>
      <c r="AO76" s="1429" t="n"/>
      <c r="AP76" s="1427" t="n"/>
      <c r="AQ76" s="1428" t="n"/>
      <c r="AR76" s="1428" t="n"/>
      <c r="AS76" s="1428" t="n"/>
      <c r="AT76" s="1428" t="n"/>
      <c r="AU76" s="1428" t="n"/>
      <c r="AV76" s="1428" t="n"/>
      <c r="AW76" s="1428" t="n"/>
      <c r="AX76" s="1428" t="n"/>
      <c r="AY76" s="1428" t="n"/>
      <c r="AZ76" s="1429" t="n"/>
      <c r="BA76" s="1440" t="n"/>
      <c r="BB76" s="1428" t="n"/>
      <c r="BC76" s="1428" t="n"/>
      <c r="BD76" s="1428" t="n"/>
      <c r="BE76" s="1428" t="n"/>
      <c r="BF76" s="1428" t="n"/>
      <c r="BG76" s="1428" t="n"/>
      <c r="BH76" s="1428" t="n"/>
      <c r="BI76" s="1428" t="n"/>
      <c r="BJ76" s="1428" t="n"/>
      <c r="BK76" s="1429" t="n"/>
      <c r="BL76" s="1427" t="n"/>
      <c r="BM76" s="1428" t="n"/>
      <c r="BN76" s="1428" t="n"/>
      <c r="BO76" s="1428" t="n"/>
      <c r="BP76" s="1428" t="n"/>
      <c r="BQ76" s="1428" t="n"/>
      <c r="BR76" s="1428" t="n"/>
      <c r="BS76" s="1428" t="n"/>
      <c r="BT76" s="1428" t="n"/>
      <c r="BU76" s="1428" t="n"/>
      <c r="BV76" s="1429" t="n"/>
      <c r="BW76" s="1428" t="n"/>
      <c r="BX76" s="1428" t="n"/>
      <c r="BY76" s="1428" t="n"/>
      <c r="BZ76" s="1428" t="n"/>
      <c r="CA76" s="1428" t="n"/>
      <c r="CB76" s="1428" t="n"/>
      <c r="CC76" s="1428" t="n"/>
      <c r="CD76" s="1428" t="n"/>
      <c r="CE76" s="1428" t="n"/>
      <c r="CF76" s="1428" t="n"/>
      <c r="CG76" s="1428" t="n"/>
      <c r="CH76" s="1428" t="n"/>
      <c r="CI76" s="1428" t="n"/>
      <c r="CJ76" s="1428" t="n"/>
      <c r="CK76" s="1428" t="n"/>
      <c r="CL76" s="1428" t="n"/>
      <c r="CM76" s="1428" t="n"/>
      <c r="CN76" s="1428" t="n"/>
      <c r="CO76" s="1428" t="n"/>
      <c r="CP76" s="1428" t="n"/>
      <c r="CQ76" s="1428" t="n"/>
      <c r="CR76" s="1428" t="n"/>
      <c r="CS76" s="1428" t="n"/>
      <c r="CT76" s="1428" t="n"/>
      <c r="CU76" s="1428" t="n"/>
      <c r="CV76" s="1428" t="n"/>
      <c r="CW76" s="1428" t="n"/>
      <c r="CX76" s="1428" t="n"/>
      <c r="CY76" s="1428" t="n"/>
      <c r="CZ76" s="1428" t="n"/>
      <c r="DA76" s="1428" t="n"/>
      <c r="DB76" s="1428" t="n"/>
      <c r="DC76" s="1428" t="n"/>
      <c r="DD76" s="1428" t="n"/>
      <c r="DE76" s="1428" t="n"/>
      <c r="DF76" s="1428" t="n"/>
      <c r="DG76" s="1428" t="n"/>
      <c r="DH76" s="1428" t="n"/>
      <c r="DI76" s="1428" t="n"/>
      <c r="DJ76" s="1428" t="n"/>
      <c r="DK76" s="1428" t="n"/>
      <c r="DL76" s="1428" t="n"/>
      <c r="DM76" s="1428" t="n"/>
      <c r="DN76" s="1428" t="n"/>
      <c r="DO76" s="1428" t="n"/>
      <c r="DP76" s="1428" t="n"/>
      <c r="DQ76" s="1428" t="n"/>
      <c r="DR76" s="1428" t="n"/>
      <c r="DS76" s="1428" t="n"/>
      <c r="DT76" s="1428" t="n"/>
      <c r="DU76" s="1428" t="n"/>
      <c r="DV76" s="1429" t="n"/>
      <c r="DW76" s="1435" t="n"/>
      <c r="DY76" s="1464" t="n"/>
      <c r="DZ76" s="1427" t="n"/>
      <c r="EA76" s="1428" t="n"/>
      <c r="EB76" s="1428" t="n"/>
      <c r="EC76" s="1428" t="n"/>
      <c r="ED76" s="1428" t="n"/>
      <c r="EE76" s="1428" t="n"/>
      <c r="EF76" s="1428" t="n"/>
      <c r="EG76" s="1428" t="n"/>
      <c r="EH76" s="1428" t="n"/>
      <c r="EI76" s="1428" t="n"/>
      <c r="EJ76" s="1428" t="n"/>
      <c r="EK76" s="1428" t="n"/>
      <c r="EL76" s="1428" t="n"/>
      <c r="EM76" s="1428" t="n"/>
      <c r="EN76" s="1428" t="n"/>
      <c r="EO76" s="1428" t="n"/>
      <c r="EP76" s="1428" t="n"/>
      <c r="EQ76" s="1428" t="n"/>
      <c r="ER76" s="1428" t="n"/>
      <c r="ES76" s="1428" t="n"/>
      <c r="ET76" s="1428" t="n"/>
      <c r="EU76" s="1428" t="n"/>
      <c r="EV76" s="1428" t="n"/>
      <c r="EW76" s="1428" t="n"/>
      <c r="EX76" s="1428" t="n"/>
      <c r="EY76" s="1429" t="n"/>
      <c r="EZ76" s="1427" t="n"/>
      <c r="FA76" s="1428" t="n"/>
      <c r="FB76" s="1428" t="n"/>
      <c r="FC76" s="1428" t="n"/>
      <c r="FD76" s="1428" t="n"/>
      <c r="FE76" s="1428" t="n"/>
      <c r="FF76" s="1428" t="n"/>
      <c r="FG76" s="1428" t="n"/>
      <c r="FH76" s="1428" t="n"/>
      <c r="FI76" s="1428" t="n"/>
      <c r="FJ76" s="1428" t="n"/>
      <c r="FK76" s="1428" t="n"/>
      <c r="FL76" s="1429" t="n"/>
    </row>
    <row r="77" ht="6" customHeight="1" s="980">
      <c r="A77" s="1515" t="inlineStr">
        <is>
          <t>Total Fixed Assets</t>
        </is>
      </c>
      <c r="B77" s="1411" t="n"/>
      <c r="C77" s="1411" t="n"/>
      <c r="D77" s="1411" t="n"/>
      <c r="E77" s="1411" t="n"/>
      <c r="F77" s="1411" t="n"/>
      <c r="G77" s="1411" t="n"/>
      <c r="H77" s="1411" t="n"/>
      <c r="I77" s="1411" t="n"/>
      <c r="J77" s="1411" t="n"/>
      <c r="K77" s="1411" t="n"/>
      <c r="L77" s="1411" t="n"/>
      <c r="M77" s="1411" t="n"/>
      <c r="N77" s="1411" t="n"/>
      <c r="O77" s="1411" t="n"/>
      <c r="P77" s="1411" t="n"/>
      <c r="Q77" s="1411" t="n"/>
      <c r="R77" s="1411" t="n"/>
      <c r="S77" s="1412" t="n"/>
      <c r="T77" s="1443">
        <f>T57+T59+T75</f>
        <v/>
      </c>
      <c r="U77" s="1411" t="n"/>
      <c r="V77" s="1411" t="n"/>
      <c r="W77" s="1411" t="n"/>
      <c r="X77" s="1411" t="n"/>
      <c r="Y77" s="1411" t="n"/>
      <c r="Z77" s="1411" t="n"/>
      <c r="AA77" s="1411" t="n"/>
      <c r="AB77" s="1411" t="n"/>
      <c r="AC77" s="1411" t="n"/>
      <c r="AD77" s="1412" t="n"/>
      <c r="AE77" s="1444">
        <f>AE57+AE59+AE75</f>
        <v/>
      </c>
      <c r="AF77" s="1411" t="n"/>
      <c r="AG77" s="1411" t="n"/>
      <c r="AH77" s="1411" t="n"/>
      <c r="AI77" s="1411" t="n"/>
      <c r="AJ77" s="1411" t="n"/>
      <c r="AK77" s="1411" t="n"/>
      <c r="AL77" s="1411" t="n"/>
      <c r="AM77" s="1411" t="n"/>
      <c r="AN77" s="1411" t="n"/>
      <c r="AO77" s="1412" t="n"/>
      <c r="AP77" s="1443">
        <f>+T77+AE77</f>
        <v/>
      </c>
      <c r="AQ77" s="1411" t="n"/>
      <c r="AR77" s="1411" t="n"/>
      <c r="AS77" s="1411" t="n"/>
      <c r="AT77" s="1411" t="n"/>
      <c r="AU77" s="1411" t="n"/>
      <c r="AV77" s="1411" t="n"/>
      <c r="AW77" s="1411" t="n"/>
      <c r="AX77" s="1411" t="n"/>
      <c r="AY77" s="1411" t="n"/>
      <c r="AZ77" s="1412" t="n"/>
      <c r="BA77" s="1444">
        <f>BA57+BA59+BA75</f>
        <v/>
      </c>
      <c r="BB77" s="1411" t="n"/>
      <c r="BC77" s="1411" t="n"/>
      <c r="BD77" s="1411" t="n"/>
      <c r="BE77" s="1411" t="n"/>
      <c r="BF77" s="1411" t="n"/>
      <c r="BG77" s="1411" t="n"/>
      <c r="BH77" s="1411" t="n"/>
      <c r="BI77" s="1411" t="n"/>
      <c r="BJ77" s="1411" t="n"/>
      <c r="BK77" s="1412" t="n"/>
      <c r="BL77" s="1443">
        <f>+T77+BA77</f>
        <v/>
      </c>
      <c r="BM77" s="1411" t="n"/>
      <c r="BN77" s="1411" t="n"/>
      <c r="BO77" s="1411" t="n"/>
      <c r="BP77" s="1411" t="n"/>
      <c r="BQ77" s="1411" t="n"/>
      <c r="BR77" s="1411" t="n"/>
      <c r="BS77" s="1411" t="n"/>
      <c r="BT77" s="1411" t="n"/>
      <c r="BU77" s="1411" t="n"/>
      <c r="BV77" s="1412" t="n"/>
      <c r="BW77" s="1517" t="n"/>
      <c r="BX77" s="1411" t="n"/>
      <c r="BY77" s="1411" t="n"/>
      <c r="BZ77" s="1411" t="n"/>
      <c r="CA77" s="1411" t="n"/>
      <c r="CB77" s="1411" t="n"/>
      <c r="CC77" s="1411" t="n"/>
      <c r="CD77" s="1411" t="n"/>
      <c r="CE77" s="1411" t="n"/>
      <c r="CF77" s="1411" t="n"/>
      <c r="CG77" s="1411" t="n"/>
      <c r="CH77" s="1411" t="n"/>
      <c r="CI77" s="1411" t="n"/>
      <c r="CJ77" s="1411" t="n"/>
      <c r="CK77" s="1411" t="n"/>
      <c r="CL77" s="1411" t="n"/>
      <c r="CM77" s="1411" t="n"/>
      <c r="CN77" s="1411" t="n"/>
      <c r="CO77" s="1411" t="n"/>
      <c r="CP77" s="1411" t="n"/>
      <c r="CQ77" s="1411" t="n"/>
      <c r="CR77" s="1411" t="n"/>
      <c r="CS77" s="1411" t="n"/>
      <c r="CT77" s="1411" t="n"/>
      <c r="CU77" s="1411" t="n"/>
      <c r="CV77" s="1411" t="n"/>
      <c r="CW77" s="1411" t="n"/>
      <c r="CX77" s="1411" t="n"/>
      <c r="CY77" s="1411" t="n"/>
      <c r="CZ77" s="1411" t="n"/>
      <c r="DA77" s="1411" t="n"/>
      <c r="DB77" s="1411" t="n"/>
      <c r="DC77" s="1411" t="n"/>
      <c r="DD77" s="1411" t="n"/>
      <c r="DE77" s="1411" t="n"/>
      <c r="DF77" s="1411" t="n"/>
      <c r="DG77" s="1411" t="n"/>
      <c r="DH77" s="1411" t="n"/>
      <c r="DI77" s="1411" t="n"/>
      <c r="DJ77" s="1411" t="n"/>
      <c r="DK77" s="1411" t="n"/>
      <c r="DL77" s="1411" t="n"/>
      <c r="DM77" s="1411" t="n"/>
      <c r="DN77" s="1411" t="n"/>
      <c r="DO77" s="1411" t="n"/>
      <c r="DP77" s="1411" t="n"/>
      <c r="DQ77" s="1411" t="n"/>
      <c r="DR77" s="1411" t="n"/>
      <c r="DS77" s="1411" t="n"/>
      <c r="DT77" s="1411" t="n"/>
      <c r="DU77" s="1411" t="n"/>
      <c r="DV77" s="1412" t="n"/>
      <c r="DW77" s="1435" t="n"/>
      <c r="DY77" s="1437" t="inlineStr">
        <is>
          <t>Other Adjustment (B)</t>
        </is>
      </c>
      <c r="DZ77" s="1411" t="n"/>
      <c r="EA77" s="1411" t="n"/>
      <c r="EB77" s="1411" t="n"/>
      <c r="EC77" s="1411" t="n"/>
      <c r="ED77" s="1411" t="n"/>
      <c r="EE77" s="1411" t="n"/>
      <c r="EF77" s="1411" t="n"/>
      <c r="EG77" s="1411" t="n"/>
      <c r="EH77" s="1411" t="n"/>
      <c r="EI77" s="1411" t="n"/>
      <c r="EJ77" s="1411" t="n"/>
      <c r="EK77" s="1411" t="n"/>
      <c r="EL77" s="1411" t="n"/>
      <c r="EM77" s="1411" t="n"/>
      <c r="EN77" s="1411" t="n"/>
      <c r="EO77" s="1411" t="n"/>
      <c r="EP77" s="1411" t="n"/>
      <c r="EQ77" s="1411" t="n"/>
      <c r="ER77" s="1411" t="n"/>
      <c r="ES77" s="1411" t="n"/>
      <c r="ET77" s="1411" t="n"/>
      <c r="EU77" s="1411" t="n"/>
      <c r="EV77" s="1411" t="n"/>
      <c r="EW77" s="1411" t="n"/>
      <c r="EX77" s="1411" t="n"/>
      <c r="EY77" s="1412" t="n"/>
      <c r="EZ77" s="1470" t="inlineStr">
        <is>
          <t>⑮</t>
        </is>
      </c>
      <c r="FA77" s="1412" t="n"/>
      <c r="FB77" s="1471">
        <f>EZ73+EZ75</f>
        <v/>
      </c>
      <c r="FC77" s="1411" t="n"/>
      <c r="FD77" s="1411" t="n"/>
      <c r="FE77" s="1411" t="n"/>
      <c r="FF77" s="1411" t="n"/>
      <c r="FG77" s="1411" t="n"/>
      <c r="FH77" s="1411" t="n"/>
      <c r="FI77" s="1411" t="n"/>
      <c r="FJ77" s="1411" t="n"/>
      <c r="FK77" s="1411" t="n"/>
      <c r="FL77" s="1412" t="n"/>
    </row>
    <row r="78" ht="6" customHeight="1" s="980">
      <c r="A78" s="1440" t="n"/>
      <c r="B78" s="1428" t="n"/>
      <c r="C78" s="1428" t="n"/>
      <c r="D78" s="1428" t="n"/>
      <c r="E78" s="1428" t="n"/>
      <c r="F78" s="1428" t="n"/>
      <c r="G78" s="1428" t="n"/>
      <c r="H78" s="1428" t="n"/>
      <c r="I78" s="1428" t="n"/>
      <c r="J78" s="1428" t="n"/>
      <c r="K78" s="1428" t="n"/>
      <c r="L78" s="1428" t="n"/>
      <c r="M78" s="1428" t="n"/>
      <c r="N78" s="1428" t="n"/>
      <c r="O78" s="1428" t="n"/>
      <c r="P78" s="1428" t="n"/>
      <c r="Q78" s="1428" t="n"/>
      <c r="R78" s="1428" t="n"/>
      <c r="S78" s="1429" t="n"/>
      <c r="T78" s="1427" t="n"/>
      <c r="U78" s="1428" t="n"/>
      <c r="V78" s="1428" t="n"/>
      <c r="W78" s="1428" t="n"/>
      <c r="X78" s="1428" t="n"/>
      <c r="Y78" s="1428" t="n"/>
      <c r="Z78" s="1428" t="n"/>
      <c r="AA78" s="1428" t="n"/>
      <c r="AB78" s="1428" t="n"/>
      <c r="AC78" s="1428" t="n"/>
      <c r="AD78" s="1429" t="n"/>
      <c r="AE78" s="1440" t="n"/>
      <c r="AF78" s="1428" t="n"/>
      <c r="AG78" s="1428" t="n"/>
      <c r="AH78" s="1428" t="n"/>
      <c r="AI78" s="1428" t="n"/>
      <c r="AJ78" s="1428" t="n"/>
      <c r="AK78" s="1428" t="n"/>
      <c r="AL78" s="1428" t="n"/>
      <c r="AM78" s="1428" t="n"/>
      <c r="AN78" s="1428" t="n"/>
      <c r="AO78" s="1429" t="n"/>
      <c r="AP78" s="1427" t="n"/>
      <c r="AQ78" s="1428" t="n"/>
      <c r="AR78" s="1428" t="n"/>
      <c r="AS78" s="1428" t="n"/>
      <c r="AT78" s="1428" t="n"/>
      <c r="AU78" s="1428" t="n"/>
      <c r="AV78" s="1428" t="n"/>
      <c r="AW78" s="1428" t="n"/>
      <c r="AX78" s="1428" t="n"/>
      <c r="AY78" s="1428" t="n"/>
      <c r="AZ78" s="1429" t="n"/>
      <c r="BA78" s="1440" t="n"/>
      <c r="BB78" s="1428" t="n"/>
      <c r="BC78" s="1428" t="n"/>
      <c r="BD78" s="1428" t="n"/>
      <c r="BE78" s="1428" t="n"/>
      <c r="BF78" s="1428" t="n"/>
      <c r="BG78" s="1428" t="n"/>
      <c r="BH78" s="1428" t="n"/>
      <c r="BI78" s="1428" t="n"/>
      <c r="BJ78" s="1428" t="n"/>
      <c r="BK78" s="1429" t="n"/>
      <c r="BL78" s="1427" t="n"/>
      <c r="BM78" s="1428" t="n"/>
      <c r="BN78" s="1428" t="n"/>
      <c r="BO78" s="1428" t="n"/>
      <c r="BP78" s="1428" t="n"/>
      <c r="BQ78" s="1428" t="n"/>
      <c r="BR78" s="1428" t="n"/>
      <c r="BS78" s="1428" t="n"/>
      <c r="BT78" s="1428" t="n"/>
      <c r="BU78" s="1428" t="n"/>
      <c r="BV78" s="1429" t="n"/>
      <c r="BW78" s="1428" t="n"/>
      <c r="BX78" s="1428" t="n"/>
      <c r="BY78" s="1428" t="n"/>
      <c r="BZ78" s="1428" t="n"/>
      <c r="CA78" s="1428" t="n"/>
      <c r="CB78" s="1428" t="n"/>
      <c r="CC78" s="1428" t="n"/>
      <c r="CD78" s="1428" t="n"/>
      <c r="CE78" s="1428" t="n"/>
      <c r="CF78" s="1428" t="n"/>
      <c r="CG78" s="1428" t="n"/>
      <c r="CH78" s="1428" t="n"/>
      <c r="CI78" s="1428" t="n"/>
      <c r="CJ78" s="1428" t="n"/>
      <c r="CK78" s="1428" t="n"/>
      <c r="CL78" s="1428" t="n"/>
      <c r="CM78" s="1428" t="n"/>
      <c r="CN78" s="1428" t="n"/>
      <c r="CO78" s="1428" t="n"/>
      <c r="CP78" s="1428" t="n"/>
      <c r="CQ78" s="1428" t="n"/>
      <c r="CR78" s="1428" t="n"/>
      <c r="CS78" s="1428" t="n"/>
      <c r="CT78" s="1428" t="n"/>
      <c r="CU78" s="1428" t="n"/>
      <c r="CV78" s="1428" t="n"/>
      <c r="CW78" s="1428" t="n"/>
      <c r="CX78" s="1428" t="n"/>
      <c r="CY78" s="1428" t="n"/>
      <c r="CZ78" s="1428" t="n"/>
      <c r="DA78" s="1428" t="n"/>
      <c r="DB78" s="1428" t="n"/>
      <c r="DC78" s="1428" t="n"/>
      <c r="DD78" s="1428" t="n"/>
      <c r="DE78" s="1428" t="n"/>
      <c r="DF78" s="1428" t="n"/>
      <c r="DG78" s="1428" t="n"/>
      <c r="DH78" s="1428" t="n"/>
      <c r="DI78" s="1428" t="n"/>
      <c r="DJ78" s="1428" t="n"/>
      <c r="DK78" s="1428" t="n"/>
      <c r="DL78" s="1428" t="n"/>
      <c r="DM78" s="1428" t="n"/>
      <c r="DN78" s="1428" t="n"/>
      <c r="DO78" s="1428" t="n"/>
      <c r="DP78" s="1428" t="n"/>
      <c r="DQ78" s="1428" t="n"/>
      <c r="DR78" s="1428" t="n"/>
      <c r="DS78" s="1428" t="n"/>
      <c r="DT78" s="1428" t="n"/>
      <c r="DU78" s="1428" t="n"/>
      <c r="DV78" s="1429" t="n"/>
      <c r="DW78" s="1435" t="n"/>
      <c r="DY78" s="1427" t="n"/>
      <c r="DZ78" s="1428" t="n"/>
      <c r="EA78" s="1428" t="n"/>
      <c r="EB78" s="1428" t="n"/>
      <c r="EC78" s="1428" t="n"/>
      <c r="ED78" s="1428" t="n"/>
      <c r="EE78" s="1428" t="n"/>
      <c r="EF78" s="1428" t="n"/>
      <c r="EG78" s="1428" t="n"/>
      <c r="EH78" s="1428" t="n"/>
      <c r="EI78" s="1428" t="n"/>
      <c r="EJ78" s="1428" t="n"/>
      <c r="EK78" s="1428" t="n"/>
      <c r="EL78" s="1428" t="n"/>
      <c r="EM78" s="1428" t="n"/>
      <c r="EN78" s="1428" t="n"/>
      <c r="EO78" s="1428" t="n"/>
      <c r="EP78" s="1428" t="n"/>
      <c r="EQ78" s="1428" t="n"/>
      <c r="ER78" s="1428" t="n"/>
      <c r="ES78" s="1428" t="n"/>
      <c r="ET78" s="1428" t="n"/>
      <c r="EU78" s="1428" t="n"/>
      <c r="EV78" s="1428" t="n"/>
      <c r="EW78" s="1428" t="n"/>
      <c r="EX78" s="1428" t="n"/>
      <c r="EY78" s="1429" t="n"/>
      <c r="EZ78" s="1427" t="n"/>
      <c r="FA78" s="1429" t="n"/>
      <c r="FB78" s="1428" t="n"/>
      <c r="FC78" s="1428" t="n"/>
      <c r="FD78" s="1428" t="n"/>
      <c r="FE78" s="1428" t="n"/>
      <c r="FF78" s="1428" t="n"/>
      <c r="FG78" s="1428" t="n"/>
      <c r="FH78" s="1428" t="n"/>
      <c r="FI78" s="1428" t="n"/>
      <c r="FJ78" s="1428" t="n"/>
      <c r="FK78" s="1428" t="n"/>
      <c r="FL78" s="1429" t="n"/>
    </row>
    <row r="79" ht="6" customHeight="1" s="980">
      <c r="A79" s="1518" t="inlineStr">
        <is>
          <t>Total Deferred Assets</t>
        </is>
      </c>
      <c r="B79" s="1403" t="n"/>
      <c r="C79" s="1403" t="n"/>
      <c r="D79" s="1403" t="n"/>
      <c r="E79" s="1403" t="n"/>
      <c r="F79" s="1403" t="n"/>
      <c r="G79" s="1403" t="n"/>
      <c r="H79" s="1403" t="n"/>
      <c r="I79" s="1403" t="n"/>
      <c r="J79" s="1403" t="n"/>
      <c r="K79" s="1403" t="n"/>
      <c r="L79" s="1403" t="n"/>
      <c r="M79" s="1403" t="n"/>
      <c r="N79" s="1403" t="n"/>
      <c r="O79" s="1403" t="n"/>
      <c r="P79" s="1403" t="n"/>
      <c r="Q79" s="1403" t="n"/>
      <c r="R79" s="1403" t="n"/>
      <c r="S79" s="1415" t="n"/>
      <c r="T79" s="1432" t="n"/>
      <c r="U79" s="1403" t="n"/>
      <c r="V79" s="1403" t="n"/>
      <c r="W79" s="1403" t="n"/>
      <c r="X79" s="1403" t="n"/>
      <c r="Y79" s="1403" t="n"/>
      <c r="Z79" s="1403" t="n"/>
      <c r="AA79" s="1403" t="n"/>
      <c r="AB79" s="1403" t="n"/>
      <c r="AC79" s="1403" t="n"/>
      <c r="AD79" s="1415" t="n"/>
      <c r="AE79" s="1433" t="n"/>
      <c r="AF79" s="1403" t="n"/>
      <c r="AG79" s="1403" t="n"/>
      <c r="AH79" s="1403" t="n"/>
      <c r="AI79" s="1403" t="n"/>
      <c r="AJ79" s="1403" t="n"/>
      <c r="AK79" s="1403" t="n"/>
      <c r="AL79" s="1403" t="n"/>
      <c r="AM79" s="1403" t="n"/>
      <c r="AN79" s="1403" t="n"/>
      <c r="AO79" s="1415" t="n"/>
      <c r="AP79" s="1473">
        <f>+T79+AE79</f>
        <v/>
      </c>
      <c r="AQ79" s="1403" t="n"/>
      <c r="AR79" s="1403" t="n"/>
      <c r="AS79" s="1403" t="n"/>
      <c r="AT79" s="1403" t="n"/>
      <c r="AU79" s="1403" t="n"/>
      <c r="AV79" s="1403" t="n"/>
      <c r="AW79" s="1403" t="n"/>
      <c r="AX79" s="1403" t="n"/>
      <c r="AY79" s="1403" t="n"/>
      <c r="AZ79" s="1415" t="n"/>
      <c r="BA79" s="1433" t="n"/>
      <c r="BB79" s="1403" t="n"/>
      <c r="BC79" s="1403" t="n"/>
      <c r="BD79" s="1403" t="n"/>
      <c r="BE79" s="1403" t="n"/>
      <c r="BF79" s="1403" t="n"/>
      <c r="BG79" s="1403" t="n"/>
      <c r="BH79" s="1403" t="n"/>
      <c r="BI79" s="1403" t="n"/>
      <c r="BJ79" s="1403" t="n"/>
      <c r="BK79" s="1415" t="n"/>
      <c r="BL79" s="1443">
        <f>+T79+BA79</f>
        <v/>
      </c>
      <c r="BM79" s="1411" t="n"/>
      <c r="BN79" s="1411" t="n"/>
      <c r="BO79" s="1411" t="n"/>
      <c r="BP79" s="1411" t="n"/>
      <c r="BQ79" s="1411" t="n"/>
      <c r="BR79" s="1411" t="n"/>
      <c r="BS79" s="1411" t="n"/>
      <c r="BT79" s="1411" t="n"/>
      <c r="BU79" s="1411" t="n"/>
      <c r="BV79" s="1412" t="n"/>
      <c r="BW79" s="1519" t="n"/>
      <c r="BX79" s="1403" t="n"/>
      <c r="BY79" s="1403" t="n"/>
      <c r="BZ79" s="1403" t="n"/>
      <c r="CA79" s="1403" t="n"/>
      <c r="CB79" s="1403" t="n"/>
      <c r="CC79" s="1403" t="n"/>
      <c r="CD79" s="1403" t="n"/>
      <c r="CE79" s="1403" t="n"/>
      <c r="CF79" s="1403" t="n"/>
      <c r="CG79" s="1403" t="n"/>
      <c r="CH79" s="1403" t="n"/>
      <c r="CI79" s="1403" t="n"/>
      <c r="CJ79" s="1403" t="n"/>
      <c r="CK79" s="1403" t="n"/>
      <c r="CL79" s="1403" t="n"/>
      <c r="CM79" s="1403" t="n"/>
      <c r="CN79" s="1403" t="n"/>
      <c r="CO79" s="1403" t="n"/>
      <c r="CP79" s="1403" t="n"/>
      <c r="CQ79" s="1403" t="n"/>
      <c r="CR79" s="1403" t="n"/>
      <c r="CS79" s="1403" t="n"/>
      <c r="CT79" s="1403" t="n"/>
      <c r="CU79" s="1403" t="n"/>
      <c r="CV79" s="1403" t="n"/>
      <c r="CW79" s="1403" t="n"/>
      <c r="CX79" s="1403" t="n"/>
      <c r="CY79" s="1403" t="n"/>
      <c r="CZ79" s="1403" t="n"/>
      <c r="DA79" s="1403" t="n"/>
      <c r="DB79" s="1403" t="n"/>
      <c r="DC79" s="1403" t="n"/>
      <c r="DD79" s="1403" t="n"/>
      <c r="DE79" s="1403" t="n"/>
      <c r="DF79" s="1403" t="n"/>
      <c r="DG79" s="1403" t="n"/>
      <c r="DH79" s="1403" t="n"/>
      <c r="DI79" s="1403" t="n"/>
      <c r="DJ79" s="1403" t="n"/>
      <c r="DK79" s="1403" t="n"/>
      <c r="DL79" s="1403" t="n"/>
      <c r="DM79" s="1403" t="n"/>
      <c r="DN79" s="1403" t="n"/>
      <c r="DO79" s="1403" t="n"/>
      <c r="DP79" s="1403" t="n"/>
      <c r="DQ79" s="1403" t="n"/>
      <c r="DR79" s="1403" t="n"/>
      <c r="DS79" s="1403" t="n"/>
      <c r="DT79" s="1403" t="n"/>
      <c r="DU79" s="1403" t="n"/>
      <c r="DV79" s="1415" t="n"/>
      <c r="DW79" s="1435" t="n"/>
      <c r="DY79" s="1475" t="n"/>
      <c r="DZ79" s="1400" t="n"/>
      <c r="EA79" s="1400" t="n"/>
      <c r="EB79" s="1400" t="n"/>
      <c r="EX79" s="1450" t="n"/>
      <c r="EZ79" s="1476" t="n"/>
      <c r="FA79" s="1476" t="n"/>
      <c r="FB79" s="1476" t="n"/>
      <c r="FC79" s="1476" t="n"/>
      <c r="FD79" s="1476" t="n"/>
      <c r="FE79" s="1476" t="n"/>
      <c r="FF79" s="1476" t="n"/>
      <c r="FG79" s="1476" t="n"/>
      <c r="FH79" s="1476" t="n"/>
      <c r="FI79" s="1476" t="n"/>
      <c r="FJ79" s="1476" t="n"/>
      <c r="FK79" s="1476" t="n"/>
      <c r="FL79" s="1477" t="n"/>
      <c r="FO79" s="1478" t="n"/>
      <c r="FP79" s="1400" t="n"/>
      <c r="FQ79" s="1400" t="n"/>
      <c r="FR79" s="1400" t="n"/>
      <c r="FS79" s="1400" t="n"/>
      <c r="FT79" s="1400" t="n"/>
      <c r="FU79" s="1400" t="n"/>
      <c r="FV79" s="1400" t="n"/>
      <c r="FW79" s="1400" t="n"/>
      <c r="FX79" s="1400" t="n"/>
      <c r="FY79" s="1400" t="n"/>
      <c r="FZ79" s="1400" t="n"/>
      <c r="GA79" s="1400" t="n"/>
      <c r="GB79" s="1400" t="n"/>
      <c r="GC79" s="1400" t="n"/>
      <c r="GD79" s="1400" t="n"/>
      <c r="GE79" s="1400" t="n"/>
      <c r="GF79" s="1400" t="n"/>
      <c r="GG79" s="1400" t="n"/>
      <c r="GH79" s="1400" t="n"/>
      <c r="GI79" s="1400" t="n"/>
      <c r="GJ79" s="1400" t="n"/>
      <c r="GK79" s="1400" t="n"/>
      <c r="GN79" s="1514" t="n"/>
      <c r="GO79" s="1514" t="n"/>
      <c r="GP79" s="1514" t="n"/>
      <c r="GQ79" s="1514" t="n"/>
      <c r="GR79" s="1514" t="n"/>
      <c r="GS79" s="1514" t="n"/>
      <c r="GT79" s="1514" t="n"/>
      <c r="GU79" s="1514" t="n"/>
      <c r="GV79" s="1514" t="n"/>
      <c r="GW79" s="1514" t="n"/>
      <c r="GX79" s="1514" t="n"/>
      <c r="GY79" s="1514" t="n"/>
      <c r="GZ79" s="1514" t="n"/>
    </row>
    <row r="80" ht="6" customHeight="1" s="980">
      <c r="A80" s="1440" t="n"/>
      <c r="B80" s="1428" t="n"/>
      <c r="C80" s="1428" t="n"/>
      <c r="D80" s="1428" t="n"/>
      <c r="E80" s="1428" t="n"/>
      <c r="F80" s="1428" t="n"/>
      <c r="G80" s="1428" t="n"/>
      <c r="H80" s="1428" t="n"/>
      <c r="I80" s="1428" t="n"/>
      <c r="J80" s="1428" t="n"/>
      <c r="K80" s="1428" t="n"/>
      <c r="L80" s="1428" t="n"/>
      <c r="M80" s="1428" t="n"/>
      <c r="N80" s="1428" t="n"/>
      <c r="O80" s="1428" t="n"/>
      <c r="P80" s="1428" t="n"/>
      <c r="Q80" s="1428" t="n"/>
      <c r="R80" s="1428" t="n"/>
      <c r="S80" s="1429" t="n"/>
      <c r="T80" s="1427" t="n"/>
      <c r="U80" s="1428" t="n"/>
      <c r="V80" s="1428" t="n"/>
      <c r="W80" s="1428" t="n"/>
      <c r="X80" s="1428" t="n"/>
      <c r="Y80" s="1428" t="n"/>
      <c r="Z80" s="1428" t="n"/>
      <c r="AA80" s="1428" t="n"/>
      <c r="AB80" s="1428" t="n"/>
      <c r="AC80" s="1428" t="n"/>
      <c r="AD80" s="1429" t="n"/>
      <c r="AE80" s="1440" t="n"/>
      <c r="AF80" s="1428" t="n"/>
      <c r="AG80" s="1428" t="n"/>
      <c r="AH80" s="1428" t="n"/>
      <c r="AI80" s="1428" t="n"/>
      <c r="AJ80" s="1428" t="n"/>
      <c r="AK80" s="1428" t="n"/>
      <c r="AL80" s="1428" t="n"/>
      <c r="AM80" s="1428" t="n"/>
      <c r="AN80" s="1428" t="n"/>
      <c r="AO80" s="1429" t="n"/>
      <c r="AP80" s="1425" t="n"/>
      <c r="AQ80" s="1423" t="n"/>
      <c r="AR80" s="1423" t="n"/>
      <c r="AS80" s="1423" t="n"/>
      <c r="AT80" s="1423" t="n"/>
      <c r="AU80" s="1423" t="n"/>
      <c r="AV80" s="1423" t="n"/>
      <c r="AW80" s="1423" t="n"/>
      <c r="AX80" s="1423" t="n"/>
      <c r="AY80" s="1423" t="n"/>
      <c r="AZ80" s="1424" t="n"/>
      <c r="BA80" s="1440" t="n"/>
      <c r="BB80" s="1428" t="n"/>
      <c r="BC80" s="1428" t="n"/>
      <c r="BD80" s="1428" t="n"/>
      <c r="BE80" s="1428" t="n"/>
      <c r="BF80" s="1428" t="n"/>
      <c r="BG80" s="1428" t="n"/>
      <c r="BH80" s="1428" t="n"/>
      <c r="BI80" s="1428" t="n"/>
      <c r="BJ80" s="1428" t="n"/>
      <c r="BK80" s="1429" t="n"/>
      <c r="BL80" s="1427" t="n"/>
      <c r="BM80" s="1428" t="n"/>
      <c r="BN80" s="1428" t="n"/>
      <c r="BO80" s="1428" t="n"/>
      <c r="BP80" s="1428" t="n"/>
      <c r="BQ80" s="1428" t="n"/>
      <c r="BR80" s="1428" t="n"/>
      <c r="BS80" s="1428" t="n"/>
      <c r="BT80" s="1428" t="n"/>
      <c r="BU80" s="1428" t="n"/>
      <c r="BV80" s="1429" t="n"/>
      <c r="BW80" s="1428" t="n"/>
      <c r="BX80" s="1428" t="n"/>
      <c r="BY80" s="1428" t="n"/>
      <c r="BZ80" s="1428" t="n"/>
      <c r="CA80" s="1428" t="n"/>
      <c r="CB80" s="1428" t="n"/>
      <c r="CC80" s="1428" t="n"/>
      <c r="CD80" s="1428" t="n"/>
      <c r="CE80" s="1428" t="n"/>
      <c r="CF80" s="1428" t="n"/>
      <c r="CG80" s="1428" t="n"/>
      <c r="CH80" s="1428" t="n"/>
      <c r="CI80" s="1428" t="n"/>
      <c r="CJ80" s="1428" t="n"/>
      <c r="CK80" s="1428" t="n"/>
      <c r="CL80" s="1428" t="n"/>
      <c r="CM80" s="1428" t="n"/>
      <c r="CN80" s="1428" t="n"/>
      <c r="CO80" s="1428" t="n"/>
      <c r="CP80" s="1428" t="n"/>
      <c r="CQ80" s="1428" t="n"/>
      <c r="CR80" s="1428" t="n"/>
      <c r="CS80" s="1428" t="n"/>
      <c r="CT80" s="1428" t="n"/>
      <c r="CU80" s="1428" t="n"/>
      <c r="CV80" s="1428" t="n"/>
      <c r="CW80" s="1428" t="n"/>
      <c r="CX80" s="1428" t="n"/>
      <c r="CY80" s="1428" t="n"/>
      <c r="CZ80" s="1428" t="n"/>
      <c r="DA80" s="1428" t="n"/>
      <c r="DB80" s="1428" t="n"/>
      <c r="DC80" s="1428" t="n"/>
      <c r="DD80" s="1428" t="n"/>
      <c r="DE80" s="1428" t="n"/>
      <c r="DF80" s="1428" t="n"/>
      <c r="DG80" s="1428" t="n"/>
      <c r="DH80" s="1428" t="n"/>
      <c r="DI80" s="1428" t="n"/>
      <c r="DJ80" s="1428" t="n"/>
      <c r="DK80" s="1428" t="n"/>
      <c r="DL80" s="1428" t="n"/>
      <c r="DM80" s="1428" t="n"/>
      <c r="DN80" s="1428" t="n"/>
      <c r="DO80" s="1428" t="n"/>
      <c r="DP80" s="1428" t="n"/>
      <c r="DQ80" s="1428" t="n"/>
      <c r="DR80" s="1428" t="n"/>
      <c r="DS80" s="1428" t="n"/>
      <c r="DT80" s="1428" t="n"/>
      <c r="DU80" s="1428" t="n"/>
      <c r="DV80" s="1429" t="n"/>
      <c r="DW80" s="1479" t="n"/>
      <c r="DY80" s="1480" t="inlineStr">
        <is>
          <t>Shareholders' equity in substance (A) after considering retirement benefits (GC basis)</t>
        </is>
      </c>
      <c r="DZ80" s="1411" t="n"/>
      <c r="EA80" s="1411" t="n"/>
      <c r="EB80" s="1411" t="n"/>
      <c r="EC80" s="1411" t="n"/>
      <c r="ED80" s="1411" t="n"/>
      <c r="EE80" s="1411" t="n"/>
      <c r="EF80" s="1411" t="n"/>
      <c r="EG80" s="1411" t="n"/>
      <c r="EH80" s="1411" t="n"/>
      <c r="EI80" s="1411" t="n"/>
      <c r="EJ80" s="1411" t="n"/>
      <c r="EK80" s="1411" t="n"/>
      <c r="EL80" s="1411" t="n"/>
      <c r="EM80" s="1411" t="n"/>
      <c r="EN80" s="1411" t="n"/>
      <c r="EO80" s="1411" t="n"/>
      <c r="EP80" s="1411" t="n"/>
      <c r="EQ80" s="1411" t="n"/>
      <c r="ER80" s="1411" t="n"/>
      <c r="ES80" s="1411" t="n"/>
      <c r="ET80" s="1411" t="n"/>
      <c r="EU80" s="1411" t="n"/>
      <c r="EV80" s="1411" t="n"/>
      <c r="EW80" s="1411" t="n"/>
      <c r="EX80" s="1411" t="n"/>
      <c r="EY80" s="1446" t="n"/>
      <c r="EZ80" s="1520">
        <f>FB24+FB42+FB66+FB77</f>
        <v/>
      </c>
      <c r="FA80" s="1403" t="n"/>
      <c r="FB80" s="1403" t="n"/>
      <c r="FC80" s="1403" t="n"/>
      <c r="FD80" s="1403" t="n"/>
      <c r="FE80" s="1403" t="n"/>
      <c r="FF80" s="1403" t="n"/>
      <c r="FG80" s="1403" t="n"/>
      <c r="FH80" s="1403" t="n"/>
      <c r="FI80" s="1403" t="n"/>
      <c r="FJ80" s="1403" t="n"/>
      <c r="FK80" s="1403" t="n"/>
      <c r="FL80" s="1404" t="n"/>
      <c r="FO80" s="1478" t="n"/>
      <c r="FP80" s="1400" t="n"/>
      <c r="FQ80" s="1400" t="n"/>
      <c r="FR80" s="1400" t="n"/>
      <c r="FS80" s="1400" t="n"/>
      <c r="FT80" s="1400" t="n"/>
      <c r="FU80" s="1400" t="n"/>
      <c r="FV80" s="1400" t="n"/>
      <c r="FW80" s="1400" t="n"/>
      <c r="FX80" s="1400" t="n"/>
      <c r="FY80" s="1400" t="n"/>
      <c r="FZ80" s="1400" t="n"/>
      <c r="GA80" s="1400" t="n"/>
      <c r="GB80" s="1400" t="n"/>
      <c r="GC80" s="1400" t="n"/>
      <c r="GD80" s="1400" t="n"/>
      <c r="GE80" s="1400" t="n"/>
      <c r="GF80" s="1400" t="n"/>
      <c r="GG80" s="1400" t="n"/>
      <c r="GH80" s="1400" t="n"/>
      <c r="GI80" s="1400" t="n"/>
      <c r="GJ80" s="1400" t="n"/>
      <c r="GK80" s="1400" t="n"/>
      <c r="GN80" s="1514" t="n"/>
      <c r="GO80" s="1514" t="n"/>
      <c r="GP80" s="1514" t="n"/>
      <c r="GQ80" s="1514" t="n"/>
      <c r="GR80" s="1514" t="n"/>
      <c r="GS80" s="1514" t="n"/>
      <c r="GT80" s="1514" t="n"/>
      <c r="GU80" s="1514" t="n"/>
      <c r="GV80" s="1514" t="n"/>
      <c r="GW80" s="1514" t="n"/>
      <c r="GX80" s="1514" t="n"/>
      <c r="GY80" s="1514" t="n"/>
      <c r="GZ80" s="1514" t="n"/>
    </row>
    <row r="81" ht="6" customHeight="1" s="980">
      <c r="A81" s="1521" t="inlineStr">
        <is>
          <t>Total Assets</t>
        </is>
      </c>
      <c r="S81" s="1421" t="n"/>
      <c r="T81" s="1482" t="inlineStr">
        <is>
          <t>①</t>
        </is>
      </c>
      <c r="U81" s="1421" t="n"/>
      <c r="V81" s="1483">
        <f>T39+T77+T79</f>
        <v/>
      </c>
      <c r="AD81" s="1421" t="n"/>
      <c r="AE81" s="1484" t="inlineStr">
        <is>
          <t>②</t>
        </is>
      </c>
      <c r="AF81" s="1421" t="n"/>
      <c r="AG81" s="1483">
        <f>AE39+AE77+AE79</f>
        <v/>
      </c>
      <c r="AO81" s="1421" t="n"/>
      <c r="AP81" s="1473">
        <f>+V81+AG81</f>
        <v/>
      </c>
      <c r="AQ81" s="1403" t="n"/>
      <c r="AR81" s="1403" t="n"/>
      <c r="AS81" s="1403" t="n"/>
      <c r="AT81" s="1403" t="n"/>
      <c r="AU81" s="1403" t="n"/>
      <c r="AV81" s="1403" t="n"/>
      <c r="AW81" s="1403" t="n"/>
      <c r="AX81" s="1403" t="n"/>
      <c r="AY81" s="1403" t="n"/>
      <c r="AZ81" s="1415" t="n"/>
      <c r="BA81" s="1484" t="inlineStr">
        <is>
          <t>③</t>
        </is>
      </c>
      <c r="BB81" s="1421" t="n"/>
      <c r="BC81" s="1483">
        <f>BA39+BA77+BA79</f>
        <v/>
      </c>
      <c r="BK81" s="1421" t="n"/>
      <c r="BL81" s="1443">
        <f>+V81+BC81</f>
        <v/>
      </c>
      <c r="BM81" s="1411" t="n"/>
      <c r="BN81" s="1411" t="n"/>
      <c r="BO81" s="1411" t="n"/>
      <c r="BP81" s="1411" t="n"/>
      <c r="BQ81" s="1411" t="n"/>
      <c r="BR81" s="1411" t="n"/>
      <c r="BS81" s="1411" t="n"/>
      <c r="BT81" s="1411" t="n"/>
      <c r="BU81" s="1411" t="n"/>
      <c r="BV81" s="1412" t="n"/>
      <c r="BW81" s="1522" t="n"/>
      <c r="DV81" s="1421" t="n"/>
      <c r="DW81" s="1479" t="n"/>
      <c r="DY81" s="1427" t="n"/>
      <c r="DZ81" s="1428" t="n"/>
      <c r="EA81" s="1428" t="n"/>
      <c r="EB81" s="1428" t="n"/>
      <c r="EC81" s="1428" t="n"/>
      <c r="ED81" s="1428" t="n"/>
      <c r="EE81" s="1428" t="n"/>
      <c r="EF81" s="1428" t="n"/>
      <c r="EG81" s="1428" t="n"/>
      <c r="EH81" s="1428" t="n"/>
      <c r="EI81" s="1428" t="n"/>
      <c r="EJ81" s="1428" t="n"/>
      <c r="EK81" s="1428" t="n"/>
      <c r="EL81" s="1428" t="n"/>
      <c r="EM81" s="1428" t="n"/>
      <c r="EN81" s="1428" t="n"/>
      <c r="EO81" s="1428" t="n"/>
      <c r="EP81" s="1428" t="n"/>
      <c r="EQ81" s="1428" t="n"/>
      <c r="ER81" s="1428" t="n"/>
      <c r="ES81" s="1428" t="n"/>
      <c r="ET81" s="1428" t="n"/>
      <c r="EU81" s="1428" t="n"/>
      <c r="EV81" s="1428" t="n"/>
      <c r="EW81" s="1428" t="n"/>
      <c r="EX81" s="1428" t="n"/>
      <c r="EY81" s="1441" t="n"/>
      <c r="EZ81" s="1422" t="n"/>
      <c r="FA81" s="1423" t="n"/>
      <c r="FB81" s="1423" t="n"/>
      <c r="FC81" s="1423" t="n"/>
      <c r="FD81" s="1423" t="n"/>
      <c r="FE81" s="1423" t="n"/>
      <c r="FF81" s="1423" t="n"/>
      <c r="FG81" s="1423" t="n"/>
      <c r="FH81" s="1423" t="n"/>
      <c r="FI81" s="1423" t="n"/>
      <c r="FJ81" s="1423" t="n"/>
      <c r="FK81" s="1423" t="n"/>
      <c r="FL81" s="1426" t="n"/>
      <c r="FO81" s="1400" t="n"/>
      <c r="FP81" s="1400" t="n"/>
      <c r="FQ81" s="1400" t="n"/>
      <c r="FR81" s="1400" t="n"/>
      <c r="FS81" s="1400" t="n"/>
      <c r="FT81" s="1400" t="n"/>
      <c r="FU81" s="1400" t="n"/>
      <c r="FV81" s="1400" t="n"/>
      <c r="FW81" s="1400" t="n"/>
      <c r="FX81" s="1400" t="n"/>
      <c r="FY81" s="1400" t="n"/>
      <c r="FZ81" s="1400" t="n"/>
      <c r="GA81" s="1400" t="n"/>
      <c r="GB81" s="1400" t="n"/>
      <c r="GC81" s="1400" t="n"/>
      <c r="GD81" s="1400" t="n"/>
      <c r="GE81" s="1400" t="n"/>
      <c r="GF81" s="1400" t="n"/>
      <c r="GG81" s="1400" t="n"/>
      <c r="GH81" s="1400" t="n"/>
      <c r="GI81" s="1400" t="n"/>
      <c r="GJ81" s="1400" t="n"/>
      <c r="GK81" s="1400" t="n"/>
      <c r="GN81" s="1514" t="n"/>
      <c r="GO81" s="1514" t="n"/>
      <c r="GP81" s="1514" t="n"/>
      <c r="GQ81" s="1514" t="n"/>
      <c r="GR81" s="1514" t="n"/>
      <c r="GS81" s="1514" t="n"/>
      <c r="GT81" s="1514" t="n"/>
      <c r="GU81" s="1514" t="n"/>
      <c r="GV81" s="1514" t="n"/>
      <c r="GW81" s="1514" t="n"/>
      <c r="GX81" s="1514" t="n"/>
      <c r="GY81" s="1514" t="n"/>
      <c r="GZ81" s="1514" t="n"/>
    </row>
    <row r="82" ht="6" customHeight="1" s="980">
      <c r="A82" s="1440" t="n"/>
      <c r="B82" s="1428" t="n"/>
      <c r="C82" s="1428" t="n"/>
      <c r="D82" s="1428" t="n"/>
      <c r="E82" s="1428" t="n"/>
      <c r="F82" s="1428" t="n"/>
      <c r="G82" s="1428" t="n"/>
      <c r="H82" s="1428" t="n"/>
      <c r="I82" s="1428" t="n"/>
      <c r="J82" s="1428" t="n"/>
      <c r="K82" s="1428" t="n"/>
      <c r="L82" s="1428" t="n"/>
      <c r="M82" s="1428" t="n"/>
      <c r="N82" s="1428" t="n"/>
      <c r="O82" s="1428" t="n"/>
      <c r="P82" s="1428" t="n"/>
      <c r="Q82" s="1428" t="n"/>
      <c r="R82" s="1428" t="n"/>
      <c r="S82" s="1429" t="n"/>
      <c r="T82" s="1427" t="n"/>
      <c r="U82" s="1429" t="n"/>
      <c r="V82" s="1427" t="n"/>
      <c r="W82" s="1428" t="n"/>
      <c r="X82" s="1428" t="n"/>
      <c r="Y82" s="1428" t="n"/>
      <c r="Z82" s="1428" t="n"/>
      <c r="AA82" s="1428" t="n"/>
      <c r="AB82" s="1428" t="n"/>
      <c r="AC82" s="1428" t="n"/>
      <c r="AD82" s="1429" t="n"/>
      <c r="AE82" s="1440" t="n"/>
      <c r="AF82" s="1429" t="n"/>
      <c r="AG82" s="1427" t="n"/>
      <c r="AH82" s="1428" t="n"/>
      <c r="AI82" s="1428" t="n"/>
      <c r="AJ82" s="1428" t="n"/>
      <c r="AK82" s="1428" t="n"/>
      <c r="AL82" s="1428" t="n"/>
      <c r="AM82" s="1428" t="n"/>
      <c r="AN82" s="1428" t="n"/>
      <c r="AO82" s="1429" t="n"/>
      <c r="AP82" s="1425" t="n"/>
      <c r="AQ82" s="1423" t="n"/>
      <c r="AR82" s="1423" t="n"/>
      <c r="AS82" s="1423" t="n"/>
      <c r="AT82" s="1423" t="n"/>
      <c r="AU82" s="1423" t="n"/>
      <c r="AV82" s="1423" t="n"/>
      <c r="AW82" s="1423" t="n"/>
      <c r="AX82" s="1423" t="n"/>
      <c r="AY82" s="1423" t="n"/>
      <c r="AZ82" s="1424" t="n"/>
      <c r="BA82" s="1440" t="n"/>
      <c r="BB82" s="1429" t="n"/>
      <c r="BC82" s="1427" t="n"/>
      <c r="BD82" s="1428" t="n"/>
      <c r="BE82" s="1428" t="n"/>
      <c r="BF82" s="1428" t="n"/>
      <c r="BG82" s="1428" t="n"/>
      <c r="BH82" s="1428" t="n"/>
      <c r="BI82" s="1428" t="n"/>
      <c r="BJ82" s="1428" t="n"/>
      <c r="BK82" s="1429" t="n"/>
      <c r="BL82" s="1427" t="n"/>
      <c r="BM82" s="1428" t="n"/>
      <c r="BN82" s="1428" t="n"/>
      <c r="BO82" s="1428" t="n"/>
      <c r="BP82" s="1428" t="n"/>
      <c r="BQ82" s="1428" t="n"/>
      <c r="BR82" s="1428" t="n"/>
      <c r="BS82" s="1428" t="n"/>
      <c r="BT82" s="1428" t="n"/>
      <c r="BU82" s="1428" t="n"/>
      <c r="BV82" s="1429" t="n"/>
      <c r="BW82" s="1428" t="n"/>
      <c r="BX82" s="1428" t="n"/>
      <c r="BY82" s="1428" t="n"/>
      <c r="BZ82" s="1428" t="n"/>
      <c r="CA82" s="1428" t="n"/>
      <c r="CB82" s="1428" t="n"/>
      <c r="CC82" s="1428" t="n"/>
      <c r="CD82" s="1428" t="n"/>
      <c r="CE82" s="1428" t="n"/>
      <c r="CF82" s="1428" t="n"/>
      <c r="CG82" s="1428" t="n"/>
      <c r="CH82" s="1428" t="n"/>
      <c r="CI82" s="1428" t="n"/>
      <c r="CJ82" s="1428" t="n"/>
      <c r="CK82" s="1428" t="n"/>
      <c r="CL82" s="1428" t="n"/>
      <c r="CM82" s="1428" t="n"/>
      <c r="CN82" s="1428" t="n"/>
      <c r="CO82" s="1428" t="n"/>
      <c r="CP82" s="1428" t="n"/>
      <c r="CQ82" s="1428" t="n"/>
      <c r="CR82" s="1428" t="n"/>
      <c r="CS82" s="1428" t="n"/>
      <c r="CT82" s="1428" t="n"/>
      <c r="CU82" s="1428" t="n"/>
      <c r="CV82" s="1428" t="n"/>
      <c r="CW82" s="1428" t="n"/>
      <c r="CX82" s="1428" t="n"/>
      <c r="CY82" s="1428" t="n"/>
      <c r="CZ82" s="1428" t="n"/>
      <c r="DA82" s="1428" t="n"/>
      <c r="DB82" s="1428" t="n"/>
      <c r="DC82" s="1428" t="n"/>
      <c r="DD82" s="1428" t="n"/>
      <c r="DE82" s="1428" t="n"/>
      <c r="DF82" s="1428" t="n"/>
      <c r="DG82" s="1428" t="n"/>
      <c r="DH82" s="1428" t="n"/>
      <c r="DI82" s="1428" t="n"/>
      <c r="DJ82" s="1428" t="n"/>
      <c r="DK82" s="1428" t="n"/>
      <c r="DL82" s="1428" t="n"/>
      <c r="DM82" s="1428" t="n"/>
      <c r="DN82" s="1428" t="n"/>
      <c r="DO82" s="1428" t="n"/>
      <c r="DP82" s="1428" t="n"/>
      <c r="DQ82" s="1428" t="n"/>
      <c r="DR82" s="1428" t="n"/>
      <c r="DS82" s="1428" t="n"/>
      <c r="DT82" s="1428" t="n"/>
      <c r="DU82" s="1428" t="n"/>
      <c r="DV82" s="1429" t="n"/>
      <c r="DW82" s="1479" t="n"/>
      <c r="DY82" s="1486" t="inlineStr">
        <is>
          <t xml:space="preserve">　 = ④＋a＋⑭＋⑮</t>
        </is>
      </c>
      <c r="EZ82" s="1487" t="n"/>
      <c r="FA82" s="1487" t="n"/>
      <c r="FB82" s="1487" t="n"/>
      <c r="FC82" s="1487" t="n"/>
      <c r="FD82" s="1487" t="n"/>
      <c r="FE82" s="1487" t="n"/>
      <c r="FF82" s="1487" t="n"/>
      <c r="FG82" s="1487" t="n"/>
      <c r="FH82" s="1487" t="n"/>
      <c r="FI82" s="1487" t="n"/>
      <c r="FJ82" s="1487" t="n"/>
      <c r="FK82" s="1487" t="n"/>
      <c r="FL82" s="1487" t="n"/>
      <c r="FO82" s="1400" t="n"/>
      <c r="FP82" s="1400" t="n"/>
      <c r="FQ82" s="1400" t="n"/>
      <c r="FR82" s="1400" t="n"/>
      <c r="FS82" s="1400" t="n"/>
      <c r="FT82" s="1400" t="n"/>
      <c r="FU82" s="1400" t="n"/>
      <c r="FV82" s="1400" t="n"/>
      <c r="FW82" s="1400" t="n"/>
      <c r="FX82" s="1400" t="n"/>
      <c r="FY82" s="1400" t="n"/>
      <c r="FZ82" s="1400" t="n"/>
      <c r="GA82" s="1400" t="n"/>
      <c r="GB82" s="1400" t="n"/>
      <c r="GC82" s="1400" t="n"/>
      <c r="GD82" s="1400" t="n"/>
      <c r="GE82" s="1400" t="n"/>
      <c r="GF82" s="1400" t="n"/>
      <c r="GG82" s="1400" t="n"/>
      <c r="GH82" s="1400" t="n"/>
      <c r="GI82" s="1400" t="n"/>
      <c r="GJ82" s="1400" t="n"/>
      <c r="GK82" s="1400" t="n"/>
      <c r="GN82" s="1514" t="n"/>
      <c r="GO82" s="1514" t="n"/>
      <c r="GP82" s="1514" t="n"/>
      <c r="GQ82" s="1514" t="n"/>
      <c r="GR82" s="1514" t="n"/>
      <c r="GS82" s="1514" t="n"/>
      <c r="GT82" s="1514" t="n"/>
      <c r="GU82" s="1514" t="n"/>
      <c r="GV82" s="1514" t="n"/>
      <c r="GW82" s="1514" t="n"/>
      <c r="GX82" s="1514" t="n"/>
      <c r="GY82" s="1514" t="n"/>
      <c r="GZ82" s="1514" t="n"/>
    </row>
    <row r="83" ht="6" customHeight="1" s="980">
      <c r="A83" s="1400" t="n"/>
      <c r="C83" s="1400" t="n"/>
      <c r="D83" s="1400" t="n"/>
      <c r="E83" s="1400" t="n"/>
      <c r="F83" s="1400" t="n"/>
      <c r="G83" s="1400" t="n"/>
      <c r="H83" s="1400" t="n"/>
      <c r="I83" s="1400" t="n"/>
      <c r="J83" s="1400" t="n"/>
      <c r="K83" s="1400" t="n"/>
      <c r="L83" s="1400" t="n"/>
      <c r="M83" s="1400" t="n"/>
      <c r="N83" s="1400" t="n"/>
      <c r="O83" s="1400" t="n"/>
      <c r="P83" s="1400" t="n"/>
      <c r="Q83" s="1400" t="n"/>
      <c r="R83" s="1400" t="n"/>
      <c r="S83" s="1400" t="n"/>
      <c r="T83" s="1514" t="n"/>
      <c r="U83" s="1514" t="n"/>
      <c r="V83" s="1514" t="n"/>
      <c r="W83" s="1514" t="n"/>
      <c r="X83" s="1514" t="n"/>
      <c r="Y83" s="1514" t="n"/>
      <c r="Z83" s="1514" t="n"/>
      <c r="AA83" s="1514" t="n"/>
      <c r="AB83" s="1514" t="n"/>
      <c r="AC83" s="1514" t="n"/>
      <c r="AD83" s="1514" t="n"/>
      <c r="AE83" s="1514" t="n"/>
      <c r="AF83" s="1514" t="n"/>
      <c r="AG83" s="1514" t="n"/>
      <c r="AH83" s="1514" t="n"/>
      <c r="AI83" s="1514" t="n"/>
      <c r="AJ83" s="1514" t="n"/>
      <c r="AK83" s="1514" t="n"/>
      <c r="AL83" s="1514" t="n"/>
      <c r="AM83" s="1514" t="n"/>
      <c r="AN83" s="1514" t="n"/>
      <c r="AO83" s="1514" t="n"/>
      <c r="AP83" s="1514" t="n"/>
      <c r="AQ83" s="1514" t="n"/>
      <c r="AR83" s="1514" t="n"/>
      <c r="AS83" s="1514" t="n"/>
      <c r="AT83" s="1514" t="n"/>
      <c r="AU83" s="1514" t="n"/>
      <c r="AV83" s="1514" t="n"/>
      <c r="AW83" s="1514" t="n"/>
      <c r="AX83" s="1514" t="n"/>
      <c r="AY83" s="1514" t="n"/>
      <c r="AZ83" s="1514" t="n"/>
      <c r="BA83" s="1514" t="n"/>
      <c r="BB83" s="1514" t="n"/>
      <c r="BC83" s="1514" t="n"/>
      <c r="BD83" s="1514" t="n"/>
      <c r="BE83" s="1514" t="n"/>
      <c r="BF83" s="1514" t="n"/>
      <c r="BG83" s="1514" t="n"/>
      <c r="BH83" s="1514" t="n"/>
      <c r="BI83" s="1514" t="n"/>
      <c r="BJ83" s="1514" t="n"/>
      <c r="BK83" s="1514" t="n"/>
      <c r="BL83" s="1514" t="n"/>
      <c r="BM83" s="1514" t="n"/>
      <c r="BN83" s="1514" t="n"/>
      <c r="BO83" s="1514" t="n"/>
      <c r="BP83" s="1514" t="n"/>
      <c r="BQ83" s="1514" t="n"/>
      <c r="BR83" s="1514" t="n"/>
      <c r="BS83" s="1514" t="n"/>
      <c r="BT83" s="1514" t="n"/>
      <c r="BU83" s="1514" t="n"/>
      <c r="BV83" s="1514" t="n"/>
      <c r="BW83" s="1435" t="n"/>
      <c r="BX83" s="1479" t="n"/>
      <c r="BY83" s="1479" t="n"/>
      <c r="BZ83" s="1479" t="n"/>
      <c r="CA83" s="1479" t="n"/>
      <c r="CB83" s="1479" t="n"/>
      <c r="CC83" s="1479" t="n"/>
      <c r="CD83" s="1479" t="n"/>
      <c r="CE83" s="1479" t="n"/>
      <c r="CF83" s="1479" t="n"/>
      <c r="CG83" s="1479" t="n"/>
      <c r="CH83" s="1479" t="n"/>
      <c r="CI83" s="1479" t="n"/>
      <c r="CJ83" s="1479" t="n"/>
      <c r="CK83" s="1479" t="n"/>
      <c r="CL83" s="1479" t="n"/>
      <c r="CM83" s="1479" t="n"/>
      <c r="CN83" s="1479" t="n"/>
      <c r="CO83" s="1479" t="n"/>
      <c r="CP83" s="1479" t="n"/>
      <c r="CQ83" s="1479" t="n"/>
      <c r="CR83" s="1479" t="n"/>
      <c r="CS83" s="1479" t="n"/>
      <c r="CT83" s="1479" t="n"/>
      <c r="CU83" s="1479" t="n"/>
      <c r="CV83" s="1479" t="n"/>
      <c r="CW83" s="1479" t="n"/>
      <c r="CX83" s="1479" t="n"/>
      <c r="CY83" s="1479" t="n"/>
      <c r="CZ83" s="1479" t="n"/>
      <c r="DA83" s="1479" t="n"/>
      <c r="DB83" s="1479" t="n"/>
      <c r="DC83" s="1479" t="n"/>
      <c r="DD83" s="1479" t="n"/>
      <c r="DE83" s="1479" t="n"/>
      <c r="DF83" s="1479" t="n"/>
      <c r="DG83" s="1479" t="n"/>
      <c r="DH83" s="1479" t="n"/>
      <c r="DI83" s="1479" t="n"/>
      <c r="DJ83" s="1479" t="n"/>
      <c r="DK83" s="1479" t="n"/>
      <c r="DL83" s="1479" t="n"/>
      <c r="DM83" s="1479" t="n"/>
      <c r="DN83" s="1479" t="n"/>
      <c r="DO83" s="1479" t="n"/>
      <c r="DP83" s="1479" t="n"/>
      <c r="DQ83" s="1479" t="n"/>
      <c r="DR83" s="1479" t="n"/>
      <c r="DS83" s="1479" t="n"/>
      <c r="DT83" s="1479" t="n"/>
      <c r="DU83" s="1479" t="n"/>
      <c r="DV83" s="1479" t="n"/>
      <c r="DW83" s="1479" t="n"/>
      <c r="EZ83" s="1476" t="n"/>
      <c r="FA83" s="1476" t="n"/>
      <c r="FB83" s="1476" t="n"/>
      <c r="FC83" s="1476" t="n"/>
      <c r="FD83" s="1476" t="n"/>
      <c r="FE83" s="1476" t="n"/>
      <c r="FF83" s="1476" t="n"/>
      <c r="FG83" s="1476" t="n"/>
      <c r="FH83" s="1476" t="n"/>
      <c r="FI83" s="1476" t="n"/>
      <c r="FJ83" s="1476" t="n"/>
      <c r="FK83" s="1476" t="n"/>
      <c r="FL83" s="1477" t="n"/>
      <c r="FO83" s="1400" t="n"/>
      <c r="FP83" s="1400" t="n"/>
      <c r="FQ83" s="1400" t="n"/>
      <c r="FR83" s="1400" t="n"/>
      <c r="FS83" s="1400" t="n"/>
      <c r="FT83" s="1400" t="n"/>
      <c r="FU83" s="1400" t="n"/>
      <c r="FV83" s="1400" t="n"/>
      <c r="FW83" s="1400" t="n"/>
      <c r="FX83" s="1400" t="n"/>
      <c r="FY83" s="1400" t="n"/>
      <c r="FZ83" s="1400" t="n"/>
      <c r="GA83" s="1400" t="n"/>
      <c r="GB83" s="1400" t="n"/>
      <c r="GC83" s="1400" t="n"/>
      <c r="GD83" s="1400" t="n"/>
      <c r="GE83" s="1400" t="n"/>
      <c r="GF83" s="1400" t="n"/>
      <c r="GG83" s="1400" t="n"/>
      <c r="GH83" s="1400" t="n"/>
      <c r="GI83" s="1400" t="n"/>
      <c r="GJ83" s="1400" t="n"/>
      <c r="GK83" s="1400" t="n"/>
      <c r="GN83" s="1514" t="n"/>
      <c r="GO83" s="1514" t="n"/>
      <c r="GP83" s="1514" t="n"/>
      <c r="GQ83" s="1514" t="n"/>
      <c r="GR83" s="1514" t="n"/>
      <c r="GS83" s="1514" t="n"/>
      <c r="GT83" s="1514" t="n"/>
      <c r="GU83" s="1514" t="n"/>
      <c r="GV83" s="1514" t="n"/>
      <c r="GW83" s="1514" t="n"/>
      <c r="GX83" s="1514" t="n"/>
      <c r="GY83" s="1514" t="n"/>
      <c r="GZ83" s="1514" t="n"/>
    </row>
    <row r="84" ht="6" customHeight="1" s="980">
      <c r="A84" s="1400" t="n"/>
      <c r="C84" s="1400" t="n"/>
      <c r="D84" s="1400" t="n"/>
      <c r="E84" s="1400" t="n"/>
      <c r="F84" s="1400" t="n"/>
      <c r="G84" s="1400" t="n"/>
      <c r="H84" s="1400" t="n"/>
      <c r="I84" s="1400" t="n"/>
      <c r="J84" s="1400" t="n"/>
      <c r="K84" s="1400" t="n"/>
      <c r="L84" s="1400" t="n"/>
      <c r="M84" s="1400" t="n"/>
      <c r="N84" s="1400" t="n"/>
      <c r="O84" s="1400" t="n"/>
      <c r="P84" s="1400" t="n"/>
      <c r="Q84" s="1400" t="n"/>
      <c r="R84" s="1400" t="n"/>
      <c r="S84" s="1400" t="n"/>
      <c r="T84" s="1514" t="n"/>
      <c r="U84" s="1514" t="n"/>
      <c r="V84" s="1514" t="n"/>
      <c r="W84" s="1514" t="n"/>
      <c r="X84" s="1514" t="n"/>
      <c r="Y84" s="1514" t="n"/>
      <c r="Z84" s="1514" t="n"/>
      <c r="AA84" s="1514" t="n"/>
      <c r="AB84" s="1514" t="n"/>
      <c r="AC84" s="1514" t="n"/>
      <c r="AD84" s="1514" t="n"/>
      <c r="AE84" s="1514" t="n"/>
      <c r="AF84" s="1514" t="n"/>
      <c r="AG84" s="1514" t="n"/>
      <c r="AH84" s="1514" t="n"/>
      <c r="AI84" s="1514" t="n"/>
      <c r="AJ84" s="1514" t="n"/>
      <c r="AK84" s="1514" t="n"/>
      <c r="AL84" s="1514" t="n"/>
      <c r="AM84" s="1514" t="n"/>
      <c r="AN84" s="1514" t="n"/>
      <c r="AO84" s="1514" t="n"/>
      <c r="AP84" s="1514" t="n"/>
      <c r="AQ84" s="1514" t="n"/>
      <c r="AR84" s="1514" t="n"/>
      <c r="AS84" s="1514" t="n"/>
      <c r="AT84" s="1514" t="n"/>
      <c r="AU84" s="1514" t="n"/>
      <c r="AV84" s="1514" t="n"/>
      <c r="AW84" s="1514" t="n"/>
      <c r="AX84" s="1514" t="n"/>
      <c r="AY84" s="1514" t="n"/>
      <c r="AZ84" s="1514" t="n"/>
      <c r="BA84" s="1514" t="n"/>
      <c r="BB84" s="1514" t="n"/>
      <c r="BC84" s="1514" t="n"/>
      <c r="BD84" s="1514" t="n"/>
      <c r="BE84" s="1514" t="n"/>
      <c r="BF84" s="1514" t="n"/>
      <c r="BG84" s="1514" t="n"/>
      <c r="BH84" s="1514" t="n"/>
      <c r="BI84" s="1514" t="n"/>
      <c r="BJ84" s="1514" t="n"/>
      <c r="BK84" s="1514" t="n"/>
      <c r="BL84" s="1514" t="n"/>
      <c r="BM84" s="1514" t="n"/>
      <c r="BN84" s="1514" t="n"/>
      <c r="BO84" s="1514" t="n"/>
      <c r="BP84" s="1514" t="n"/>
      <c r="BQ84" s="1514" t="n"/>
      <c r="BR84" s="1514" t="n"/>
      <c r="BS84" s="1514" t="n"/>
      <c r="BT84" s="1514" t="n"/>
      <c r="BU84" s="1514" t="n"/>
      <c r="BV84" s="1514" t="n"/>
      <c r="BW84" s="1435" t="n"/>
      <c r="BX84" s="1479" t="n"/>
      <c r="BY84" s="1479" t="n"/>
      <c r="BZ84" s="1479" t="n"/>
      <c r="CA84" s="1479" t="n"/>
      <c r="CB84" s="1479" t="n"/>
      <c r="CC84" s="1479" t="n"/>
      <c r="CD84" s="1479" t="n"/>
      <c r="CE84" s="1479" t="n"/>
      <c r="CF84" s="1479" t="n"/>
      <c r="CG84" s="1479" t="n"/>
      <c r="CH84" s="1479" t="n"/>
      <c r="CI84" s="1479" t="n"/>
      <c r="CJ84" s="1479" t="n"/>
      <c r="CK84" s="1479" t="n"/>
      <c r="CL84" s="1479" t="n"/>
      <c r="CM84" s="1479" t="n"/>
      <c r="CN84" s="1479" t="n"/>
      <c r="CO84" s="1479" t="n"/>
      <c r="CP84" s="1479" t="n"/>
      <c r="CQ84" s="1479" t="n"/>
      <c r="CR84" s="1479" t="n"/>
      <c r="CS84" s="1479" t="n"/>
      <c r="CT84" s="1479" t="n"/>
      <c r="CU84" s="1479" t="n"/>
      <c r="CV84" s="1479" t="n"/>
      <c r="CW84" s="1479" t="n"/>
      <c r="CX84" s="1479" t="n"/>
      <c r="CY84" s="1479" t="n"/>
      <c r="CZ84" s="1479" t="n"/>
      <c r="DA84" s="1479" t="n"/>
      <c r="DB84" s="1479" t="n"/>
      <c r="DC84" s="1479" t="n"/>
      <c r="DD84" s="1479" t="n"/>
      <c r="DE84" s="1479" t="n"/>
      <c r="DF84" s="1479" t="n"/>
      <c r="DG84" s="1479" t="n"/>
      <c r="DH84" s="1479" t="n"/>
      <c r="DI84" s="1479" t="n"/>
      <c r="DJ84" s="1479" t="n"/>
      <c r="DK84" s="1479" t="n"/>
      <c r="DL84" s="1479" t="n"/>
      <c r="DM84" s="1479" t="n"/>
      <c r="DN84" s="1479" t="n"/>
      <c r="DO84" s="1479" t="n"/>
      <c r="DP84" s="1479" t="n"/>
      <c r="DQ84" s="1479" t="n"/>
      <c r="DR84" s="1479" t="n"/>
      <c r="DS84" s="1479" t="n"/>
      <c r="DT84" s="1479" t="n"/>
      <c r="DU84" s="1479" t="n"/>
      <c r="DV84" s="1479" t="n"/>
      <c r="DW84" s="1479" t="n"/>
      <c r="DY84" s="1486" t="n"/>
      <c r="DZ84" s="1486" t="n"/>
      <c r="EA84" s="1486" t="n"/>
      <c r="EB84" s="1486" t="n"/>
      <c r="EC84" s="1486" t="n"/>
      <c r="ED84" s="1486" t="n"/>
      <c r="EE84" s="1486" t="n"/>
      <c r="EF84" s="1486" t="n"/>
      <c r="EG84" s="1486" t="n"/>
      <c r="EH84" s="1486" t="n"/>
      <c r="EI84" s="1486" t="n"/>
      <c r="EJ84" s="1486" t="n"/>
      <c r="EK84" s="1486" t="n"/>
      <c r="EL84" s="1486" t="n"/>
      <c r="EM84" s="1486" t="n"/>
      <c r="EN84" s="1486" t="n"/>
      <c r="EO84" s="1486" t="n"/>
      <c r="EP84" s="1486" t="n"/>
      <c r="EQ84" s="1486" t="n"/>
      <c r="ER84" s="1486" t="n"/>
      <c r="ES84" s="1486" t="n"/>
      <c r="ET84" s="1486" t="n"/>
      <c r="EU84" s="1486" t="n"/>
      <c r="EV84" s="1486" t="n"/>
      <c r="EW84" s="1486" t="n"/>
      <c r="EX84" s="1486" t="n"/>
      <c r="EY84" s="1486" t="n"/>
      <c r="EZ84" s="1476" t="n"/>
      <c r="FA84" s="1476" t="n"/>
      <c r="FB84" s="1476" t="n"/>
      <c r="FC84" s="1476" t="n"/>
      <c r="FD84" s="1476" t="n"/>
      <c r="FE84" s="1476" t="n"/>
      <c r="FF84" s="1476" t="n"/>
      <c r="FG84" s="1476" t="n"/>
      <c r="FH84" s="1476" t="n"/>
      <c r="FI84" s="1476" t="n"/>
      <c r="FJ84" s="1476" t="n"/>
      <c r="FK84" s="1476" t="n"/>
      <c r="FL84" s="1477" t="n"/>
      <c r="FO84" s="1400" t="n"/>
      <c r="FP84" s="1400" t="n"/>
      <c r="FQ84" s="1400" t="n"/>
      <c r="FR84" s="1400" t="n"/>
      <c r="FS84" s="1400" t="n"/>
      <c r="FT84" s="1400" t="n"/>
      <c r="FU84" s="1400" t="n"/>
      <c r="FV84" s="1400" t="n"/>
      <c r="FW84" s="1400" t="n"/>
      <c r="FX84" s="1400" t="n"/>
      <c r="FY84" s="1400" t="n"/>
      <c r="FZ84" s="1400" t="n"/>
      <c r="GA84" s="1400" t="n"/>
      <c r="GB84" s="1400" t="n"/>
      <c r="GC84" s="1400" t="n"/>
      <c r="GD84" s="1400" t="n"/>
      <c r="GE84" s="1400" t="n"/>
      <c r="GF84" s="1400" t="n"/>
      <c r="GG84" s="1400" t="n"/>
      <c r="GH84" s="1400" t="n"/>
      <c r="GI84" s="1400" t="n"/>
      <c r="GJ84" s="1400" t="n"/>
      <c r="GK84" s="1400" t="n"/>
      <c r="GN84" s="1514" t="n"/>
      <c r="GO84" s="1514" t="n"/>
      <c r="GP84" s="1514" t="n"/>
      <c r="GQ84" s="1514" t="n"/>
      <c r="GR84" s="1514" t="n"/>
      <c r="GS84" s="1514" t="n"/>
      <c r="GT84" s="1514" t="n"/>
      <c r="GU84" s="1514" t="n"/>
      <c r="GV84" s="1514" t="n"/>
      <c r="GW84" s="1514" t="n"/>
      <c r="GX84" s="1514" t="n"/>
      <c r="GY84" s="1514" t="n"/>
      <c r="GZ84" s="1514" t="n"/>
    </row>
    <row r="85" ht="6" customHeight="1" s="980">
      <c r="A85" s="1400" t="n"/>
      <c r="C85" s="1400" t="n"/>
      <c r="D85" s="1400" t="n"/>
      <c r="E85" s="1400" t="n"/>
      <c r="F85" s="1400" t="n"/>
      <c r="G85" s="1400" t="n"/>
      <c r="H85" s="1400" t="n"/>
      <c r="I85" s="1400" t="n"/>
      <c r="J85" s="1400" t="n"/>
      <c r="K85" s="1400" t="n"/>
      <c r="L85" s="1400" t="n"/>
      <c r="M85" s="1400" t="n"/>
      <c r="N85" s="1400" t="n"/>
      <c r="O85" s="1400" t="n"/>
      <c r="P85" s="1400" t="n"/>
      <c r="Q85" s="1400" t="n"/>
      <c r="R85" s="1400" t="n"/>
      <c r="S85" s="1400" t="n"/>
      <c r="T85" s="1514" t="n"/>
      <c r="U85" s="1514" t="n"/>
      <c r="V85" s="1514" t="n"/>
      <c r="W85" s="1514" t="n"/>
      <c r="X85" s="1514" t="n"/>
      <c r="Y85" s="1514" t="n"/>
      <c r="Z85" s="1514" t="n"/>
      <c r="AA85" s="1514" t="n"/>
      <c r="AB85" s="1514" t="n"/>
      <c r="AC85" s="1514" t="n"/>
      <c r="AD85" s="1514" t="n"/>
      <c r="AE85" s="1514" t="n"/>
      <c r="AF85" s="1514" t="n"/>
      <c r="AG85" s="1514" t="n"/>
      <c r="AH85" s="1514" t="n"/>
      <c r="AI85" s="1514" t="n"/>
      <c r="AJ85" s="1514" t="n"/>
      <c r="AK85" s="1514" t="n"/>
      <c r="AL85" s="1514" t="n"/>
      <c r="AM85" s="1514" t="n"/>
      <c r="AN85" s="1514" t="n"/>
      <c r="AO85" s="1514" t="n"/>
      <c r="AP85" s="1514" t="n"/>
      <c r="AQ85" s="1514" t="n"/>
      <c r="AR85" s="1514" t="n"/>
      <c r="AS85" s="1514" t="n"/>
      <c r="AT85" s="1514" t="n"/>
      <c r="AU85" s="1514" t="n"/>
      <c r="AV85" s="1514" t="n"/>
      <c r="AW85" s="1514" t="n"/>
      <c r="AX85" s="1514" t="n"/>
      <c r="AY85" s="1514" t="n"/>
      <c r="AZ85" s="1514" t="n"/>
      <c r="BA85" s="1514" t="n"/>
      <c r="BB85" s="1514" t="n"/>
      <c r="BC85" s="1514" t="n"/>
      <c r="BD85" s="1514" t="n"/>
      <c r="BE85" s="1514" t="n"/>
      <c r="BF85" s="1514" t="n"/>
      <c r="BG85" s="1514" t="n"/>
      <c r="BH85" s="1514" t="n"/>
      <c r="BI85" s="1514" t="n"/>
      <c r="BJ85" s="1514" t="n"/>
      <c r="BK85" s="1514" t="n"/>
      <c r="BL85" s="1514" t="n"/>
      <c r="BM85" s="1514" t="n"/>
      <c r="BN85" s="1514" t="n"/>
      <c r="BO85" s="1514" t="n"/>
      <c r="BP85" s="1514" t="n"/>
      <c r="BQ85" s="1514" t="n"/>
      <c r="BR85" s="1514" t="n"/>
      <c r="BS85" s="1514" t="n"/>
      <c r="BT85" s="1514" t="n"/>
      <c r="BU85" s="1514" t="n"/>
      <c r="BV85" s="1514" t="n"/>
      <c r="BW85" s="1435" t="n"/>
      <c r="BX85" s="1479" t="n"/>
      <c r="BY85" s="1479" t="n"/>
      <c r="BZ85" s="1479" t="n"/>
      <c r="CA85" s="1479" t="n"/>
      <c r="CB85" s="1479" t="n"/>
      <c r="CC85" s="1479" t="n"/>
      <c r="CD85" s="1479" t="n"/>
      <c r="CE85" s="1479" t="n"/>
      <c r="CF85" s="1479" t="n"/>
      <c r="CG85" s="1479" t="n"/>
      <c r="CH85" s="1479" t="n"/>
      <c r="CI85" s="1479" t="n"/>
      <c r="CJ85" s="1479" t="n"/>
      <c r="CK85" s="1479" t="n"/>
      <c r="CL85" s="1479" t="n"/>
      <c r="CM85" s="1479" t="n"/>
      <c r="CN85" s="1479" t="n"/>
      <c r="CO85" s="1479" t="n"/>
      <c r="CP85" s="1479" t="n"/>
      <c r="CQ85" s="1479" t="n"/>
      <c r="CR85" s="1479" t="n"/>
      <c r="CS85" s="1479" t="n"/>
      <c r="CT85" s="1479" t="n"/>
      <c r="CU85" s="1479" t="n"/>
      <c r="CV85" s="1479" t="n"/>
      <c r="CW85" s="1479" t="n"/>
      <c r="CX85" s="1479" t="n"/>
      <c r="CY85" s="1479" t="n"/>
      <c r="CZ85" s="1479" t="n"/>
      <c r="DA85" s="1479" t="n"/>
      <c r="DB85" s="1479" t="n"/>
      <c r="DC85" s="1479" t="n"/>
      <c r="DD85" s="1479" t="n"/>
      <c r="DE85" s="1479" t="n"/>
      <c r="DF85" s="1479" t="n"/>
      <c r="DG85" s="1479" t="n"/>
      <c r="DH85" s="1479" t="n"/>
      <c r="DI85" s="1479" t="n"/>
      <c r="DJ85" s="1479" t="n"/>
      <c r="DK85" s="1479" t="n"/>
      <c r="DL85" s="1479" t="n"/>
      <c r="DM85" s="1479" t="n"/>
      <c r="DN85" s="1479" t="n"/>
      <c r="DO85" s="1479" t="n"/>
      <c r="DP85" s="1479" t="n"/>
      <c r="DQ85" s="1479" t="n"/>
      <c r="DR85" s="1479" t="n"/>
      <c r="DS85" s="1479" t="n"/>
      <c r="DT85" s="1479" t="n"/>
      <c r="DU85" s="1479" t="n"/>
      <c r="DV85" s="1479" t="n"/>
      <c r="DW85" s="1479" t="n"/>
      <c r="DY85" s="1480" t="inlineStr">
        <is>
          <t>Shareholders' equity in substance (B) Total Assets Basis</t>
        </is>
      </c>
      <c r="DZ85" s="1411" t="n"/>
      <c r="EA85" s="1411" t="n"/>
      <c r="EB85" s="1411" t="n"/>
      <c r="EC85" s="1411" t="n"/>
      <c r="ED85" s="1411" t="n"/>
      <c r="EE85" s="1411" t="n"/>
      <c r="EF85" s="1411" t="n"/>
      <c r="EG85" s="1411" t="n"/>
      <c r="EH85" s="1411" t="n"/>
      <c r="EI85" s="1411" t="n"/>
      <c r="EJ85" s="1411" t="n"/>
      <c r="EK85" s="1411" t="n"/>
      <c r="EL85" s="1411" t="n"/>
      <c r="EM85" s="1411" t="n"/>
      <c r="EN85" s="1411" t="n"/>
      <c r="EO85" s="1411" t="n"/>
      <c r="EP85" s="1411" t="n"/>
      <c r="EQ85" s="1411" t="n"/>
      <c r="ER85" s="1411" t="n"/>
      <c r="ES85" s="1411" t="n"/>
      <c r="ET85" s="1411" t="n"/>
      <c r="EU85" s="1411" t="n"/>
      <c r="EV85" s="1411" t="n"/>
      <c r="EW85" s="1411" t="n"/>
      <c r="EX85" s="1411" t="n"/>
      <c r="EY85" s="1446" t="n"/>
      <c r="EZ85" s="1520">
        <f>FB24+FB49+FB66+FB77</f>
        <v/>
      </c>
      <c r="FA85" s="1403" t="n"/>
      <c r="FB85" s="1403" t="n"/>
      <c r="FC85" s="1403" t="n"/>
      <c r="FD85" s="1403" t="n"/>
      <c r="FE85" s="1403" t="n"/>
      <c r="FF85" s="1403" t="n"/>
      <c r="FG85" s="1403" t="n"/>
      <c r="FH85" s="1403" t="n"/>
      <c r="FI85" s="1403" t="n"/>
      <c r="FJ85" s="1403" t="n"/>
      <c r="FK85" s="1403" t="n"/>
      <c r="FL85" s="1404" t="n"/>
      <c r="FO85" s="1400" t="n"/>
      <c r="FP85" s="1400" t="n"/>
      <c r="FQ85" s="1400" t="n"/>
      <c r="FR85" s="1400" t="n"/>
      <c r="FS85" s="1400" t="n"/>
      <c r="FT85" s="1400" t="n"/>
      <c r="FU85" s="1400" t="n"/>
      <c r="FV85" s="1400" t="n"/>
      <c r="FW85" s="1400" t="n"/>
      <c r="FX85" s="1400" t="n"/>
      <c r="FY85" s="1400" t="n"/>
      <c r="FZ85" s="1400" t="n"/>
      <c r="GA85" s="1400" t="n"/>
      <c r="GB85" s="1400" t="n"/>
      <c r="GC85" s="1400" t="n"/>
      <c r="GD85" s="1400" t="n"/>
      <c r="GE85" s="1400" t="n"/>
      <c r="GF85" s="1400" t="n"/>
      <c r="GG85" s="1400" t="n"/>
      <c r="GH85" s="1400" t="n"/>
      <c r="GI85" s="1400" t="n"/>
      <c r="GJ85" s="1400" t="n"/>
      <c r="GK85" s="1400" t="n"/>
      <c r="GN85" s="1514" t="n"/>
      <c r="GO85" s="1514" t="n"/>
      <c r="GP85" s="1514" t="n"/>
      <c r="GQ85" s="1514" t="n"/>
      <c r="GR85" s="1514" t="n"/>
      <c r="GS85" s="1514" t="n"/>
      <c r="GT85" s="1514" t="n"/>
      <c r="GU85" s="1514" t="n"/>
      <c r="GV85" s="1514" t="n"/>
      <c r="GW85" s="1514" t="n"/>
      <c r="GX85" s="1514" t="n"/>
      <c r="GY85" s="1514" t="n"/>
      <c r="GZ85" s="1514" t="n"/>
    </row>
    <row r="86" ht="6" customHeight="1" s="980">
      <c r="A86" s="1400" t="n"/>
      <c r="C86" s="1400" t="n"/>
      <c r="D86" s="1400" t="n"/>
      <c r="E86" s="1400" t="n"/>
      <c r="F86" s="1400" t="n"/>
      <c r="G86" s="1400" t="n"/>
      <c r="H86" s="1400" t="n"/>
      <c r="I86" s="1400" t="n"/>
      <c r="J86" s="1400" t="n"/>
      <c r="K86" s="1400" t="n"/>
      <c r="L86" s="1400" t="n"/>
      <c r="M86" s="1400" t="n"/>
      <c r="N86" s="1400" t="n"/>
      <c r="O86" s="1400" t="n"/>
      <c r="P86" s="1400" t="n"/>
      <c r="Q86" s="1400" t="n"/>
      <c r="R86" s="1400" t="n"/>
      <c r="S86" s="1400" t="n"/>
      <c r="T86" s="1514" t="n"/>
      <c r="U86" s="1514" t="n"/>
      <c r="V86" s="1514" t="n"/>
      <c r="W86" s="1514" t="n"/>
      <c r="X86" s="1514" t="n"/>
      <c r="Y86" s="1514" t="n"/>
      <c r="Z86" s="1514" t="n"/>
      <c r="AA86" s="1514" t="n"/>
      <c r="AB86" s="1514" t="n"/>
      <c r="AC86" s="1514" t="n"/>
      <c r="AD86" s="1514" t="n"/>
      <c r="AE86" s="1514" t="n"/>
      <c r="AF86" s="1514" t="n"/>
      <c r="AG86" s="1514" t="n"/>
      <c r="AH86" s="1514" t="n"/>
      <c r="AI86" s="1514" t="n"/>
      <c r="AJ86" s="1514" t="n"/>
      <c r="AK86" s="1514" t="n"/>
      <c r="AL86" s="1514" t="n"/>
      <c r="AM86" s="1514" t="n"/>
      <c r="AN86" s="1514" t="n"/>
      <c r="AO86" s="1514" t="n"/>
      <c r="AP86" s="1514" t="n"/>
      <c r="AQ86" s="1514" t="n"/>
      <c r="AR86" s="1514" t="n"/>
      <c r="AS86" s="1514" t="n"/>
      <c r="AT86" s="1514" t="n"/>
      <c r="AU86" s="1514" t="n"/>
      <c r="AV86" s="1514" t="n"/>
      <c r="AW86" s="1514" t="n"/>
      <c r="AX86" s="1514" t="n"/>
      <c r="AY86" s="1514" t="n"/>
      <c r="AZ86" s="1514" t="n"/>
      <c r="BA86" s="1514" t="n"/>
      <c r="BB86" s="1514" t="n"/>
      <c r="BC86" s="1514" t="n"/>
      <c r="BD86" s="1514" t="n"/>
      <c r="BE86" s="1514" t="n"/>
      <c r="BF86" s="1514" t="n"/>
      <c r="BG86" s="1514" t="n"/>
      <c r="BH86" s="1514" t="n"/>
      <c r="BI86" s="1514" t="n"/>
      <c r="BJ86" s="1514" t="n"/>
      <c r="BK86" s="1514" t="n"/>
      <c r="BL86" s="1514" t="n"/>
      <c r="BM86" s="1514" t="n"/>
      <c r="BN86" s="1514" t="n"/>
      <c r="BO86" s="1514" t="n"/>
      <c r="BP86" s="1514" t="n"/>
      <c r="BQ86" s="1514" t="n"/>
      <c r="BR86" s="1514" t="n"/>
      <c r="BS86" s="1514" t="n"/>
      <c r="BT86" s="1514" t="n"/>
      <c r="BU86" s="1514" t="n"/>
      <c r="BV86" s="1514" t="n"/>
      <c r="BW86" s="1435" t="n"/>
      <c r="BX86" s="1479" t="n"/>
      <c r="BY86" s="1479" t="n"/>
      <c r="BZ86" s="1479" t="n"/>
      <c r="CA86" s="1479" t="n"/>
      <c r="CB86" s="1479" t="n"/>
      <c r="CC86" s="1479" t="n"/>
      <c r="CD86" s="1479" t="n"/>
      <c r="CE86" s="1479" t="n"/>
      <c r="CF86" s="1479" t="n"/>
      <c r="CG86" s="1479" t="n"/>
      <c r="CH86" s="1479" t="n"/>
      <c r="CI86" s="1479" t="n"/>
      <c r="CJ86" s="1479" t="n"/>
      <c r="CK86" s="1479" t="n"/>
      <c r="CL86" s="1479" t="n"/>
      <c r="CM86" s="1479" t="n"/>
      <c r="CN86" s="1479" t="n"/>
      <c r="CO86" s="1479" t="n"/>
      <c r="CP86" s="1479" t="n"/>
      <c r="CQ86" s="1479" t="n"/>
      <c r="CR86" s="1479" t="n"/>
      <c r="CS86" s="1479" t="n"/>
      <c r="CT86" s="1479" t="n"/>
      <c r="CU86" s="1479" t="n"/>
      <c r="CV86" s="1479" t="n"/>
      <c r="CW86" s="1479" t="n"/>
      <c r="CX86" s="1479" t="n"/>
      <c r="CY86" s="1479" t="n"/>
      <c r="CZ86" s="1479" t="n"/>
      <c r="DA86" s="1479" t="n"/>
      <c r="DB86" s="1479" t="n"/>
      <c r="DC86" s="1479" t="n"/>
      <c r="DD86" s="1479" t="n"/>
      <c r="DE86" s="1479" t="n"/>
      <c r="DF86" s="1479" t="n"/>
      <c r="DG86" s="1479" t="n"/>
      <c r="DH86" s="1479" t="n"/>
      <c r="DI86" s="1479" t="n"/>
      <c r="DJ86" s="1479" t="n"/>
      <c r="DK86" s="1479" t="n"/>
      <c r="DL86" s="1479" t="n"/>
      <c r="DM86" s="1479" t="n"/>
      <c r="DN86" s="1479" t="n"/>
      <c r="DO86" s="1479" t="n"/>
      <c r="DP86" s="1479" t="n"/>
      <c r="DQ86" s="1479" t="n"/>
      <c r="DR86" s="1479" t="n"/>
      <c r="DS86" s="1479" t="n"/>
      <c r="DT86" s="1479" t="n"/>
      <c r="DU86" s="1479" t="n"/>
      <c r="DV86" s="1479" t="n"/>
      <c r="DW86" s="1479" t="n"/>
      <c r="DY86" s="1427" t="n"/>
      <c r="DZ86" s="1428" t="n"/>
      <c r="EA86" s="1428" t="n"/>
      <c r="EB86" s="1428" t="n"/>
      <c r="EC86" s="1428" t="n"/>
      <c r="ED86" s="1428" t="n"/>
      <c r="EE86" s="1428" t="n"/>
      <c r="EF86" s="1428" t="n"/>
      <c r="EG86" s="1428" t="n"/>
      <c r="EH86" s="1428" t="n"/>
      <c r="EI86" s="1428" t="n"/>
      <c r="EJ86" s="1428" t="n"/>
      <c r="EK86" s="1428" t="n"/>
      <c r="EL86" s="1428" t="n"/>
      <c r="EM86" s="1428" t="n"/>
      <c r="EN86" s="1428" t="n"/>
      <c r="EO86" s="1428" t="n"/>
      <c r="EP86" s="1428" t="n"/>
      <c r="EQ86" s="1428" t="n"/>
      <c r="ER86" s="1428" t="n"/>
      <c r="ES86" s="1428" t="n"/>
      <c r="ET86" s="1428" t="n"/>
      <c r="EU86" s="1428" t="n"/>
      <c r="EV86" s="1428" t="n"/>
      <c r="EW86" s="1428" t="n"/>
      <c r="EX86" s="1428" t="n"/>
      <c r="EY86" s="1441" t="n"/>
      <c r="EZ86" s="1422" t="n"/>
      <c r="FA86" s="1423" t="n"/>
      <c r="FB86" s="1423" t="n"/>
      <c r="FC86" s="1423" t="n"/>
      <c r="FD86" s="1423" t="n"/>
      <c r="FE86" s="1423" t="n"/>
      <c r="FF86" s="1423" t="n"/>
      <c r="FG86" s="1423" t="n"/>
      <c r="FH86" s="1423" t="n"/>
      <c r="FI86" s="1423" t="n"/>
      <c r="FJ86" s="1423" t="n"/>
      <c r="FK86" s="1423" t="n"/>
      <c r="FL86" s="1426" t="n"/>
      <c r="FO86" s="1400" t="n"/>
      <c r="FP86" s="1400" t="n"/>
      <c r="FQ86" s="1400" t="n"/>
      <c r="FR86" s="1400" t="n"/>
      <c r="FS86" s="1400" t="n"/>
      <c r="FT86" s="1400" t="n"/>
      <c r="FU86" s="1400" t="n"/>
      <c r="FV86" s="1400" t="n"/>
      <c r="FW86" s="1400" t="n"/>
      <c r="FX86" s="1400" t="n"/>
      <c r="FY86" s="1400" t="n"/>
      <c r="FZ86" s="1400" t="n"/>
      <c r="GA86" s="1400" t="n"/>
      <c r="GB86" s="1400" t="n"/>
      <c r="GC86" s="1400" t="n"/>
      <c r="GD86" s="1400" t="n"/>
      <c r="GE86" s="1400" t="n"/>
      <c r="GF86" s="1400" t="n"/>
      <c r="GG86" s="1400" t="n"/>
      <c r="GH86" s="1400" t="n"/>
      <c r="GI86" s="1400" t="n"/>
      <c r="GJ86" s="1400" t="n"/>
      <c r="GK86" s="1400" t="n"/>
      <c r="GN86" s="1514" t="n"/>
      <c r="GO86" s="1514" t="n"/>
      <c r="GP86" s="1514" t="n"/>
      <c r="GQ86" s="1514" t="n"/>
      <c r="GR86" s="1514" t="n"/>
      <c r="GS86" s="1514" t="n"/>
      <c r="GT86" s="1514" t="n"/>
      <c r="GU86" s="1514" t="n"/>
      <c r="GV86" s="1514" t="n"/>
      <c r="GW86" s="1514" t="n"/>
      <c r="GX86" s="1514" t="n"/>
      <c r="GY86" s="1514" t="n"/>
      <c r="GZ86" s="1514" t="n"/>
    </row>
    <row r="87" ht="6" customHeight="1" s="980">
      <c r="A87" s="1400" t="n"/>
      <c r="C87" s="1400" t="n"/>
      <c r="D87" s="1400" t="n"/>
      <c r="E87" s="1400" t="n"/>
      <c r="F87" s="1400" t="n"/>
      <c r="G87" s="1400" t="n"/>
      <c r="H87" s="1400" t="n"/>
      <c r="I87" s="1400" t="n"/>
      <c r="J87" s="1400" t="n"/>
      <c r="K87" s="1400" t="n"/>
      <c r="L87" s="1400" t="n"/>
      <c r="M87" s="1400" t="n"/>
      <c r="N87" s="1400" t="n"/>
      <c r="O87" s="1400" t="n"/>
      <c r="P87" s="1400" t="n"/>
      <c r="Q87" s="1400" t="n"/>
      <c r="R87" s="1400" t="n"/>
      <c r="S87" s="1400" t="n"/>
      <c r="T87" s="1514" t="n"/>
      <c r="U87" s="1523">
        <f>121637-V81</f>
        <v/>
      </c>
      <c r="AE87" s="1514" t="n"/>
      <c r="AF87" s="1514" t="n"/>
      <c r="AG87" s="1514" t="n"/>
      <c r="AH87" s="1514" t="n"/>
      <c r="AI87" s="1514" t="n"/>
      <c r="AJ87" s="1514" t="n"/>
      <c r="AK87" s="1514" t="n"/>
      <c r="AL87" s="1514" t="n"/>
      <c r="AM87" s="1514" t="n"/>
      <c r="AN87" s="1514" t="n"/>
      <c r="AO87" s="1514" t="n"/>
      <c r="AP87" s="1514" t="n"/>
      <c r="AQ87" s="1514" t="n"/>
      <c r="AR87" s="1514" t="n"/>
      <c r="AS87" s="1514" t="n"/>
      <c r="AT87" s="1514" t="n"/>
      <c r="AU87" s="1514" t="n"/>
      <c r="AV87" s="1514" t="n"/>
      <c r="AW87" s="1514" t="n"/>
      <c r="AX87" s="1514" t="n"/>
      <c r="AY87" s="1514" t="n"/>
      <c r="AZ87" s="1514" t="n"/>
      <c r="BA87" s="1514" t="n"/>
      <c r="BB87" s="1514" t="n"/>
      <c r="BC87" s="1514" t="n"/>
      <c r="BD87" s="1514" t="n"/>
      <c r="BE87" s="1514" t="n"/>
      <c r="BF87" s="1514" t="n"/>
      <c r="BG87" s="1514" t="n"/>
      <c r="BH87" s="1514" t="n"/>
      <c r="BI87" s="1514" t="n"/>
      <c r="BJ87" s="1514" t="n"/>
      <c r="BK87" s="1514" t="n"/>
      <c r="BL87" s="1514" t="n"/>
      <c r="BM87" s="1514" t="n"/>
      <c r="BN87" s="1514" t="n"/>
      <c r="BO87" s="1514" t="n"/>
      <c r="BP87" s="1514" t="n"/>
      <c r="BQ87" s="1514" t="n"/>
      <c r="BR87" s="1514" t="n"/>
      <c r="BS87" s="1514" t="n"/>
      <c r="BT87" s="1514" t="n"/>
      <c r="BU87" s="1514" t="n"/>
      <c r="BV87" s="1514" t="n"/>
      <c r="BW87" s="1435" t="n"/>
      <c r="BX87" s="1479" t="n"/>
      <c r="BY87" s="1479" t="n"/>
      <c r="BZ87" s="1479" t="n"/>
      <c r="CA87" s="1479" t="n"/>
      <c r="CB87" s="1479" t="n"/>
      <c r="CC87" s="1479" t="n"/>
      <c r="CD87" s="1479" t="n"/>
      <c r="CE87" s="1479" t="n"/>
      <c r="CF87" s="1479" t="n"/>
      <c r="CG87" s="1479" t="n"/>
      <c r="CH87" s="1479" t="n"/>
      <c r="CI87" s="1479" t="n"/>
      <c r="CJ87" s="1479" t="n"/>
      <c r="CK87" s="1479" t="n"/>
      <c r="CL87" s="1479" t="n"/>
      <c r="CM87" s="1479" t="n"/>
      <c r="CN87" s="1479" t="n"/>
      <c r="CO87" s="1479" t="n"/>
      <c r="CP87" s="1479" t="n"/>
      <c r="CQ87" s="1479" t="n"/>
      <c r="CR87" s="1479" t="n"/>
      <c r="CS87" s="1479" t="n"/>
      <c r="CT87" s="1479" t="n"/>
      <c r="CU87" s="1479" t="n"/>
      <c r="CV87" s="1479" t="n"/>
      <c r="CW87" s="1479" t="n"/>
      <c r="CX87" s="1479" t="n"/>
      <c r="CY87" s="1479" t="n"/>
      <c r="CZ87" s="1479" t="n"/>
      <c r="DA87" s="1479" t="n"/>
      <c r="DB87" s="1479" t="n"/>
      <c r="DC87" s="1479" t="n"/>
      <c r="DD87" s="1479" t="n"/>
      <c r="DE87" s="1479" t="n"/>
      <c r="DF87" s="1479" t="n"/>
      <c r="DG87" s="1479" t="n"/>
      <c r="DH87" s="1479" t="n"/>
      <c r="DI87" s="1479" t="n"/>
      <c r="DJ87" s="1479" t="n"/>
      <c r="DK87" s="1479" t="n"/>
      <c r="DL87" s="1479" t="n"/>
      <c r="DM87" s="1479" t="n"/>
      <c r="DN87" s="1479" t="n"/>
      <c r="DO87" s="1479" t="n"/>
      <c r="DP87" s="1479" t="n"/>
      <c r="DQ87" s="1479" t="n"/>
      <c r="DR87" s="1479" t="n"/>
      <c r="DS87" s="1479" t="n"/>
      <c r="DT87" s="1479" t="n"/>
      <c r="DU87" s="1479" t="n"/>
      <c r="DV87" s="1479" t="n"/>
      <c r="DW87" s="1479" t="n"/>
      <c r="DY87" s="1489" t="inlineStr">
        <is>
          <t xml:space="preserve">　 = ④＋b＋⑭＋⑮</t>
        </is>
      </c>
      <c r="DZ87" s="1411" t="n"/>
      <c r="EA87" s="1411" t="n"/>
      <c r="EB87" s="1411" t="n"/>
      <c r="EC87" s="1411" t="n"/>
      <c r="ED87" s="1411" t="n"/>
      <c r="EE87" s="1411" t="n"/>
      <c r="EF87" s="1411" t="n"/>
      <c r="EG87" s="1411" t="n"/>
      <c r="EH87" s="1411" t="n"/>
      <c r="EI87" s="1411" t="n"/>
      <c r="EJ87" s="1411" t="n"/>
      <c r="EK87" s="1411" t="n"/>
      <c r="EL87" s="1411" t="n"/>
      <c r="EM87" s="1411" t="n"/>
      <c r="EN87" s="1411" t="n"/>
      <c r="EO87" s="1411" t="n"/>
      <c r="EP87" s="1411" t="n"/>
      <c r="EQ87" s="1411" t="n"/>
      <c r="ER87" s="1411" t="n"/>
      <c r="ES87" s="1411" t="n"/>
      <c r="ET87" s="1411" t="n"/>
      <c r="EU87" s="1411" t="n"/>
      <c r="EV87" s="1411" t="n"/>
      <c r="EW87" s="1411" t="n"/>
      <c r="EX87" s="1411" t="n"/>
      <c r="EY87" s="1411" t="n"/>
      <c r="EZ87" s="1477" t="n"/>
      <c r="FA87" s="1477" t="n"/>
      <c r="FB87" s="1477" t="n"/>
      <c r="FC87" s="1477" t="n"/>
      <c r="FD87" s="1477" t="n"/>
      <c r="FE87" s="1477" t="n"/>
      <c r="FF87" s="1477" t="n"/>
      <c r="FG87" s="1477" t="n"/>
      <c r="FH87" s="1477" t="n"/>
      <c r="FI87" s="1477" t="n"/>
      <c r="FJ87" s="1477" t="n"/>
      <c r="FK87" s="1477" t="n"/>
      <c r="FL87" s="1477" t="n"/>
      <c r="FO87" s="1400" t="n"/>
      <c r="FP87" s="1400" t="n"/>
      <c r="FQ87" s="1400" t="n"/>
      <c r="FR87" s="1400" t="n"/>
      <c r="FS87" s="1400" t="n"/>
      <c r="FT87" s="1400" t="n"/>
      <c r="FU87" s="1400" t="n"/>
      <c r="FV87" s="1400" t="n"/>
      <c r="FW87" s="1400" t="n"/>
      <c r="FX87" s="1400" t="n"/>
      <c r="FY87" s="1400" t="n"/>
      <c r="FZ87" s="1400" t="n"/>
      <c r="GA87" s="1400" t="n"/>
      <c r="GB87" s="1400" t="n"/>
      <c r="GC87" s="1400" t="n"/>
      <c r="GD87" s="1400" t="n"/>
      <c r="GE87" s="1400" t="n"/>
      <c r="GF87" s="1400" t="n"/>
      <c r="GG87" s="1400" t="n"/>
      <c r="GH87" s="1400" t="n"/>
      <c r="GI87" s="1400" t="n"/>
      <c r="GJ87" s="1400" t="n"/>
      <c r="GK87" s="1400" t="n"/>
      <c r="GN87" s="1514" t="n"/>
      <c r="GO87" s="1514" t="n"/>
      <c r="GP87" s="1514" t="n"/>
      <c r="GQ87" s="1514" t="n"/>
      <c r="GR87" s="1514" t="n"/>
      <c r="GS87" s="1514" t="n"/>
      <c r="GT87" s="1514" t="n"/>
      <c r="GU87" s="1514" t="n"/>
      <c r="GV87" s="1514" t="n"/>
      <c r="GW87" s="1514" t="n"/>
      <c r="GX87" s="1514" t="n"/>
      <c r="GY87" s="1514" t="n"/>
      <c r="GZ87" s="1514" t="n"/>
    </row>
    <row r="88" ht="6" customHeight="1" s="980">
      <c r="A88" s="1400" t="n"/>
      <c r="C88" s="1400" t="n"/>
      <c r="D88" s="1400" t="n"/>
      <c r="E88" s="1400" t="n"/>
      <c r="F88" s="1400" t="n"/>
      <c r="G88" s="1400" t="n"/>
      <c r="H88" s="1400" t="n"/>
      <c r="I88" s="1400" t="n"/>
      <c r="J88" s="1400" t="n"/>
      <c r="K88" s="1400" t="n"/>
      <c r="L88" s="1400" t="n"/>
      <c r="M88" s="1400" t="n"/>
      <c r="N88" s="1400" t="n"/>
      <c r="O88" s="1400" t="n"/>
      <c r="P88" s="1400" t="n"/>
      <c r="Q88" s="1400" t="n"/>
      <c r="R88" s="1400" t="n"/>
      <c r="S88" s="1400" t="n"/>
      <c r="T88" s="1514" t="n"/>
      <c r="AE88" s="1514" t="n"/>
      <c r="AF88" s="1514" t="n"/>
      <c r="AG88" s="1514" t="n"/>
      <c r="AH88" s="1514" t="n"/>
      <c r="AI88" s="1514" t="n"/>
      <c r="AJ88" s="1514" t="n"/>
      <c r="AK88" s="1514" t="n"/>
      <c r="AL88" s="1514" t="n"/>
      <c r="AM88" s="1514" t="n"/>
      <c r="AN88" s="1514" t="n"/>
      <c r="AO88" s="1514" t="n"/>
      <c r="AP88" s="1514" t="n"/>
      <c r="AQ88" s="1514" t="n"/>
      <c r="AR88" s="1514" t="n"/>
      <c r="AS88" s="1514" t="n"/>
      <c r="AT88" s="1514" t="n"/>
      <c r="AU88" s="1514" t="n"/>
      <c r="AV88" s="1514" t="n"/>
      <c r="AW88" s="1514" t="n"/>
      <c r="AX88" s="1514" t="n"/>
      <c r="AY88" s="1514" t="n"/>
      <c r="AZ88" s="1514" t="n"/>
      <c r="BA88" s="1514" t="n"/>
      <c r="BB88" s="1514" t="n"/>
      <c r="BC88" s="1514" t="n"/>
      <c r="BD88" s="1514" t="n"/>
      <c r="BE88" s="1514" t="n"/>
      <c r="BF88" s="1514" t="n"/>
      <c r="BG88" s="1514" t="n"/>
      <c r="BH88" s="1514" t="n"/>
      <c r="BI88" s="1514" t="n"/>
      <c r="BJ88" s="1514" t="n"/>
      <c r="BK88" s="1514" t="n"/>
      <c r="BL88" s="1514" t="n"/>
      <c r="BM88" s="1514" t="n"/>
      <c r="BN88" s="1514" t="n"/>
      <c r="BO88" s="1514" t="n"/>
      <c r="BP88" s="1514" t="n"/>
      <c r="BQ88" s="1514" t="n"/>
      <c r="BR88" s="1514" t="n"/>
      <c r="BS88" s="1514" t="n"/>
      <c r="BT88" s="1514" t="n"/>
      <c r="BU88" s="1514" t="n"/>
      <c r="BV88" s="1514" t="n"/>
      <c r="BW88" s="1435" t="n"/>
      <c r="BX88" s="1479" t="n"/>
      <c r="BY88" s="1479" t="n"/>
      <c r="BZ88" s="1479" t="n"/>
      <c r="CA88" s="1479" t="n"/>
      <c r="CB88" s="1479" t="n"/>
      <c r="CC88" s="1479" t="n"/>
      <c r="CD88" s="1479" t="n"/>
      <c r="CE88" s="1479" t="n"/>
      <c r="CF88" s="1479" t="n"/>
      <c r="CG88" s="1479" t="n"/>
      <c r="CH88" s="1479" t="n"/>
      <c r="CI88" s="1479" t="n"/>
      <c r="CJ88" s="1479" t="n"/>
      <c r="CK88" s="1479" t="n"/>
      <c r="CL88" s="1479" t="n"/>
      <c r="CM88" s="1479" t="n"/>
      <c r="CN88" s="1479" t="n"/>
      <c r="CO88" s="1479" t="n"/>
      <c r="CP88" s="1479" t="n"/>
      <c r="CQ88" s="1479" t="n"/>
      <c r="CR88" s="1479" t="n"/>
      <c r="CS88" s="1479" t="n"/>
      <c r="CT88" s="1479" t="n"/>
      <c r="CU88" s="1479" t="n"/>
      <c r="CV88" s="1479" t="n"/>
      <c r="CW88" s="1479" t="n"/>
      <c r="CX88" s="1479" t="n"/>
      <c r="CY88" s="1479" t="n"/>
      <c r="CZ88" s="1479" t="n"/>
      <c r="DA88" s="1479" t="n"/>
      <c r="DB88" s="1479" t="n"/>
      <c r="DC88" s="1479" t="n"/>
      <c r="DD88" s="1479" t="n"/>
      <c r="DE88" s="1479" t="n"/>
      <c r="DF88" s="1479" t="n"/>
      <c r="DG88" s="1479" t="n"/>
      <c r="DH88" s="1479" t="n"/>
      <c r="DI88" s="1479" t="n"/>
      <c r="DJ88" s="1479" t="n"/>
      <c r="DK88" s="1479" t="n"/>
      <c r="DL88" s="1479" t="n"/>
      <c r="DM88" s="1479" t="n"/>
      <c r="DN88" s="1479" t="n"/>
      <c r="DO88" s="1479" t="n"/>
      <c r="DP88" s="1479" t="n"/>
      <c r="DQ88" s="1479" t="n"/>
      <c r="DR88" s="1479" t="n"/>
      <c r="DS88" s="1479" t="n"/>
      <c r="DT88" s="1479" t="n"/>
      <c r="DU88" s="1479" t="n"/>
      <c r="DV88" s="1479" t="n"/>
      <c r="DW88" s="1479" t="n"/>
      <c r="EZ88" s="1477" t="n"/>
      <c r="FA88" s="1477" t="n"/>
      <c r="FB88" s="1477" t="n"/>
      <c r="FC88" s="1477" t="n"/>
      <c r="FD88" s="1477" t="n"/>
      <c r="FE88" s="1477" t="n"/>
      <c r="FF88" s="1477" t="n"/>
      <c r="FG88" s="1477" t="n"/>
      <c r="FH88" s="1477" t="n"/>
      <c r="FI88" s="1477" t="n"/>
      <c r="FJ88" s="1477" t="n"/>
      <c r="FK88" s="1477" t="n"/>
      <c r="FL88" s="1477" t="n"/>
      <c r="FO88" s="1400" t="n"/>
      <c r="FP88" s="1400" t="n"/>
      <c r="FQ88" s="1400" t="n"/>
      <c r="FR88" s="1400" t="n"/>
      <c r="FS88" s="1400" t="n"/>
      <c r="FT88" s="1400" t="n"/>
      <c r="FU88" s="1400" t="n"/>
      <c r="FV88" s="1400" t="n"/>
      <c r="FW88" s="1400" t="n"/>
      <c r="FX88" s="1400" t="n"/>
      <c r="FY88" s="1400" t="n"/>
      <c r="FZ88" s="1400" t="n"/>
      <c r="GA88" s="1400" t="n"/>
      <c r="GB88" s="1400" t="n"/>
      <c r="GC88" s="1400" t="n"/>
      <c r="GD88" s="1400" t="n"/>
      <c r="GE88" s="1400" t="n"/>
      <c r="GF88" s="1400" t="n"/>
      <c r="GG88" s="1400" t="n"/>
      <c r="GH88" s="1400" t="n"/>
      <c r="GI88" s="1400" t="n"/>
      <c r="GJ88" s="1400" t="n"/>
      <c r="GK88" s="1400" t="n"/>
      <c r="GN88" s="1514" t="n"/>
      <c r="GO88" s="1514" t="n"/>
      <c r="GP88" s="1514" t="n"/>
      <c r="GQ88" s="1514" t="n"/>
      <c r="GR88" s="1514" t="n"/>
      <c r="GS88" s="1514" t="n"/>
      <c r="GT88" s="1514" t="n"/>
      <c r="GU88" s="1514" t="n"/>
      <c r="GV88" s="1514" t="n"/>
      <c r="GW88" s="1514" t="n"/>
      <c r="GX88" s="1514" t="n"/>
      <c r="GY88" s="1514" t="n"/>
      <c r="GZ88" s="1514" t="n"/>
    </row>
    <row r="89" ht="6" customHeight="1" s="980">
      <c r="A89" s="1400" t="n"/>
      <c r="C89" s="1400" t="n"/>
      <c r="D89" s="1400" t="n"/>
      <c r="E89" s="1400" t="n"/>
      <c r="F89" s="1400" t="n"/>
      <c r="G89" s="1400" t="n"/>
      <c r="H89" s="1400" t="n"/>
      <c r="I89" s="1400" t="n"/>
      <c r="J89" s="1400" t="n"/>
      <c r="K89" s="1400" t="n"/>
      <c r="L89" s="1400" t="n"/>
      <c r="M89" s="1400" t="n"/>
      <c r="N89" s="1400" t="n"/>
      <c r="O89" s="1400" t="n"/>
      <c r="P89" s="1400" t="n"/>
      <c r="Q89" s="1400" t="n"/>
      <c r="R89" s="1400" t="n"/>
      <c r="S89" s="1400" t="n"/>
      <c r="T89" s="1514" t="n"/>
      <c r="U89" s="1514" t="n"/>
      <c r="V89" s="1514" t="n"/>
      <c r="W89" s="1514" t="n"/>
      <c r="X89" s="1514" t="n"/>
      <c r="Y89" s="1514" t="n"/>
      <c r="Z89" s="1514" t="n"/>
      <c r="AA89" s="1514" t="n"/>
      <c r="AB89" s="1514" t="n"/>
      <c r="AC89" s="1514" t="n"/>
      <c r="AD89" s="1514" t="n"/>
      <c r="AE89" s="1514" t="n"/>
      <c r="AF89" s="1514" t="n"/>
      <c r="AG89" s="1514" t="n"/>
      <c r="AH89" s="1514" t="n"/>
      <c r="AI89" s="1514" t="n"/>
      <c r="AJ89" s="1514" t="n"/>
      <c r="AK89" s="1514" t="n"/>
      <c r="AL89" s="1514" t="n"/>
      <c r="AM89" s="1514" t="n"/>
      <c r="AN89" s="1514" t="n"/>
      <c r="AO89" s="1514" t="n"/>
      <c r="AP89" s="1514" t="n"/>
      <c r="AQ89" s="1514" t="n"/>
      <c r="AR89" s="1514" t="n"/>
      <c r="AS89" s="1514" t="n"/>
      <c r="AT89" s="1514" t="n"/>
      <c r="AU89" s="1514" t="n"/>
      <c r="AV89" s="1514" t="n"/>
      <c r="AW89" s="1514" t="n"/>
      <c r="AX89" s="1514" t="n"/>
      <c r="AY89" s="1514" t="n"/>
      <c r="AZ89" s="1514" t="n"/>
      <c r="BA89" s="1514" t="n"/>
      <c r="BB89" s="1514" t="n"/>
      <c r="BC89" s="1514" t="n"/>
      <c r="BD89" s="1514" t="n"/>
      <c r="BE89" s="1514" t="n"/>
      <c r="BF89" s="1514" t="n"/>
      <c r="BG89" s="1514" t="n"/>
      <c r="BH89" s="1514" t="n"/>
      <c r="BI89" s="1514" t="n"/>
      <c r="BJ89" s="1514" t="n"/>
      <c r="BK89" s="1514" t="n"/>
      <c r="BL89" s="1514" t="n"/>
      <c r="BM89" s="1514" t="n"/>
      <c r="BN89" s="1514" t="n"/>
      <c r="BO89" s="1514" t="n"/>
      <c r="BP89" s="1514" t="n"/>
      <c r="BQ89" s="1514" t="n"/>
      <c r="BR89" s="1514" t="n"/>
      <c r="BS89" s="1514" t="n"/>
      <c r="BT89" s="1514" t="n"/>
      <c r="BU89" s="1514" t="n"/>
      <c r="BV89" s="1514" t="n"/>
      <c r="BW89" s="1435" t="n"/>
      <c r="BX89" s="1479" t="n"/>
      <c r="BY89" s="1479" t="n"/>
      <c r="BZ89" s="1479" t="n"/>
      <c r="CA89" s="1479" t="n"/>
      <c r="CB89" s="1479" t="n"/>
      <c r="CC89" s="1479" t="n"/>
      <c r="CD89" s="1479" t="n"/>
      <c r="CE89" s="1479" t="n"/>
      <c r="CF89" s="1479" t="n"/>
      <c r="CG89" s="1479" t="n"/>
      <c r="CH89" s="1479" t="n"/>
      <c r="CI89" s="1479" t="n"/>
      <c r="CJ89" s="1479" t="n"/>
      <c r="CK89" s="1479" t="n"/>
      <c r="CL89" s="1479" t="n"/>
      <c r="CM89" s="1479" t="n"/>
      <c r="CN89" s="1479" t="n"/>
      <c r="CO89" s="1479" t="n"/>
      <c r="CP89" s="1479" t="n"/>
      <c r="CQ89" s="1479" t="n"/>
      <c r="CR89" s="1479" t="n"/>
      <c r="CS89" s="1479" t="n"/>
      <c r="CT89" s="1479" t="n"/>
      <c r="CU89" s="1479" t="n"/>
      <c r="CV89" s="1479" t="n"/>
      <c r="CW89" s="1479" t="n"/>
      <c r="CX89" s="1479" t="n"/>
      <c r="CY89" s="1479" t="n"/>
      <c r="CZ89" s="1479" t="n"/>
      <c r="DA89" s="1479" t="n"/>
      <c r="DB89" s="1479" t="n"/>
      <c r="DC89" s="1479" t="n"/>
      <c r="DD89" s="1479" t="n"/>
      <c r="DE89" s="1479" t="n"/>
      <c r="DF89" s="1479" t="n"/>
      <c r="DG89" s="1479" t="n"/>
      <c r="DH89" s="1479" t="n"/>
      <c r="DI89" s="1479" t="n"/>
      <c r="DJ89" s="1479" t="n"/>
      <c r="DK89" s="1479" t="n"/>
      <c r="DL89" s="1479" t="n"/>
      <c r="DM89" s="1479" t="n"/>
      <c r="DN89" s="1479" t="n"/>
      <c r="DO89" s="1479" t="n"/>
      <c r="DP89" s="1479" t="n"/>
      <c r="DQ89" s="1479" t="n"/>
      <c r="DR89" s="1479" t="n"/>
      <c r="DS89" s="1479" t="n"/>
      <c r="DT89" s="1479" t="n"/>
      <c r="DU89" s="1479" t="n"/>
      <c r="DV89" s="1479" t="n"/>
      <c r="DW89" s="1479" t="n"/>
      <c r="DY89" s="1449" t="n"/>
      <c r="DZ89" s="1449" t="n"/>
      <c r="EA89" s="1449" t="n"/>
      <c r="EB89" s="1449" t="n"/>
      <c r="EC89" s="1449" t="n"/>
      <c r="ED89" s="1449" t="n"/>
      <c r="EE89" s="1449" t="n"/>
      <c r="EF89" s="1449" t="n"/>
      <c r="EG89" s="1449" t="n"/>
      <c r="EH89" s="1449" t="n"/>
      <c r="EI89" s="1449" t="n"/>
      <c r="EJ89" s="1449" t="n"/>
      <c r="EK89" s="1449" t="n"/>
      <c r="EL89" s="1449" t="n"/>
      <c r="EM89" s="1449" t="n"/>
      <c r="EN89" s="1449" t="n"/>
      <c r="EO89" s="1449" t="n"/>
      <c r="EP89" s="1449" t="n"/>
      <c r="EQ89" s="1449" t="n"/>
      <c r="ER89" s="1449" t="n"/>
      <c r="ES89" s="1449" t="n"/>
      <c r="ET89" s="1449" t="n"/>
      <c r="EU89" s="1449" t="n"/>
      <c r="EV89" s="1449" t="n"/>
      <c r="EW89" s="1449" t="n"/>
      <c r="EX89" s="1449" t="n"/>
      <c r="EY89" s="1449" t="n"/>
      <c r="EZ89" s="1477" t="n"/>
      <c r="FA89" s="1477" t="n"/>
      <c r="FB89" s="1477" t="n"/>
      <c r="FC89" s="1477" t="n"/>
      <c r="FD89" s="1477" t="n"/>
      <c r="FE89" s="1477" t="n"/>
      <c r="FF89" s="1477" t="n"/>
      <c r="FG89" s="1477" t="n"/>
      <c r="FH89" s="1477" t="n"/>
      <c r="FI89" s="1477" t="n"/>
      <c r="FJ89" s="1477" t="n"/>
      <c r="FK89" s="1477" t="n"/>
      <c r="FL89" s="1477" t="n"/>
      <c r="FO89" s="1400" t="n"/>
      <c r="FP89" s="1400" t="n"/>
      <c r="FQ89" s="1400" t="n"/>
      <c r="FR89" s="1400" t="n"/>
      <c r="FS89" s="1400" t="n"/>
      <c r="FT89" s="1400" t="n"/>
      <c r="FU89" s="1400" t="n"/>
      <c r="FV89" s="1400" t="n"/>
      <c r="FW89" s="1400" t="n"/>
      <c r="FX89" s="1400" t="n"/>
      <c r="FY89" s="1400" t="n"/>
      <c r="FZ89" s="1400" t="n"/>
      <c r="GA89" s="1400" t="n"/>
      <c r="GB89" s="1400" t="n"/>
      <c r="GC89" s="1400" t="n"/>
      <c r="GD89" s="1400" t="n"/>
      <c r="GE89" s="1400" t="n"/>
      <c r="GF89" s="1400" t="n"/>
      <c r="GG89" s="1400" t="n"/>
      <c r="GH89" s="1400" t="n"/>
      <c r="GI89" s="1400" t="n"/>
      <c r="GJ89" s="1400" t="n"/>
      <c r="GK89" s="1400" t="n"/>
      <c r="GN89" s="1514" t="n"/>
      <c r="GO89" s="1514" t="n"/>
      <c r="GP89" s="1514" t="n"/>
      <c r="GQ89" s="1514" t="n"/>
      <c r="GR89" s="1514" t="n"/>
      <c r="GS89" s="1514" t="n"/>
      <c r="GT89" s="1514" t="n"/>
      <c r="GU89" s="1514" t="n"/>
      <c r="GV89" s="1514" t="n"/>
      <c r="GW89" s="1514" t="n"/>
      <c r="GX89" s="1514" t="n"/>
      <c r="GY89" s="1514" t="n"/>
      <c r="GZ89" s="1514" t="n"/>
    </row>
    <row r="90" ht="6" customHeight="1" s="980">
      <c r="A90" s="1400" t="n"/>
      <c r="C90" s="1400" t="n"/>
      <c r="D90" s="1400" t="n"/>
      <c r="E90" s="1400" t="n"/>
      <c r="F90" s="1400" t="n"/>
      <c r="G90" s="1400" t="n"/>
      <c r="H90" s="1400" t="n"/>
      <c r="I90" s="1400" t="n"/>
      <c r="J90" s="1400" t="n"/>
      <c r="K90" s="1400" t="n"/>
      <c r="L90" s="1400" t="n"/>
      <c r="M90" s="1400" t="n"/>
      <c r="N90" s="1400" t="n"/>
      <c r="O90" s="1400" t="n"/>
      <c r="P90" s="1400" t="n"/>
      <c r="Q90" s="1400" t="n"/>
      <c r="R90" s="1400" t="n"/>
      <c r="S90" s="1400" t="n"/>
      <c r="T90" s="1514" t="n"/>
      <c r="U90" s="1514" t="n"/>
      <c r="V90" s="1514" t="n"/>
      <c r="W90" s="1514" t="n"/>
      <c r="X90" s="1514" t="n"/>
      <c r="Y90" s="1514" t="n"/>
      <c r="Z90" s="1514" t="n"/>
      <c r="AA90" s="1514" t="n"/>
      <c r="AB90" s="1514" t="n"/>
      <c r="AC90" s="1514" t="n"/>
      <c r="AD90" s="1514" t="n"/>
      <c r="AE90" s="1514" t="n"/>
      <c r="AF90" s="1514" t="n"/>
      <c r="AG90" s="1514" t="n"/>
      <c r="AH90" s="1514" t="n"/>
      <c r="AI90" s="1514" t="n"/>
      <c r="AJ90" s="1514" t="n"/>
      <c r="AK90" s="1514" t="n"/>
      <c r="AL90" s="1514" t="n"/>
      <c r="AM90" s="1514" t="n"/>
      <c r="AN90" s="1514" t="n"/>
      <c r="AO90" s="1514" t="n"/>
      <c r="AP90" s="1514" t="n"/>
      <c r="AQ90" s="1514" t="n"/>
      <c r="AR90" s="1514" t="n"/>
      <c r="AS90" s="1514" t="n"/>
      <c r="AT90" s="1514" t="n"/>
      <c r="AU90" s="1514" t="n"/>
      <c r="AV90" s="1514" t="n"/>
      <c r="AW90" s="1514" t="n"/>
      <c r="AX90" s="1514" t="n"/>
      <c r="AY90" s="1514" t="n"/>
      <c r="AZ90" s="1514" t="n"/>
      <c r="BA90" s="1514" t="n"/>
      <c r="BB90" s="1514" t="n"/>
      <c r="BC90" s="1514" t="n"/>
      <c r="BD90" s="1514" t="n"/>
      <c r="BE90" s="1514" t="n"/>
      <c r="BF90" s="1514" t="n"/>
      <c r="BG90" s="1514" t="n"/>
      <c r="BH90" s="1514" t="n"/>
      <c r="BI90" s="1514" t="n"/>
      <c r="BJ90" s="1514" t="n"/>
      <c r="BK90" s="1514" t="n"/>
      <c r="BL90" s="1514" t="n"/>
      <c r="BM90" s="1514" t="n"/>
      <c r="BN90" s="1514" t="n"/>
      <c r="BO90" s="1514" t="n"/>
      <c r="BP90" s="1514" t="n"/>
      <c r="BQ90" s="1514" t="n"/>
      <c r="BR90" s="1514" t="n"/>
      <c r="BS90" s="1514" t="n"/>
      <c r="BT90" s="1514" t="n"/>
      <c r="BU90" s="1514" t="n"/>
      <c r="BV90" s="1514" t="n"/>
      <c r="BW90" s="1435" t="n"/>
      <c r="BX90" s="1479" t="n"/>
      <c r="BY90" s="1479" t="n"/>
      <c r="BZ90" s="1479" t="n"/>
      <c r="CA90" s="1479" t="n"/>
      <c r="CB90" s="1479" t="n"/>
      <c r="CC90" s="1479" t="n"/>
      <c r="CD90" s="1479" t="n"/>
      <c r="CE90" s="1479" t="n"/>
      <c r="CF90" s="1479" t="n"/>
      <c r="CG90" s="1479" t="n"/>
      <c r="CH90" s="1479" t="n"/>
      <c r="CI90" s="1479" t="n"/>
      <c r="CJ90" s="1479" t="n"/>
      <c r="CK90" s="1479" t="n"/>
      <c r="CL90" s="1479" t="n"/>
      <c r="CM90" s="1479" t="n"/>
      <c r="CN90" s="1479" t="n"/>
      <c r="CO90" s="1479" t="n"/>
      <c r="CP90" s="1479" t="n"/>
      <c r="CQ90" s="1479" t="n"/>
      <c r="CR90" s="1479" t="n"/>
      <c r="CS90" s="1479" t="n"/>
      <c r="CT90" s="1479" t="n"/>
      <c r="CU90" s="1479" t="n"/>
      <c r="CV90" s="1479" t="n"/>
      <c r="CW90" s="1479" t="n"/>
      <c r="CX90" s="1479" t="n"/>
      <c r="CY90" s="1479" t="n"/>
      <c r="CZ90" s="1479" t="n"/>
      <c r="DA90" s="1479" t="n"/>
      <c r="DB90" s="1479" t="n"/>
      <c r="DC90" s="1479" t="n"/>
      <c r="DD90" s="1479" t="n"/>
      <c r="DE90" s="1479" t="n"/>
      <c r="DF90" s="1479" t="n"/>
      <c r="DG90" s="1479" t="n"/>
      <c r="DH90" s="1479" t="n"/>
      <c r="DI90" s="1479" t="n"/>
      <c r="DJ90" s="1479" t="n"/>
      <c r="DK90" s="1479" t="n"/>
      <c r="DL90" s="1479" t="n"/>
      <c r="DM90" s="1479" t="n"/>
      <c r="DN90" s="1479" t="n"/>
      <c r="DO90" s="1479" t="n"/>
      <c r="DP90" s="1479" t="n"/>
      <c r="DQ90" s="1479" t="n"/>
      <c r="DR90" s="1479" t="n"/>
      <c r="DS90" s="1479" t="n"/>
      <c r="DT90" s="1479" t="n"/>
      <c r="DU90" s="1479" t="n"/>
      <c r="DV90" s="1479" t="n"/>
      <c r="DW90" s="1479" t="n"/>
      <c r="DY90" s="1480" t="inlineStr">
        <is>
          <t>Unrealized gain/loss used for quantitative analysis</t>
        </is>
      </c>
      <c r="DZ90" s="1411" t="n"/>
      <c r="EA90" s="1411" t="n"/>
      <c r="EB90" s="1411" t="n"/>
      <c r="EC90" s="1411" t="n"/>
      <c r="ED90" s="1411" t="n"/>
      <c r="EE90" s="1411" t="n"/>
      <c r="EF90" s="1411" t="n"/>
      <c r="EG90" s="1411" t="n"/>
      <c r="EH90" s="1411" t="n"/>
      <c r="EI90" s="1411" t="n"/>
      <c r="EJ90" s="1411" t="n"/>
      <c r="EK90" s="1411" t="n"/>
      <c r="EL90" s="1411" t="n"/>
      <c r="EM90" s="1411" t="n"/>
      <c r="EN90" s="1411" t="n"/>
      <c r="EO90" s="1411" t="n"/>
      <c r="EP90" s="1411" t="n"/>
      <c r="EQ90" s="1411" t="n"/>
      <c r="ER90" s="1411" t="n"/>
      <c r="ES90" s="1411" t="n"/>
      <c r="ET90" s="1411" t="n"/>
      <c r="EU90" s="1411" t="n"/>
      <c r="EV90" s="1411" t="n"/>
      <c r="EW90" s="1411" t="n"/>
      <c r="EX90" s="1411" t="n"/>
      <c r="EY90" s="1446" t="n"/>
      <c r="EZ90" s="1438">
        <f>FB42+FB77</f>
        <v/>
      </c>
      <c r="FA90" s="1411" t="n"/>
      <c r="FB90" s="1411" t="n"/>
      <c r="FC90" s="1411" t="n"/>
      <c r="FD90" s="1411" t="n"/>
      <c r="FE90" s="1411" t="n"/>
      <c r="FF90" s="1411" t="n"/>
      <c r="FG90" s="1411" t="n"/>
      <c r="FH90" s="1411" t="n"/>
      <c r="FI90" s="1411" t="n"/>
      <c r="FJ90" s="1411" t="n"/>
      <c r="FK90" s="1411" t="n"/>
      <c r="FL90" s="1412" t="n"/>
      <c r="FO90" s="1400" t="n"/>
      <c r="FP90" s="1400" t="n"/>
      <c r="FQ90" s="1400" t="n"/>
      <c r="FR90" s="1400" t="n"/>
      <c r="FS90" s="1400" t="n"/>
      <c r="FT90" s="1400" t="n"/>
      <c r="FU90" s="1400" t="n"/>
      <c r="FV90" s="1400" t="n"/>
      <c r="FW90" s="1400" t="n"/>
      <c r="FX90" s="1400" t="n"/>
      <c r="FY90" s="1400" t="n"/>
      <c r="FZ90" s="1400" t="n"/>
      <c r="GA90" s="1400" t="n"/>
      <c r="GB90" s="1400" t="n"/>
      <c r="GC90" s="1400" t="n"/>
      <c r="GD90" s="1400" t="n"/>
      <c r="GE90" s="1400" t="n"/>
      <c r="GF90" s="1400" t="n"/>
      <c r="GG90" s="1400" t="n"/>
      <c r="GH90" s="1400" t="n"/>
      <c r="GI90" s="1400" t="n"/>
      <c r="GJ90" s="1400" t="n"/>
      <c r="GK90" s="1400" t="n"/>
      <c r="GN90" s="1514" t="n"/>
      <c r="GO90" s="1514" t="n"/>
      <c r="GP90" s="1514" t="n"/>
      <c r="GQ90" s="1514" t="n"/>
      <c r="GR90" s="1514" t="n"/>
      <c r="GS90" s="1514" t="n"/>
      <c r="GT90" s="1514" t="n"/>
      <c r="GU90" s="1514" t="n"/>
      <c r="GV90" s="1514" t="n"/>
      <c r="GW90" s="1514" t="n"/>
      <c r="GX90" s="1514" t="n"/>
      <c r="GY90" s="1514" t="n"/>
      <c r="GZ90" s="1514" t="n"/>
    </row>
    <row r="91" ht="6" customHeight="1" s="980">
      <c r="A91" s="1400" t="n"/>
      <c r="B91" s="1400" t="n"/>
      <c r="C91" s="1400" t="n"/>
      <c r="D91" s="1400" t="n"/>
      <c r="E91" s="1400" t="n"/>
      <c r="F91" s="1400" t="n"/>
      <c r="G91" s="1400" t="n"/>
      <c r="H91" s="1400" t="n"/>
      <c r="I91" s="1400" t="n"/>
      <c r="J91" s="1400" t="n"/>
      <c r="K91" s="1400" t="n"/>
      <c r="L91" s="1400" t="n"/>
      <c r="M91" s="1400" t="n"/>
      <c r="N91" s="1400" t="n"/>
      <c r="O91" s="1400" t="n"/>
      <c r="P91" s="1400" t="n"/>
      <c r="Q91" s="1400" t="n"/>
      <c r="R91" s="1400" t="n"/>
      <c r="S91" s="1400" t="n"/>
      <c r="T91" s="1514" t="n"/>
      <c r="U91" s="1514" t="n"/>
      <c r="V91" s="1514" t="n"/>
      <c r="W91" s="1514" t="n"/>
      <c r="X91" s="1514" t="n"/>
      <c r="Y91" s="1514" t="n"/>
      <c r="Z91" s="1514" t="n"/>
      <c r="AA91" s="1514" t="n"/>
      <c r="AB91" s="1514" t="n"/>
      <c r="AC91" s="1514" t="n"/>
      <c r="AD91" s="1514" t="n"/>
      <c r="AE91" s="1514" t="n"/>
      <c r="AF91" s="1514" t="n"/>
      <c r="AG91" s="1514" t="n"/>
      <c r="AH91" s="1514" t="n"/>
      <c r="AI91" s="1514" t="n"/>
      <c r="AJ91" s="1514" t="n"/>
      <c r="AK91" s="1514" t="n"/>
      <c r="AL91" s="1514" t="n"/>
      <c r="AM91" s="1514" t="n"/>
      <c r="AN91" s="1514" t="n"/>
      <c r="AO91" s="1514" t="n"/>
      <c r="AP91" s="1514" t="n"/>
      <c r="AQ91" s="1514" t="n"/>
      <c r="AR91" s="1514" t="n"/>
      <c r="AS91" s="1514" t="n"/>
      <c r="AT91" s="1514" t="n"/>
      <c r="AU91" s="1514" t="n"/>
      <c r="AV91" s="1514" t="n"/>
      <c r="AW91" s="1514" t="n"/>
      <c r="AX91" s="1514" t="n"/>
      <c r="AY91" s="1514" t="n"/>
      <c r="AZ91" s="1514" t="n"/>
      <c r="BA91" s="1514" t="n"/>
      <c r="BB91" s="1514" t="n"/>
      <c r="BC91" s="1514" t="n"/>
      <c r="BD91" s="1514" t="n"/>
      <c r="BE91" s="1514" t="n"/>
      <c r="BF91" s="1514" t="n"/>
      <c r="BG91" s="1514" t="n"/>
      <c r="BH91" s="1514" t="n"/>
      <c r="BI91" s="1514" t="n"/>
      <c r="BJ91" s="1514" t="n"/>
      <c r="BK91" s="1514" t="n"/>
      <c r="BL91" s="1514" t="n"/>
      <c r="BM91" s="1514" t="n"/>
      <c r="BN91" s="1514" t="n"/>
      <c r="BO91" s="1514" t="n"/>
      <c r="BP91" s="1514" t="n"/>
      <c r="BQ91" s="1514" t="n"/>
      <c r="BR91" s="1514" t="n"/>
      <c r="BS91" s="1514" t="n"/>
      <c r="BT91" s="1514" t="n"/>
      <c r="BU91" s="1514" t="n"/>
      <c r="BV91" s="1514" t="n"/>
      <c r="BW91" s="1435" t="n"/>
      <c r="BX91" s="1479" t="n"/>
      <c r="BY91" s="1479" t="n"/>
      <c r="BZ91" s="1479" t="n"/>
      <c r="CA91" s="1479" t="n"/>
      <c r="CB91" s="1479" t="n"/>
      <c r="CC91" s="1479" t="n"/>
      <c r="CD91" s="1479" t="n"/>
      <c r="CE91" s="1479" t="n"/>
      <c r="CF91" s="1479" t="n"/>
      <c r="CG91" s="1479" t="n"/>
      <c r="CH91" s="1479" t="n"/>
      <c r="CI91" s="1479" t="n"/>
      <c r="CJ91" s="1479" t="n"/>
      <c r="CK91" s="1479" t="n"/>
      <c r="CL91" s="1479" t="n"/>
      <c r="CM91" s="1479" t="n"/>
      <c r="CN91" s="1479" t="n"/>
      <c r="CO91" s="1479" t="n"/>
      <c r="CP91" s="1479" t="n"/>
      <c r="CQ91" s="1479" t="n"/>
      <c r="CR91" s="1479" t="n"/>
      <c r="CS91" s="1479" t="n"/>
      <c r="CT91" s="1479" t="n"/>
      <c r="CU91" s="1479" t="n"/>
      <c r="CV91" s="1479" t="n"/>
      <c r="CW91" s="1479" t="n"/>
      <c r="CX91" s="1479" t="n"/>
      <c r="CY91" s="1479" t="n"/>
      <c r="CZ91" s="1479" t="n"/>
      <c r="DA91" s="1479" t="n"/>
      <c r="DB91" s="1479" t="n"/>
      <c r="DC91" s="1479" t="n"/>
      <c r="DD91" s="1479" t="n"/>
      <c r="DE91" s="1479" t="n"/>
      <c r="DF91" s="1479" t="n"/>
      <c r="DG91" s="1479" t="n"/>
      <c r="DH91" s="1479" t="n"/>
      <c r="DI91" s="1479" t="n"/>
      <c r="DJ91" s="1479" t="n"/>
      <c r="DK91" s="1479" t="n"/>
      <c r="DL91" s="1479" t="n"/>
      <c r="DM91" s="1479" t="n"/>
      <c r="DN91" s="1479" t="n"/>
      <c r="DO91" s="1479" t="n"/>
      <c r="DP91" s="1479" t="n"/>
      <c r="DQ91" s="1479" t="n"/>
      <c r="DR91" s="1479" t="n"/>
      <c r="DS91" s="1479" t="n"/>
      <c r="DT91" s="1479" t="n"/>
      <c r="DU91" s="1479" t="n"/>
      <c r="DV91" s="1479" t="n"/>
      <c r="DW91" s="1479" t="n"/>
      <c r="DY91" s="1427" t="n"/>
      <c r="DZ91" s="1428" t="n"/>
      <c r="EA91" s="1428" t="n"/>
      <c r="EB91" s="1428" t="n"/>
      <c r="EC91" s="1428" t="n"/>
      <c r="ED91" s="1428" t="n"/>
      <c r="EE91" s="1428" t="n"/>
      <c r="EF91" s="1428" t="n"/>
      <c r="EG91" s="1428" t="n"/>
      <c r="EH91" s="1428" t="n"/>
      <c r="EI91" s="1428" t="n"/>
      <c r="EJ91" s="1428" t="n"/>
      <c r="EK91" s="1428" t="n"/>
      <c r="EL91" s="1428" t="n"/>
      <c r="EM91" s="1428" t="n"/>
      <c r="EN91" s="1428" t="n"/>
      <c r="EO91" s="1428" t="n"/>
      <c r="EP91" s="1428" t="n"/>
      <c r="EQ91" s="1428" t="n"/>
      <c r="ER91" s="1428" t="n"/>
      <c r="ES91" s="1428" t="n"/>
      <c r="ET91" s="1428" t="n"/>
      <c r="EU91" s="1428" t="n"/>
      <c r="EV91" s="1428" t="n"/>
      <c r="EW91" s="1428" t="n"/>
      <c r="EX91" s="1428" t="n"/>
      <c r="EY91" s="1441" t="n"/>
      <c r="EZ91" s="1427" t="n"/>
      <c r="FA91" s="1428" t="n"/>
      <c r="FB91" s="1428" t="n"/>
      <c r="FC91" s="1428" t="n"/>
      <c r="FD91" s="1428" t="n"/>
      <c r="FE91" s="1428" t="n"/>
      <c r="FF91" s="1428" t="n"/>
      <c r="FG91" s="1428" t="n"/>
      <c r="FH91" s="1428" t="n"/>
      <c r="FI91" s="1428" t="n"/>
      <c r="FJ91" s="1428" t="n"/>
      <c r="FK91" s="1428" t="n"/>
      <c r="FL91" s="1429" t="n"/>
      <c r="FO91" s="1449" t="n"/>
      <c r="FP91" s="1449" t="n"/>
      <c r="FQ91" s="1449" t="n"/>
      <c r="FR91" s="1449" t="n"/>
      <c r="FS91" s="1449" t="n"/>
      <c r="FT91" s="1449" t="n"/>
      <c r="FU91" s="1449" t="n"/>
      <c r="FV91" s="1449" t="n"/>
      <c r="FW91" s="1449" t="n"/>
      <c r="FX91" s="1449" t="n"/>
      <c r="FY91" s="1449" t="n"/>
      <c r="FZ91" s="1449" t="n"/>
      <c r="GA91" s="1449" t="n"/>
      <c r="GB91" s="1449" t="n"/>
      <c r="GC91" s="1449" t="n"/>
      <c r="GD91" s="1449" t="n"/>
      <c r="GE91" s="1449" t="n"/>
      <c r="GF91" s="1449" t="n"/>
      <c r="GG91" s="1449" t="n"/>
      <c r="GH91" s="1449" t="n"/>
      <c r="GI91" s="1449" t="n"/>
      <c r="GJ91" s="1449" t="n"/>
      <c r="GK91" s="1449" t="n"/>
      <c r="GL91" s="1396" t="n"/>
      <c r="GM91" s="1396" t="n"/>
      <c r="GN91" s="1524" t="n"/>
      <c r="GO91" s="1524" t="n"/>
      <c r="GP91" s="1524" t="n"/>
      <c r="GQ91" s="1524" t="n"/>
      <c r="GR91" s="1524" t="n"/>
      <c r="GS91" s="1524" t="n"/>
      <c r="GT91" s="1524" t="n"/>
      <c r="GU91" s="1524" t="n"/>
      <c r="GV91" s="1524" t="n"/>
      <c r="GW91" s="1524" t="n"/>
      <c r="GX91" s="1524" t="n"/>
      <c r="GY91" s="1524" t="n"/>
      <c r="GZ91" s="1524" t="n"/>
    </row>
    <row r="92" ht="6" customHeight="1" s="980">
      <c r="A92" s="1400" t="n"/>
      <c r="B92" s="1400" t="n"/>
      <c r="C92" s="1400" t="n"/>
      <c r="D92" s="1400" t="n"/>
      <c r="E92" s="1400" t="n"/>
      <c r="F92" s="1400" t="n"/>
      <c r="G92" s="1400" t="n"/>
      <c r="H92" s="1400" t="n"/>
      <c r="I92" s="1400" t="n"/>
      <c r="J92" s="1400" t="n"/>
      <c r="K92" s="1400" t="n"/>
      <c r="L92" s="1400" t="n"/>
      <c r="M92" s="1400" t="n"/>
      <c r="N92" s="1400" t="n"/>
      <c r="O92" s="1400" t="n"/>
      <c r="P92" s="1400" t="n"/>
      <c r="Q92" s="1400" t="n"/>
      <c r="R92" s="1400" t="n"/>
      <c r="S92" s="1400" t="n"/>
      <c r="T92" s="1514" t="n"/>
      <c r="U92" s="1514" t="n"/>
      <c r="V92" s="1514" t="n"/>
      <c r="W92" s="1514" t="n"/>
      <c r="X92" s="1514" t="n"/>
      <c r="Y92" s="1514" t="n"/>
      <c r="Z92" s="1514" t="n"/>
      <c r="AA92" s="1514" t="n"/>
      <c r="AB92" s="1514" t="n"/>
      <c r="AC92" s="1514" t="n"/>
      <c r="AD92" s="1514" t="n"/>
      <c r="AE92" s="1514" t="n"/>
      <c r="AF92" s="1514" t="n"/>
      <c r="AG92" s="1514" t="n"/>
      <c r="AH92" s="1514" t="n"/>
      <c r="AI92" s="1514" t="n"/>
      <c r="AJ92" s="1514" t="n"/>
      <c r="AK92" s="1514" t="n"/>
      <c r="AL92" s="1514" t="n"/>
      <c r="AM92" s="1514" t="n"/>
      <c r="AN92" s="1514" t="n"/>
      <c r="AO92" s="1514" t="n"/>
      <c r="AP92" s="1514" t="n"/>
      <c r="AQ92" s="1514" t="n"/>
      <c r="AR92" s="1514" t="n"/>
      <c r="AS92" s="1514" t="n"/>
      <c r="AT92" s="1514" t="n"/>
      <c r="AU92" s="1514" t="n"/>
      <c r="AV92" s="1514" t="n"/>
      <c r="AW92" s="1514" t="n"/>
      <c r="AX92" s="1514" t="n"/>
      <c r="AY92" s="1514" t="n"/>
      <c r="AZ92" s="1514" t="n"/>
      <c r="BA92" s="1514" t="n"/>
      <c r="BB92" s="1514" t="n"/>
      <c r="BC92" s="1514" t="n"/>
      <c r="BD92" s="1514" t="n"/>
      <c r="BE92" s="1514" t="n"/>
      <c r="BF92" s="1514" t="n"/>
      <c r="BG92" s="1514" t="n"/>
      <c r="BH92" s="1514" t="n"/>
      <c r="BI92" s="1514" t="n"/>
      <c r="BJ92" s="1514" t="n"/>
      <c r="BK92" s="1514" t="n"/>
      <c r="BL92" s="1514" t="n"/>
      <c r="BM92" s="1514" t="n"/>
      <c r="BN92" s="1514" t="n"/>
      <c r="BO92" s="1514" t="n"/>
      <c r="BP92" s="1514" t="n"/>
      <c r="BQ92" s="1514" t="n"/>
      <c r="BR92" s="1514" t="n"/>
      <c r="BS92" s="1514" t="n"/>
      <c r="BT92" s="1514" t="n"/>
      <c r="BU92" s="1514" t="n"/>
      <c r="BV92" s="1514" t="n"/>
      <c r="BW92" s="1435" t="n"/>
      <c r="BX92" s="1479" t="n"/>
      <c r="BY92" s="1479" t="n"/>
      <c r="BZ92" s="1479" t="n"/>
      <c r="CA92" s="1479" t="n"/>
      <c r="CB92" s="1479" t="n"/>
      <c r="CC92" s="1479" t="n"/>
      <c r="CD92" s="1479" t="n"/>
      <c r="CE92" s="1479" t="n"/>
      <c r="CF92" s="1479" t="n"/>
      <c r="CG92" s="1479" t="n"/>
      <c r="CH92" s="1479" t="n"/>
      <c r="CI92" s="1479" t="n"/>
      <c r="CJ92" s="1479" t="n"/>
      <c r="CK92" s="1479" t="n"/>
      <c r="CL92" s="1479" t="n"/>
      <c r="CM92" s="1479" t="n"/>
      <c r="CN92" s="1479" t="n"/>
      <c r="CO92" s="1479" t="n"/>
      <c r="CP92" s="1479" t="n"/>
      <c r="CQ92" s="1479" t="n"/>
      <c r="CR92" s="1479" t="n"/>
      <c r="CS92" s="1479" t="n"/>
      <c r="CT92" s="1479" t="n"/>
      <c r="CU92" s="1479" t="n"/>
      <c r="CV92" s="1479" t="n"/>
      <c r="CW92" s="1479" t="n"/>
      <c r="CX92" s="1479" t="n"/>
      <c r="CY92" s="1479" t="n"/>
      <c r="CZ92" s="1479" t="n"/>
      <c r="DA92" s="1479" t="n"/>
      <c r="DB92" s="1479" t="n"/>
      <c r="DC92" s="1479" t="n"/>
      <c r="DD92" s="1479" t="n"/>
      <c r="DE92" s="1479" t="n"/>
      <c r="DF92" s="1479" t="n"/>
      <c r="DG92" s="1479" t="n"/>
      <c r="DH92" s="1479" t="n"/>
      <c r="DI92" s="1479" t="n"/>
      <c r="DJ92" s="1479" t="n"/>
      <c r="DK92" s="1479" t="n"/>
      <c r="DL92" s="1479" t="n"/>
      <c r="DM92" s="1479" t="n"/>
      <c r="DN92" s="1479" t="n"/>
      <c r="DO92" s="1479" t="n"/>
      <c r="DP92" s="1479" t="n"/>
      <c r="DQ92" s="1479" t="n"/>
      <c r="DR92" s="1479" t="n"/>
      <c r="DS92" s="1479" t="n"/>
      <c r="DT92" s="1479" t="n"/>
      <c r="DU92" s="1479" t="n"/>
      <c r="DV92" s="1479" t="n"/>
      <c r="DW92" s="1479" t="n"/>
      <c r="DY92" s="1491" t="inlineStr">
        <is>
          <t xml:space="preserve">　 = a＋⑮</t>
        </is>
      </c>
      <c r="DZ92" s="1411" t="n"/>
      <c r="EA92" s="1411" t="n"/>
      <c r="EB92" s="1411" t="n"/>
      <c r="EC92" s="1411" t="n"/>
      <c r="ED92" s="1411" t="n"/>
      <c r="EE92" s="1411" t="n"/>
      <c r="EF92" s="1411" t="n"/>
      <c r="EG92" s="1411" t="n"/>
      <c r="EH92" s="1411" t="n"/>
      <c r="EI92" s="1411" t="n"/>
      <c r="EJ92" s="1411" t="n"/>
      <c r="EK92" s="1411" t="n"/>
      <c r="EL92" s="1411" t="n"/>
      <c r="EM92" s="1411" t="n"/>
      <c r="EN92" s="1411" t="n"/>
      <c r="EO92" s="1411" t="n"/>
      <c r="EP92" s="1411" t="n"/>
      <c r="EQ92" s="1411" t="n"/>
      <c r="ER92" s="1411" t="n"/>
      <c r="ES92" s="1411" t="n"/>
      <c r="ET92" s="1411" t="n"/>
      <c r="EU92" s="1411" t="n"/>
      <c r="EV92" s="1411" t="n"/>
      <c r="EW92" s="1411" t="n"/>
      <c r="EX92" s="1411" t="n"/>
      <c r="EY92" s="1411" t="n"/>
      <c r="EZ92" s="1487" t="n"/>
      <c r="FA92" s="1487" t="n"/>
      <c r="FB92" s="1487" t="n"/>
      <c r="FC92" s="1487" t="n"/>
      <c r="FD92" s="1487" t="n"/>
      <c r="FE92" s="1487" t="n"/>
      <c r="FF92" s="1487" t="n"/>
      <c r="FG92" s="1487" t="n"/>
      <c r="FH92" s="1487" t="n"/>
      <c r="FI92" s="1487" t="n"/>
      <c r="FJ92" s="1487" t="n"/>
      <c r="FK92" s="1487" t="n"/>
      <c r="FL92" s="1487" t="n"/>
      <c r="FN92" s="1493" t="n"/>
      <c r="FO92" s="1494" t="n"/>
      <c r="FP92" s="1494" t="n"/>
      <c r="FQ92" s="1494" t="n"/>
      <c r="FR92" s="1494" t="n"/>
      <c r="FS92" s="1494" t="n"/>
      <c r="FT92" s="1494" t="n"/>
      <c r="FU92" s="1494" t="n"/>
      <c r="FV92" s="1494" t="n"/>
      <c r="FW92" s="1494" t="n"/>
      <c r="FX92" s="1494" t="n"/>
      <c r="FY92" s="1494" t="n"/>
      <c r="FZ92" s="1494" t="n"/>
      <c r="GA92" s="1494" t="n"/>
      <c r="GB92" s="1494" t="n"/>
      <c r="GC92" s="1494" t="n"/>
      <c r="GD92" s="1494" t="n"/>
      <c r="GE92" s="1494" t="n"/>
      <c r="GF92" s="1494" t="n"/>
      <c r="GG92" s="1494" t="n"/>
      <c r="GH92" s="1494" t="n"/>
      <c r="GI92" s="1494" t="n"/>
      <c r="GJ92" s="1494" t="n"/>
      <c r="GM92" s="1514" t="n"/>
      <c r="GN92" s="1514" t="n"/>
      <c r="GO92" s="1514" t="n"/>
      <c r="GP92" s="1514" t="n"/>
      <c r="GQ92" s="1514" t="n"/>
      <c r="GR92" s="1514" t="n"/>
      <c r="GS92" s="1514" t="n"/>
      <c r="GT92" s="1514" t="n"/>
      <c r="GU92" s="1514" t="n"/>
      <c r="GV92" s="1514" t="n"/>
      <c r="GW92" s="1514" t="n"/>
      <c r="GX92" s="1514" t="n"/>
      <c r="GY92" s="1514" t="n"/>
    </row>
    <row r="93" ht="6" customHeight="1" s="980">
      <c r="A93" s="1400" t="n"/>
      <c r="B93" s="1400" t="n"/>
      <c r="C93" s="1400" t="n"/>
      <c r="D93" s="1400" t="n"/>
      <c r="E93" s="1400" t="n"/>
      <c r="F93" s="1400" t="n"/>
      <c r="G93" s="1400" t="n"/>
      <c r="H93" s="1400" t="n"/>
      <c r="I93" s="1400" t="n"/>
      <c r="J93" s="1400" t="n"/>
      <c r="K93" s="1400" t="n"/>
      <c r="L93" s="1400" t="n"/>
      <c r="M93" s="1400" t="n"/>
      <c r="N93" s="1400" t="n"/>
      <c r="O93" s="1400" t="n"/>
      <c r="P93" s="1400" t="n"/>
      <c r="Q93" s="1400" t="n"/>
      <c r="R93" s="1400" t="n"/>
      <c r="S93" s="1400" t="n"/>
      <c r="T93" s="1514" t="n"/>
      <c r="U93" s="1514" t="n"/>
      <c r="V93" s="1514" t="n"/>
      <c r="W93" s="1514" t="n"/>
      <c r="X93" s="1514" t="n"/>
      <c r="Y93" s="1514" t="n"/>
      <c r="Z93" s="1514" t="n"/>
      <c r="AA93" s="1514" t="n"/>
      <c r="AB93" s="1514" t="n"/>
      <c r="AC93" s="1514" t="n"/>
      <c r="AD93" s="1514" t="n"/>
      <c r="AE93" s="1514" t="n"/>
      <c r="AF93" s="1514" t="n"/>
      <c r="AG93" s="1514" t="n"/>
      <c r="AH93" s="1514" t="n"/>
      <c r="AI93" s="1514" t="n"/>
      <c r="AJ93" s="1514" t="n"/>
      <c r="AK93" s="1514" t="n"/>
      <c r="AL93" s="1514" t="n"/>
      <c r="AM93" s="1514" t="n"/>
      <c r="AN93" s="1514" t="n"/>
      <c r="AO93" s="1514" t="n"/>
      <c r="AP93" s="1514" t="n"/>
      <c r="AQ93" s="1514" t="n"/>
      <c r="AR93" s="1514" t="n"/>
      <c r="AS93" s="1514" t="n"/>
      <c r="AT93" s="1514" t="n"/>
      <c r="AU93" s="1514" t="n"/>
      <c r="AV93" s="1514" t="n"/>
      <c r="AW93" s="1514" t="n"/>
      <c r="AX93" s="1514" t="n"/>
      <c r="AY93" s="1514" t="n"/>
      <c r="AZ93" s="1514" t="n"/>
      <c r="BA93" s="1514" t="n"/>
      <c r="BB93" s="1514" t="n"/>
      <c r="BC93" s="1514" t="n"/>
      <c r="BD93" s="1514" t="n"/>
      <c r="BE93" s="1514" t="n"/>
      <c r="BF93" s="1514" t="n"/>
      <c r="BG93" s="1514" t="n"/>
      <c r="BH93" s="1514" t="n"/>
      <c r="BI93" s="1514" t="n"/>
      <c r="BJ93" s="1514" t="n"/>
      <c r="BK93" s="1514" t="n"/>
      <c r="BL93" s="1514" t="n"/>
      <c r="BM93" s="1514" t="n"/>
      <c r="BN93" s="1514" t="n"/>
      <c r="BO93" s="1514" t="n"/>
      <c r="BP93" s="1514" t="n"/>
      <c r="BQ93" s="1514" t="n"/>
      <c r="BR93" s="1514" t="n"/>
      <c r="BS93" s="1514" t="n"/>
      <c r="BT93" s="1514" t="n"/>
      <c r="BU93" s="1514" t="n"/>
      <c r="BV93" s="1514" t="n"/>
      <c r="BW93" s="1435" t="n"/>
      <c r="BX93" s="1479" t="n"/>
      <c r="BY93" s="1479" t="n"/>
      <c r="BZ93" s="1479" t="n"/>
      <c r="CA93" s="1479" t="n"/>
      <c r="CB93" s="1479" t="n"/>
      <c r="CC93" s="1479" t="n"/>
      <c r="CD93" s="1479" t="n"/>
      <c r="CE93" s="1479" t="n"/>
      <c r="CF93" s="1479" t="n"/>
      <c r="CG93" s="1479" t="n"/>
      <c r="CH93" s="1479" t="n"/>
      <c r="CI93" s="1479" t="n"/>
      <c r="CJ93" s="1479" t="n"/>
      <c r="CK93" s="1479" t="n"/>
      <c r="CL93" s="1479" t="n"/>
      <c r="CM93" s="1479" t="n"/>
      <c r="CN93" s="1479" t="n"/>
      <c r="CO93" s="1479" t="n"/>
      <c r="CP93" s="1479" t="n"/>
      <c r="CQ93" s="1479" t="n"/>
      <c r="CR93" s="1479" t="n"/>
      <c r="CS93" s="1479" t="n"/>
      <c r="CT93" s="1479" t="n"/>
      <c r="CU93" s="1479" t="n"/>
      <c r="CV93" s="1479" t="n"/>
      <c r="CW93" s="1479" t="n"/>
      <c r="CX93" s="1479" t="n"/>
      <c r="CY93" s="1479" t="n"/>
      <c r="CZ93" s="1479" t="n"/>
      <c r="DA93" s="1479" t="n"/>
      <c r="DB93" s="1479" t="n"/>
      <c r="DC93" s="1479" t="n"/>
      <c r="DD93" s="1479" t="n"/>
      <c r="DE93" s="1479" t="n"/>
      <c r="DF93" s="1479" t="n"/>
      <c r="DG93" s="1479" t="n"/>
      <c r="DH93" s="1479" t="n"/>
      <c r="DI93" s="1479" t="n"/>
      <c r="DJ93" s="1479" t="n"/>
      <c r="DK93" s="1479" t="n"/>
      <c r="DL93" s="1479" t="n"/>
      <c r="DM93" s="1479" t="n"/>
      <c r="DN93" s="1479" t="n"/>
      <c r="DO93" s="1479" t="n"/>
      <c r="DP93" s="1479" t="n"/>
      <c r="DQ93" s="1479" t="n"/>
      <c r="DR93" s="1479" t="n"/>
      <c r="DS93" s="1479" t="n"/>
      <c r="DT93" s="1479" t="n"/>
      <c r="DU93" s="1479" t="n"/>
      <c r="DV93" s="1479" t="n"/>
      <c r="DW93" s="1479" t="n"/>
      <c r="EZ93" s="1487" t="n"/>
      <c r="FA93" s="1487" t="n"/>
      <c r="FB93" s="1487" t="n"/>
      <c r="FC93" s="1487" t="n"/>
      <c r="FD93" s="1487" t="n"/>
      <c r="FE93" s="1487" t="n"/>
      <c r="FF93" s="1487" t="n"/>
      <c r="FG93" s="1487" t="n"/>
      <c r="FH93" s="1487" t="n"/>
      <c r="FI93" s="1487" t="n"/>
      <c r="FJ93" s="1487" t="n"/>
      <c r="FK93" s="1487" t="n"/>
      <c r="FL93" s="1487" t="n"/>
      <c r="FN93" s="1493" t="n"/>
      <c r="FO93" s="1494" t="n"/>
      <c r="FP93" s="1494" t="n"/>
      <c r="FQ93" s="1494" t="n"/>
      <c r="FR93" s="1494" t="n"/>
      <c r="FS93" s="1494" t="n"/>
      <c r="FT93" s="1494" t="n"/>
      <c r="FU93" s="1494" t="n"/>
      <c r="FV93" s="1494" t="n"/>
      <c r="FW93" s="1494" t="n"/>
      <c r="FX93" s="1494" t="n"/>
      <c r="FY93" s="1494" t="n"/>
      <c r="FZ93" s="1494" t="n"/>
      <c r="GA93" s="1494" t="n"/>
      <c r="GB93" s="1494" t="n"/>
      <c r="GC93" s="1494" t="n"/>
      <c r="GD93" s="1494" t="n"/>
      <c r="GE93" s="1494" t="n"/>
      <c r="GF93" s="1494" t="n"/>
      <c r="GG93" s="1494" t="n"/>
      <c r="GH93" s="1494" t="n"/>
      <c r="GI93" s="1494" t="n"/>
      <c r="GJ93" s="1494" t="n"/>
      <c r="GM93" s="1514" t="n"/>
      <c r="GN93" s="1514" t="n"/>
      <c r="GO93" s="1514" t="n"/>
      <c r="GP93" s="1514" t="n"/>
      <c r="GQ93" s="1514" t="n"/>
      <c r="GR93" s="1514" t="n"/>
      <c r="GS93" s="1514" t="n"/>
      <c r="GT93" s="1514" t="n"/>
      <c r="GU93" s="1514" t="n"/>
      <c r="GV93" s="1514" t="n"/>
      <c r="GW93" s="1514" t="n"/>
      <c r="GX93" s="1514" t="n"/>
      <c r="GY93" s="1514" t="n"/>
    </row>
    <row r="94" ht="6" customHeight="1" s="980">
      <c r="A94" s="1400" t="n"/>
      <c r="B94" s="1400" t="n"/>
      <c r="C94" s="1400" t="n"/>
      <c r="D94" s="1400" t="n"/>
      <c r="E94" s="1400" t="n"/>
      <c r="F94" s="1400" t="n"/>
      <c r="G94" s="1400" t="n"/>
      <c r="H94" s="1400" t="n"/>
      <c r="I94" s="1400" t="n"/>
      <c r="J94" s="1400" t="n"/>
      <c r="K94" s="1400" t="n"/>
      <c r="L94" s="1400" t="n"/>
      <c r="M94" s="1400" t="n"/>
      <c r="N94" s="1400" t="n"/>
      <c r="O94" s="1400" t="n"/>
      <c r="P94" s="1400" t="n"/>
      <c r="Q94" s="1400" t="n"/>
      <c r="R94" s="1400" t="n"/>
      <c r="S94" s="1400" t="n"/>
      <c r="T94" s="1514" t="n"/>
      <c r="U94" s="1514" t="n"/>
      <c r="V94" s="1514" t="n"/>
      <c r="W94" s="1514" t="n"/>
      <c r="X94" s="1514" t="n"/>
      <c r="Y94" s="1514" t="n"/>
      <c r="Z94" s="1514" t="n"/>
      <c r="AA94" s="1514" t="n"/>
      <c r="AB94" s="1514" t="n"/>
      <c r="AC94" s="1514" t="n"/>
      <c r="AD94" s="1514" t="n"/>
      <c r="AE94" s="1514" t="n"/>
      <c r="AF94" s="1514" t="n"/>
      <c r="AG94" s="1514" t="n"/>
      <c r="AH94" s="1514" t="n"/>
      <c r="AI94" s="1514" t="n"/>
      <c r="AJ94" s="1514" t="n"/>
      <c r="AK94" s="1514" t="n"/>
      <c r="AL94" s="1514" t="n"/>
      <c r="AM94" s="1514" t="n"/>
      <c r="AN94" s="1514" t="n"/>
      <c r="AO94" s="1514" t="n"/>
      <c r="AP94" s="1514" t="n"/>
      <c r="AQ94" s="1514" t="n"/>
      <c r="AR94" s="1514" t="n"/>
      <c r="AS94" s="1514" t="n"/>
      <c r="AT94" s="1514" t="n"/>
      <c r="AU94" s="1514" t="n"/>
      <c r="AV94" s="1514" t="n"/>
      <c r="AW94" s="1514" t="n"/>
      <c r="AX94" s="1514" t="n"/>
      <c r="AY94" s="1514" t="n"/>
      <c r="AZ94" s="1514" t="n"/>
      <c r="BA94" s="1514" t="n"/>
      <c r="BB94" s="1514" t="n"/>
      <c r="BC94" s="1514" t="n"/>
      <c r="BD94" s="1514" t="n"/>
      <c r="BE94" s="1514" t="n"/>
      <c r="BF94" s="1514" t="n"/>
      <c r="BG94" s="1514" t="n"/>
      <c r="BH94" s="1514" t="n"/>
      <c r="BI94" s="1514" t="n"/>
      <c r="BJ94" s="1514" t="n"/>
      <c r="BK94" s="1514" t="n"/>
      <c r="BL94" s="1514" t="n"/>
      <c r="BM94" s="1514" t="n"/>
      <c r="BN94" s="1514" t="n"/>
      <c r="BO94" s="1514" t="n"/>
      <c r="BP94" s="1514" t="n"/>
      <c r="BQ94" s="1514" t="n"/>
      <c r="BR94" s="1514" t="n"/>
      <c r="BS94" s="1514" t="n"/>
      <c r="BT94" s="1514" t="n"/>
      <c r="BU94" s="1514" t="n"/>
      <c r="BV94" s="1514" t="n"/>
      <c r="BW94" s="1435" t="n"/>
      <c r="BX94" s="1479" t="n"/>
      <c r="BY94" s="1479" t="n"/>
      <c r="BZ94" s="1479" t="n"/>
      <c r="CA94" s="1479" t="n"/>
      <c r="CB94" s="1479" t="n"/>
      <c r="CC94" s="1479" t="n"/>
      <c r="CD94" s="1479" t="n"/>
      <c r="CE94" s="1479" t="n"/>
      <c r="CF94" s="1479" t="n"/>
      <c r="CG94" s="1479" t="n"/>
      <c r="CH94" s="1479" t="n"/>
      <c r="CI94" s="1479" t="n"/>
      <c r="CJ94" s="1479" t="n"/>
      <c r="CK94" s="1479" t="n"/>
      <c r="CL94" s="1479" t="n"/>
      <c r="CM94" s="1479" t="n"/>
      <c r="CN94" s="1479" t="n"/>
      <c r="CO94" s="1479" t="n"/>
      <c r="CP94" s="1479" t="n"/>
      <c r="CQ94" s="1479" t="n"/>
      <c r="CR94" s="1479" t="n"/>
      <c r="CS94" s="1479" t="n"/>
      <c r="CT94" s="1479" t="n"/>
      <c r="CU94" s="1479" t="n"/>
      <c r="CV94" s="1479" t="n"/>
      <c r="CW94" s="1479" t="n"/>
      <c r="CX94" s="1479" t="n"/>
      <c r="CY94" s="1479" t="n"/>
      <c r="CZ94" s="1479" t="n"/>
      <c r="DA94" s="1479" t="n"/>
      <c r="DB94" s="1479" t="n"/>
      <c r="DC94" s="1479" t="n"/>
      <c r="DD94" s="1479" t="n"/>
      <c r="DE94" s="1479" t="n"/>
      <c r="DF94" s="1479" t="n"/>
      <c r="DG94" s="1479" t="n"/>
      <c r="DH94" s="1479" t="n"/>
      <c r="DI94" s="1479" t="n"/>
      <c r="DJ94" s="1479" t="n"/>
      <c r="DK94" s="1479" t="n"/>
      <c r="DL94" s="1479" t="n"/>
      <c r="DM94" s="1479" t="n"/>
      <c r="DN94" s="1479" t="n"/>
      <c r="DO94" s="1479" t="n"/>
      <c r="DP94" s="1479" t="n"/>
      <c r="DQ94" s="1479" t="n"/>
      <c r="DR94" s="1479" t="n"/>
      <c r="DS94" s="1479" t="n"/>
      <c r="DT94" s="1479" t="n"/>
      <c r="DU94" s="1479" t="n"/>
      <c r="DV94" s="1479" t="n"/>
      <c r="DW94" s="1479" t="n"/>
      <c r="DY94" s="1495" t="n"/>
      <c r="DZ94" s="1495" t="n"/>
      <c r="EA94" s="1495" t="n"/>
      <c r="EB94" s="1495" t="n"/>
      <c r="EC94" s="1495" t="n"/>
      <c r="ED94" s="1495" t="n"/>
      <c r="EE94" s="1495" t="n"/>
      <c r="EF94" s="1495" t="n"/>
      <c r="EG94" s="1495" t="n"/>
      <c r="EH94" s="1495" t="n"/>
      <c r="EI94" s="1495" t="n"/>
      <c r="EJ94" s="1495" t="n"/>
      <c r="EK94" s="1495" t="n"/>
      <c r="EL94" s="1495" t="n"/>
      <c r="EM94" s="1495" t="n"/>
      <c r="EN94" s="1495" t="n"/>
      <c r="EO94" s="1495" t="n"/>
      <c r="EP94" s="1495" t="n"/>
      <c r="EQ94" s="1495" t="n"/>
      <c r="ER94" s="1495" t="n"/>
      <c r="ES94" s="1495" t="n"/>
      <c r="ET94" s="1495" t="n"/>
      <c r="EU94" s="1495" t="n"/>
      <c r="EV94" s="1495" t="n"/>
      <c r="EW94" s="1495" t="n"/>
      <c r="EX94" s="1495" t="n"/>
      <c r="EY94" s="1495" t="n"/>
      <c r="EZ94" s="1487" t="n"/>
      <c r="FA94" s="1487" t="n"/>
      <c r="FB94" s="1487" t="n"/>
      <c r="FC94" s="1487" t="n"/>
      <c r="FD94" s="1487" t="n"/>
      <c r="FE94" s="1487" t="n"/>
      <c r="FF94" s="1487" t="n"/>
      <c r="FG94" s="1487" t="n"/>
      <c r="FH94" s="1487" t="n"/>
      <c r="FI94" s="1487" t="n"/>
      <c r="FJ94" s="1487" t="n"/>
      <c r="FK94" s="1487" t="n"/>
      <c r="FL94" s="1487" t="n"/>
      <c r="FN94" s="1493" t="n"/>
      <c r="FO94" s="1494" t="n"/>
      <c r="FP94" s="1494" t="n"/>
      <c r="FQ94" s="1494" t="n"/>
      <c r="FR94" s="1494" t="n"/>
      <c r="FS94" s="1494" t="n"/>
      <c r="FT94" s="1494" t="n"/>
      <c r="FU94" s="1494" t="n"/>
      <c r="FV94" s="1494" t="n"/>
      <c r="FW94" s="1494" t="n"/>
      <c r="FX94" s="1494" t="n"/>
      <c r="FY94" s="1494" t="n"/>
      <c r="FZ94" s="1494" t="n"/>
      <c r="GA94" s="1494" t="n"/>
      <c r="GB94" s="1494" t="n"/>
      <c r="GC94" s="1494" t="n"/>
      <c r="GD94" s="1494" t="n"/>
      <c r="GE94" s="1494" t="n"/>
      <c r="GF94" s="1494" t="n"/>
      <c r="GG94" s="1494" t="n"/>
      <c r="GH94" s="1494" t="n"/>
      <c r="GI94" s="1494" t="n"/>
      <c r="GJ94" s="1494" t="n"/>
      <c r="GM94" s="1514" t="n"/>
      <c r="GN94" s="1514" t="n"/>
      <c r="GO94" s="1514" t="n"/>
      <c r="GP94" s="1514" t="n"/>
      <c r="GQ94" s="1514" t="n"/>
      <c r="GR94" s="1514" t="n"/>
      <c r="GS94" s="1514" t="n"/>
      <c r="GT94" s="1514" t="n"/>
      <c r="GU94" s="1514" t="n"/>
      <c r="GV94" s="1514" t="n"/>
      <c r="GW94" s="1514" t="n"/>
      <c r="GX94" s="1514" t="n"/>
      <c r="GY94" s="1514" t="n"/>
    </row>
    <row r="95" ht="6" customHeight="1" s="980">
      <c r="A95" s="1400" t="n"/>
      <c r="B95" s="1400" t="n"/>
      <c r="C95" s="1400" t="n"/>
      <c r="D95" s="1400" t="n"/>
      <c r="E95" s="1400" t="n"/>
      <c r="F95" s="1400" t="n"/>
      <c r="G95" s="1400" t="n"/>
      <c r="H95" s="1400" t="n"/>
      <c r="I95" s="1400" t="n"/>
      <c r="J95" s="1400" t="n"/>
      <c r="K95" s="1400" t="n"/>
      <c r="L95" s="1400" t="n"/>
      <c r="M95" s="1400" t="n"/>
      <c r="N95" s="1400" t="n"/>
      <c r="O95" s="1400" t="n"/>
      <c r="P95" s="1400" t="n"/>
      <c r="Q95" s="1400" t="n"/>
      <c r="R95" s="1400" t="n"/>
      <c r="S95" s="1400" t="n"/>
      <c r="T95" s="1514" t="n"/>
      <c r="U95" s="1514" t="n"/>
      <c r="V95" s="1514" t="n"/>
      <c r="W95" s="1514" t="n"/>
      <c r="X95" s="1514" t="n"/>
      <c r="Y95" s="1514" t="n"/>
      <c r="Z95" s="1514" t="n"/>
      <c r="AA95" s="1514" t="n"/>
      <c r="AB95" s="1514" t="n"/>
      <c r="AC95" s="1514" t="n"/>
      <c r="AD95" s="1514" t="n"/>
      <c r="AE95" s="1514" t="n"/>
      <c r="AF95" s="1514" t="n"/>
      <c r="AG95" s="1514" t="n"/>
      <c r="AH95" s="1514" t="n"/>
      <c r="AI95" s="1514" t="n"/>
      <c r="AJ95" s="1514" t="n"/>
      <c r="AK95" s="1514" t="n"/>
      <c r="AL95" s="1514" t="n"/>
      <c r="AM95" s="1514" t="n"/>
      <c r="AN95" s="1514" t="n"/>
      <c r="AO95" s="1514" t="n"/>
      <c r="AP95" s="1514" t="n"/>
      <c r="AQ95" s="1514" t="n"/>
      <c r="AR95" s="1514" t="n"/>
      <c r="AS95" s="1514" t="n"/>
      <c r="AT95" s="1514" t="n"/>
      <c r="AU95" s="1514" t="n"/>
      <c r="AV95" s="1514" t="n"/>
      <c r="AW95" s="1514" t="n"/>
      <c r="AX95" s="1514" t="n"/>
      <c r="AY95" s="1514" t="n"/>
      <c r="AZ95" s="1514" t="n"/>
      <c r="BA95" s="1514" t="n"/>
      <c r="BB95" s="1514" t="n"/>
      <c r="BC95" s="1514" t="n"/>
      <c r="BD95" s="1514" t="n"/>
      <c r="BE95" s="1514" t="n"/>
      <c r="BF95" s="1514" t="n"/>
      <c r="BG95" s="1514" t="n"/>
      <c r="BH95" s="1514" t="n"/>
      <c r="BI95" s="1514" t="n"/>
      <c r="BJ95" s="1514" t="n"/>
      <c r="BK95" s="1514" t="n"/>
      <c r="BL95" s="1514" t="n"/>
      <c r="BM95" s="1514" t="n"/>
      <c r="BN95" s="1514" t="n"/>
      <c r="BO95" s="1514" t="n"/>
      <c r="BP95" s="1514" t="n"/>
      <c r="BQ95" s="1514" t="n"/>
      <c r="BR95" s="1514" t="n"/>
      <c r="BS95" s="1514" t="n"/>
      <c r="BT95" s="1514" t="n"/>
      <c r="BU95" s="1514" t="n"/>
      <c r="BV95" s="1514" t="n"/>
      <c r="BW95" s="1435" t="n"/>
      <c r="BX95" s="1479" t="n"/>
      <c r="BY95" s="1479" t="n"/>
      <c r="BZ95" s="1479" t="n"/>
      <c r="CA95" s="1479" t="n"/>
      <c r="CB95" s="1479" t="n"/>
      <c r="CC95" s="1479" t="n"/>
      <c r="CD95" s="1479" t="n"/>
      <c r="CE95" s="1479" t="n"/>
      <c r="CF95" s="1479" t="n"/>
      <c r="CG95" s="1479" t="n"/>
      <c r="CH95" s="1479" t="n"/>
      <c r="CI95" s="1479" t="n"/>
      <c r="CJ95" s="1479" t="n"/>
      <c r="CK95" s="1479" t="n"/>
      <c r="CL95" s="1479" t="n"/>
      <c r="CM95" s="1479" t="n"/>
      <c r="CN95" s="1479" t="n"/>
      <c r="CO95" s="1479" t="n"/>
      <c r="CP95" s="1479" t="n"/>
      <c r="CQ95" s="1479" t="n"/>
      <c r="CR95" s="1479" t="n"/>
      <c r="CS95" s="1479" t="n"/>
      <c r="CT95" s="1479" t="n"/>
      <c r="CU95" s="1479" t="n"/>
      <c r="CV95" s="1479" t="n"/>
      <c r="CW95" s="1479" t="n"/>
      <c r="CX95" s="1479" t="n"/>
      <c r="CY95" s="1479" t="n"/>
      <c r="CZ95" s="1479" t="n"/>
      <c r="DA95" s="1479" t="n"/>
      <c r="DB95" s="1479" t="n"/>
      <c r="DC95" s="1479" t="n"/>
      <c r="DD95" s="1479" t="n"/>
      <c r="DE95" s="1479" t="n"/>
      <c r="DF95" s="1479" t="n"/>
      <c r="DG95" s="1479" t="n"/>
      <c r="DH95" s="1479" t="n"/>
      <c r="DI95" s="1479" t="n"/>
      <c r="DJ95" s="1479" t="n"/>
      <c r="DK95" s="1479" t="n"/>
      <c r="DL95" s="1479" t="n"/>
      <c r="DM95" s="1479" t="n"/>
      <c r="DN95" s="1479" t="n"/>
      <c r="DO95" s="1479" t="n"/>
      <c r="DP95" s="1479" t="n"/>
      <c r="DQ95" s="1479" t="n"/>
      <c r="DR95" s="1479" t="n"/>
      <c r="DS95" s="1479" t="n"/>
      <c r="DT95" s="1479" t="n"/>
      <c r="DU95" s="1479" t="n"/>
      <c r="DV95" s="1479" t="n"/>
      <c r="DW95" s="1479" t="n"/>
      <c r="DY95" s="1495" t="n"/>
      <c r="DZ95" s="1495" t="n"/>
      <c r="EA95" s="1495" t="n"/>
      <c r="EB95" s="1495" t="n"/>
      <c r="EC95" s="1495" t="n"/>
      <c r="ED95" s="1495" t="n"/>
      <c r="EE95" s="1495" t="n"/>
      <c r="EF95" s="1495" t="n"/>
      <c r="EG95" s="1495" t="n"/>
      <c r="EH95" s="1495" t="n"/>
      <c r="EI95" s="1495" t="n"/>
      <c r="EJ95" s="1495" t="n"/>
      <c r="EK95" s="1495" t="n"/>
      <c r="EL95" s="1495" t="n"/>
      <c r="EM95" s="1495" t="n"/>
      <c r="EN95" s="1495" t="n"/>
      <c r="EO95" s="1495" t="n"/>
      <c r="EP95" s="1495" t="n"/>
      <c r="EQ95" s="1495" t="n"/>
      <c r="ER95" s="1495" t="n"/>
      <c r="ES95" s="1495" t="n"/>
      <c r="ET95" s="1495" t="n"/>
      <c r="EU95" s="1495" t="n"/>
      <c r="EV95" s="1495" t="n"/>
      <c r="EW95" s="1495" t="n"/>
      <c r="EX95" s="1495" t="n"/>
      <c r="EY95" s="1495" t="n"/>
      <c r="EZ95" s="1487" t="n"/>
      <c r="FA95" s="1487" t="n"/>
      <c r="FB95" s="1487" t="n"/>
      <c r="FC95" s="1487" t="n"/>
      <c r="FD95" s="1487" t="n"/>
      <c r="FE95" s="1487" t="n"/>
      <c r="FF95" s="1487" t="n"/>
      <c r="FG95" s="1487" t="n"/>
      <c r="FH95" s="1487" t="n"/>
      <c r="FI95" s="1487" t="n"/>
      <c r="FJ95" s="1487" t="n"/>
      <c r="FK95" s="1487" t="n"/>
      <c r="FL95" s="1487" t="n"/>
      <c r="FN95" s="1493" t="n"/>
      <c r="FO95" s="1494" t="n"/>
      <c r="FP95" s="1494" t="n"/>
      <c r="FQ95" s="1494" t="n"/>
      <c r="FR95" s="1494" t="n"/>
      <c r="FS95" s="1494" t="n"/>
      <c r="FT95" s="1494" t="n"/>
      <c r="FU95" s="1494" t="n"/>
      <c r="FV95" s="1494" t="n"/>
      <c r="FW95" s="1494" t="n"/>
      <c r="FX95" s="1494" t="n"/>
      <c r="FY95" s="1494" t="n"/>
      <c r="FZ95" s="1494" t="n"/>
      <c r="GA95" s="1494" t="n"/>
      <c r="GB95" s="1494" t="n"/>
      <c r="GC95" s="1494" t="n"/>
      <c r="GD95" s="1494" t="n"/>
      <c r="GE95" s="1494" t="n"/>
      <c r="GF95" s="1494" t="n"/>
      <c r="GG95" s="1494" t="n"/>
      <c r="GH95" s="1494" t="n"/>
      <c r="GI95" s="1494" t="n"/>
      <c r="GJ95" s="1494" t="n"/>
      <c r="GM95" s="1514" t="n"/>
      <c r="GN95" s="1514" t="n"/>
      <c r="GO95" s="1514" t="n"/>
      <c r="GP95" s="1514" t="n"/>
      <c r="GQ95" s="1514" t="n"/>
      <c r="GR95" s="1514" t="n"/>
      <c r="GS95" s="1514" t="n"/>
      <c r="GT95" s="1514" t="n"/>
      <c r="GU95" s="1514" t="n"/>
      <c r="GV95" s="1514" t="n"/>
      <c r="GW95" s="1514" t="n"/>
      <c r="GX95" s="1514" t="n"/>
      <c r="GY95" s="1514" t="n"/>
    </row>
    <row r="96" ht="12" customHeight="1" s="980">
      <c r="A96" s="1496" t="inlineStr">
        <is>
          <t>Classification</t>
        </is>
      </c>
      <c r="B96" s="1387" t="n"/>
      <c r="C96" s="1387" t="n"/>
      <c r="D96" s="1387" t="n"/>
      <c r="E96" s="1387" t="n"/>
      <c r="F96" s="1387" t="n"/>
      <c r="G96" s="1387" t="n"/>
      <c r="H96" s="1387" t="n"/>
      <c r="I96" s="1387" t="n"/>
      <c r="J96" s="1387" t="n"/>
      <c r="K96" s="1387" t="n"/>
      <c r="L96" s="1387" t="n"/>
      <c r="M96" s="1388" t="n"/>
      <c r="N96" s="1497" t="inlineStr">
        <is>
          <t>ＭＢ</t>
        </is>
      </c>
      <c r="O96" s="1387" t="n"/>
      <c r="P96" s="1387" t="n"/>
      <c r="Q96" s="1387" t="n"/>
      <c r="R96" s="1387" t="n"/>
      <c r="S96" s="1388" t="n"/>
      <c r="T96" s="1498" t="n"/>
      <c r="U96" s="1498" t="n"/>
      <c r="V96" s="1496" t="inlineStr">
        <is>
          <t>Retention Period</t>
        </is>
      </c>
      <c r="W96" s="1387" t="n"/>
      <c r="X96" s="1387" t="n"/>
      <c r="Y96" s="1387" t="n"/>
      <c r="Z96" s="1387" t="n"/>
      <c r="AA96" s="1387" t="n"/>
      <c r="AB96" s="1387" t="n"/>
      <c r="AC96" s="1387" t="n"/>
      <c r="AD96" s="1387" t="n"/>
      <c r="AE96" s="1387" t="n"/>
      <c r="AF96" s="1387" t="n"/>
      <c r="AG96" s="1387" t="n"/>
      <c r="AH96" s="1387" t="n"/>
      <c r="AI96" s="1387" t="n"/>
      <c r="AJ96" s="1387" t="n"/>
      <c r="AK96" s="1387" t="n"/>
      <c r="AL96" s="1388" t="n"/>
      <c r="AM96" s="1525" t="inlineStr">
        <is>
          <t>2025/03/31</t>
        </is>
      </c>
      <c r="AN96" s="1387" t="n"/>
      <c r="AO96" s="1387" t="n"/>
      <c r="AP96" s="1387" t="n"/>
      <c r="AQ96" s="1387" t="n"/>
      <c r="AR96" s="1387" t="n"/>
      <c r="AS96" s="1387" t="n"/>
      <c r="AT96" s="1387" t="n"/>
      <c r="AU96" s="1387" t="n"/>
      <c r="AV96" s="1387" t="n"/>
      <c r="AW96" s="1387" t="n"/>
      <c r="AX96" s="1387" t="n"/>
      <c r="AY96" s="1387" t="n"/>
      <c r="AZ96" s="1388" t="n"/>
      <c r="BA96" s="1514" t="n"/>
      <c r="BB96" s="1514" t="n"/>
      <c r="BC96" s="1514" t="n"/>
      <c r="BD96" s="1514" t="n"/>
      <c r="BE96" s="1514" t="n"/>
      <c r="BF96" s="1514" t="n"/>
      <c r="BG96" s="1514" t="n"/>
      <c r="BH96" s="1514" t="n"/>
      <c r="BI96" s="1514" t="n"/>
      <c r="BJ96" s="1514" t="n"/>
      <c r="EZ96" s="1500" t="n"/>
      <c r="FA96" s="1526">
        <f>+FB66+EZ21-V81</f>
        <v/>
      </c>
    </row>
    <row r="97" ht="6" customHeight="1" s="980">
      <c r="A97" s="1400" t="n"/>
      <c r="B97" s="1400" t="n"/>
      <c r="C97" s="1400" t="n"/>
      <c r="D97" s="1400" t="n"/>
      <c r="E97" s="1400" t="n"/>
      <c r="F97" s="1400" t="n"/>
      <c r="G97" s="1400" t="n"/>
      <c r="H97" s="1400" t="n"/>
      <c r="I97" s="1400" t="n"/>
      <c r="J97" s="1400" t="n"/>
      <c r="K97" s="1400" t="n"/>
      <c r="L97" s="1400" t="n"/>
      <c r="M97" s="1400" t="n"/>
      <c r="N97" s="1400" t="n"/>
      <c r="O97" s="1400" t="n"/>
      <c r="P97" s="1400" t="n"/>
      <c r="Q97" s="1400" t="n"/>
      <c r="R97" s="1400" t="n"/>
      <c r="S97" s="1400" t="n"/>
      <c r="T97" s="1514" t="n"/>
      <c r="U97" s="1514" t="n"/>
      <c r="V97" s="1514" t="n"/>
      <c r="W97" s="1514" t="n"/>
      <c r="X97" s="1514" t="n"/>
      <c r="Y97" s="1514" t="n"/>
      <c r="AB97" s="1514" t="n"/>
      <c r="AC97" s="1514" t="n"/>
      <c r="AD97" s="1514" t="n"/>
      <c r="AE97" s="1514" t="n"/>
      <c r="AF97" s="1514" t="n"/>
      <c r="AG97" s="1514" t="n"/>
      <c r="AH97" s="1514" t="n"/>
      <c r="AI97" s="1514" t="n"/>
      <c r="AJ97" s="1514" t="n"/>
      <c r="AK97" s="1514" t="n"/>
      <c r="AL97" s="1514" t="n"/>
      <c r="AM97" s="1514" t="n"/>
      <c r="AN97" s="1514" t="n"/>
      <c r="AO97" s="1514" t="n"/>
      <c r="AP97" s="1514" t="n"/>
      <c r="AQ97" s="1514" t="n"/>
      <c r="AR97" s="1514" t="n"/>
      <c r="AS97" s="1514" t="n"/>
      <c r="AT97" s="1514" t="n"/>
      <c r="AU97" s="1514" t="n"/>
      <c r="AV97" s="1514" t="n"/>
      <c r="AW97" s="1514" t="n"/>
      <c r="AX97" s="1514" t="n"/>
      <c r="AY97" s="1514" t="n"/>
      <c r="AZ97" s="1514" t="n"/>
      <c r="BA97" s="1514" t="n"/>
      <c r="BB97" s="1514" t="n"/>
      <c r="BC97" s="1514" t="n"/>
      <c r="BD97" s="1514" t="n"/>
      <c r="BE97" s="1514" t="n"/>
      <c r="BF97" s="1514" t="n"/>
      <c r="BG97" s="1514" t="n"/>
      <c r="BH97" s="1514" t="n"/>
      <c r="BI97" s="1514" t="n"/>
      <c r="BJ97" s="1514" t="n"/>
      <c r="EZ97" s="1500" t="n"/>
      <c r="FA97" s="1500" t="n"/>
      <c r="FB97" s="1500" t="n"/>
      <c r="FC97" s="1500" t="n"/>
      <c r="FD97" s="1500" t="n"/>
      <c r="FE97" s="1500" t="n"/>
      <c r="FF97" s="1500" t="n"/>
      <c r="FG97" s="1500" t="n"/>
      <c r="FH97" s="1500" t="n"/>
      <c r="FI97" s="1500" t="n"/>
      <c r="FJ97" s="1500" t="n"/>
      <c r="FK97" s="1500" t="n"/>
      <c r="FL97" s="1500" t="n"/>
    </row>
    <row r="98" ht="6" customHeight="1" s="980">
      <c r="A98" s="1400" t="n"/>
      <c r="B98" s="1400" t="n"/>
      <c r="C98" s="1400" t="n"/>
      <c r="D98" s="1400" t="n"/>
      <c r="E98" s="1400" t="n"/>
      <c r="F98" s="1400" t="n"/>
      <c r="G98" s="1400" t="n"/>
      <c r="H98" s="1400" t="n"/>
      <c r="I98" s="1400" t="n"/>
      <c r="J98" s="1400" t="n"/>
      <c r="K98" s="1400" t="n"/>
      <c r="L98" s="1400" t="n"/>
      <c r="M98" s="1400" t="n"/>
      <c r="N98" s="1400" t="n"/>
      <c r="O98" s="1400" t="n"/>
      <c r="P98" s="1400" t="n"/>
      <c r="Q98" s="1400" t="n"/>
      <c r="R98" s="1400" t="n"/>
      <c r="S98" s="1400" t="n"/>
      <c r="T98" s="1514" t="n"/>
      <c r="U98" s="1514" t="n"/>
      <c r="V98" s="1514" t="n"/>
      <c r="W98" s="1514" t="n"/>
      <c r="X98" s="1514" t="n"/>
      <c r="Y98" s="1514" t="n"/>
      <c r="AA98" s="1514" t="n"/>
      <c r="AB98" s="1514" t="n"/>
      <c r="AC98" s="1514" t="n"/>
      <c r="AD98" s="1514" t="n"/>
      <c r="AE98" s="1514" t="n"/>
      <c r="AF98" s="1514" t="n"/>
      <c r="AG98" s="1514" t="n"/>
      <c r="AH98" s="1514" t="n"/>
      <c r="AI98" s="1514" t="n"/>
      <c r="AJ98" s="1514" t="n"/>
      <c r="AK98" s="1514" t="n"/>
      <c r="AL98" s="1514" t="n"/>
      <c r="AM98" s="1514" t="n"/>
      <c r="AN98" s="1514" t="n"/>
      <c r="AO98" s="1514" t="n"/>
      <c r="AP98" s="1514" t="n"/>
      <c r="AQ98" s="1514" t="n"/>
      <c r="AR98" s="1514" t="n"/>
      <c r="AS98" s="1514" t="n"/>
      <c r="AT98" s="1514" t="n"/>
      <c r="AU98" s="1514" t="n"/>
      <c r="AV98" s="1514" t="n"/>
      <c r="AW98" s="1514" t="n"/>
      <c r="AX98" s="1514" t="n"/>
      <c r="AY98" s="1514" t="n"/>
      <c r="AZ98" s="1514" t="n"/>
      <c r="BA98" s="1514" t="n"/>
      <c r="BB98" s="1514" t="n"/>
      <c r="BC98" s="1514" t="n"/>
      <c r="BD98" s="1514" t="n"/>
      <c r="BE98" s="1514" t="n"/>
      <c r="BF98" s="1514" t="n"/>
      <c r="BG98" s="1514" t="n"/>
      <c r="BH98" s="1514" t="n"/>
      <c r="BI98" s="1514" t="n"/>
      <c r="BJ98" s="1514" t="n"/>
      <c r="EZ98" s="1500" t="n"/>
      <c r="FA98" s="1500" t="n"/>
      <c r="FB98" s="1500" t="n"/>
      <c r="FC98" s="1500" t="n"/>
      <c r="FD98" s="1500" t="n"/>
      <c r="FE98" s="1500" t="n"/>
      <c r="FF98" s="1500" t="n"/>
      <c r="FG98" s="1500" t="n"/>
      <c r="FH98" s="1500" t="n"/>
      <c r="FI98" s="1500" t="n"/>
      <c r="FJ98" s="1500" t="n"/>
      <c r="FK98" s="1500" t="n"/>
      <c r="FL98" s="1500" t="n"/>
    </row>
    <row r="99" ht="6" customHeight="1" s="980">
      <c r="A99" s="1400" t="n"/>
      <c r="B99" s="1400" t="n"/>
      <c r="C99" s="1400" t="n"/>
      <c r="D99" s="1400" t="n"/>
      <c r="E99" s="1400" t="n"/>
      <c r="F99" s="1400" t="n"/>
      <c r="G99" s="1400" t="n"/>
      <c r="H99" s="1400" t="n"/>
      <c r="I99" s="1400" t="n"/>
      <c r="J99" s="1400" t="n"/>
      <c r="K99" s="1400" t="n"/>
      <c r="L99" s="1400" t="n"/>
      <c r="M99" s="1400" t="n"/>
      <c r="N99" s="1400" t="n"/>
      <c r="O99" s="1400" t="n"/>
      <c r="P99" s="1400" t="n"/>
      <c r="Q99" s="1400" t="n"/>
      <c r="R99" s="1400" t="n"/>
      <c r="S99" s="1400" t="n"/>
      <c r="T99" s="1514" t="n"/>
      <c r="U99" s="1514" t="n"/>
      <c r="V99" s="1514" t="n"/>
      <c r="W99" s="1514" t="n"/>
      <c r="AA99" s="1514" t="n"/>
      <c r="AB99" s="1514" t="n"/>
      <c r="AC99" s="1514" t="n"/>
      <c r="AD99" s="1514" t="n"/>
      <c r="AE99" s="1514" t="n"/>
      <c r="AF99" s="1514" t="n"/>
      <c r="AG99" s="1514" t="n"/>
      <c r="AH99" s="1514" t="n"/>
      <c r="AI99" s="1514" t="n"/>
      <c r="AJ99" s="1514" t="n"/>
      <c r="AK99" s="1514" t="n"/>
      <c r="AL99" s="1514" t="n"/>
      <c r="AM99" s="1514" t="n"/>
      <c r="AN99" s="1514" t="n"/>
      <c r="AO99" s="1514" t="n"/>
      <c r="AP99" s="1514" t="n"/>
      <c r="AQ99" s="1514" t="n"/>
      <c r="AR99" s="1514" t="n"/>
      <c r="AS99" s="1514" t="n"/>
      <c r="AT99" s="1514" t="n"/>
      <c r="AU99" s="1514" t="n"/>
      <c r="AV99" s="1514" t="n"/>
      <c r="AW99" s="1514" t="n"/>
      <c r="AX99" s="1514" t="n"/>
      <c r="AY99" s="1514" t="n"/>
      <c r="AZ99" s="1514" t="n"/>
      <c r="BA99" s="1514" t="n"/>
      <c r="BB99" s="1514" t="n"/>
      <c r="BC99" s="1514" t="n"/>
      <c r="BD99" s="1514" t="n"/>
      <c r="BE99" s="1514" t="n"/>
      <c r="BF99" s="1514" t="n"/>
      <c r="BG99" s="1514" t="n"/>
      <c r="BH99" s="1514" t="n"/>
      <c r="BI99" s="1514" t="n"/>
      <c r="BJ99" s="1514" t="n"/>
      <c r="EZ99" s="1500" t="n"/>
      <c r="FA99" s="1500" t="n"/>
      <c r="FB99" s="1500" t="n"/>
      <c r="FC99" s="1500" t="n"/>
      <c r="FD99" s="1500" t="n"/>
      <c r="FE99" s="1500" t="n"/>
      <c r="FF99" s="1500" t="n"/>
      <c r="FG99" s="1500" t="n"/>
      <c r="FH99" s="1500" t="n"/>
      <c r="FI99" s="1500" t="n"/>
      <c r="FJ99" s="1500" t="n"/>
      <c r="FK99" s="1500" t="n"/>
      <c r="FL99" s="1500" t="n"/>
    </row>
    <row r="100" ht="6" customHeight="1" s="980">
      <c r="A100" s="1400" t="n"/>
      <c r="B100" s="1400" t="n"/>
      <c r="C100" s="1400" t="n"/>
      <c r="D100" s="1400" t="n"/>
      <c r="E100" s="1400" t="n"/>
      <c r="F100" s="1400" t="n"/>
      <c r="G100" s="1400" t="n"/>
      <c r="H100" s="1400" t="n"/>
      <c r="I100" s="1400" t="n"/>
      <c r="J100" s="1400" t="n"/>
      <c r="K100" s="1400" t="n"/>
      <c r="L100" s="1400" t="n"/>
      <c r="M100" s="1400" t="n"/>
      <c r="N100" s="1400" t="n"/>
      <c r="O100" s="1400" t="n"/>
      <c r="P100" s="1400" t="n"/>
      <c r="Q100" s="1400" t="n"/>
      <c r="R100" s="1400" t="n"/>
      <c r="S100" s="1400" t="n"/>
      <c r="T100" s="1514" t="n"/>
      <c r="U100" s="1514" t="n"/>
      <c r="V100" s="1514" t="n"/>
      <c r="W100" s="1514" t="n"/>
      <c r="AA100" s="1514" t="n"/>
      <c r="AB100" s="1514" t="n"/>
      <c r="AC100" s="1514" t="n"/>
      <c r="AD100" s="1514" t="n"/>
      <c r="AE100" s="1514" t="n"/>
      <c r="AF100" s="1514" t="n"/>
      <c r="AG100" s="1514" t="n"/>
      <c r="AH100" s="1514" t="n"/>
      <c r="AI100" s="1514" t="n"/>
      <c r="AJ100" s="1514" t="n"/>
      <c r="AK100" s="1514" t="n"/>
      <c r="AL100" s="1514" t="n"/>
      <c r="AM100" s="1514" t="n"/>
      <c r="AN100" s="1514" t="n"/>
      <c r="AO100" s="1514" t="n"/>
      <c r="AP100" s="1514" t="n"/>
      <c r="AQ100" s="1514" t="n"/>
      <c r="AR100" s="1514" t="n"/>
      <c r="AS100" s="1514" t="n"/>
      <c r="AT100" s="1514" t="n"/>
      <c r="AU100" s="1514" t="n"/>
      <c r="AV100" s="1514" t="n"/>
      <c r="AW100" s="1514" t="n"/>
      <c r="AX100" s="1514" t="n"/>
      <c r="AY100" s="1514" t="n"/>
      <c r="AZ100" s="1514" t="n"/>
      <c r="BA100" s="1514" t="n"/>
      <c r="BB100" s="1514" t="n"/>
      <c r="BC100" s="1514" t="n"/>
      <c r="BD100" s="1514" t="n"/>
      <c r="BE100" s="1514" t="n"/>
      <c r="BF100" s="1514" t="n"/>
      <c r="BG100" s="1514" t="n"/>
      <c r="BH100" s="1514" t="n"/>
      <c r="BI100" s="1514" t="n"/>
      <c r="BJ100" s="1514" t="n"/>
      <c r="EZ100" s="1500" t="n"/>
      <c r="FA100" s="1500" t="n"/>
      <c r="FB100" s="1500" t="n"/>
      <c r="FC100" s="1500" t="n"/>
      <c r="FD100" s="1500" t="n"/>
      <c r="FE100" s="1500" t="n"/>
      <c r="FF100" s="1500" t="n"/>
      <c r="FG100" s="1500" t="n"/>
      <c r="FH100" s="1500" t="n"/>
      <c r="FI100" s="1500" t="n"/>
      <c r="FJ100" s="1500" t="n"/>
      <c r="FK100" s="1500" t="n"/>
      <c r="FL100" s="1500" t="n"/>
    </row>
    <row r="101" ht="6" customHeight="1" s="980">
      <c r="A101" s="1400" t="n"/>
      <c r="B101" s="1400" t="n"/>
      <c r="C101" s="1400" t="n"/>
      <c r="D101" s="1400" t="n"/>
      <c r="E101" s="1400" t="n"/>
      <c r="F101" s="1400" t="n"/>
      <c r="G101" s="1400" t="n"/>
      <c r="H101" s="1400" t="n"/>
      <c r="I101" s="1400" t="n"/>
      <c r="J101" s="1400" t="n"/>
      <c r="K101" s="1400" t="n"/>
      <c r="L101" s="1400" t="n"/>
      <c r="M101" s="1400" t="n"/>
      <c r="N101" s="1400" t="n"/>
      <c r="O101" s="1400" t="n"/>
      <c r="P101" s="1400" t="n"/>
      <c r="Q101" s="1400" t="n"/>
      <c r="R101" s="1400" t="n"/>
      <c r="S101" s="1400" t="n"/>
      <c r="T101" s="1514" t="n"/>
      <c r="U101" s="1514" t="n"/>
      <c r="V101" s="1514" t="n"/>
      <c r="W101" s="1514" t="n"/>
      <c r="AA101" s="1514" t="n"/>
      <c r="AB101" s="1514" t="n"/>
      <c r="AC101" s="1514" t="n"/>
      <c r="AD101" s="1514" t="n"/>
      <c r="AE101" s="1514" t="n"/>
      <c r="AF101" s="1514" t="n"/>
      <c r="AG101" s="1514" t="n"/>
      <c r="AH101" s="1514" t="n"/>
      <c r="AI101" s="1514" t="n"/>
      <c r="AJ101" s="1514" t="n"/>
      <c r="AK101" s="1514" t="n"/>
      <c r="AL101" s="1514" t="n"/>
      <c r="AM101" s="1514" t="n"/>
      <c r="AN101" s="1514" t="n"/>
      <c r="AO101" s="1514" t="n"/>
      <c r="AP101" s="1514" t="n"/>
      <c r="AQ101" s="1514" t="n"/>
      <c r="AR101" s="1514" t="n"/>
      <c r="AS101" s="1514" t="n"/>
      <c r="AT101" s="1514" t="n"/>
      <c r="AU101" s="1514" t="n"/>
      <c r="AV101" s="1514" t="n"/>
      <c r="AW101" s="1514" t="n"/>
      <c r="AX101" s="1514" t="n"/>
      <c r="AY101" s="1514" t="n"/>
      <c r="AZ101" s="1514" t="n"/>
      <c r="BA101" s="1514" t="n"/>
      <c r="BB101" s="1514" t="n"/>
      <c r="BC101" s="1514" t="n"/>
      <c r="BD101" s="1514" t="n"/>
      <c r="BE101" s="1514" t="n"/>
      <c r="BF101" s="1514" t="n"/>
      <c r="BG101" s="1514" t="n"/>
      <c r="BH101" s="1514" t="n"/>
      <c r="BI101" s="1514" t="n"/>
      <c r="BJ101" s="1514" t="n"/>
    </row>
    <row r="102" ht="6" customHeight="1" s="980">
      <c r="A102" s="1400" t="n"/>
      <c r="B102" s="1400" t="n"/>
      <c r="C102" s="1400" t="n"/>
      <c r="D102" s="1400" t="n"/>
      <c r="E102" s="1400" t="n"/>
      <c r="F102" s="1400" t="n"/>
      <c r="G102" s="1400" t="n"/>
      <c r="H102" s="1400" t="n"/>
      <c r="I102" s="1400" t="n"/>
      <c r="J102" s="1400" t="n"/>
      <c r="K102" s="1400" t="n"/>
      <c r="L102" s="1400" t="n"/>
      <c r="M102" s="1400" t="n"/>
      <c r="N102" s="1400" t="n"/>
      <c r="O102" s="1400" t="n"/>
      <c r="P102" s="1400" t="n"/>
      <c r="Q102" s="1400" t="n"/>
      <c r="R102" s="1400" t="n"/>
      <c r="S102" s="1400" t="n"/>
      <c r="T102" s="1514" t="n"/>
      <c r="U102" s="1514" t="n"/>
      <c r="V102" s="1514" t="n"/>
      <c r="W102" s="1514" t="n"/>
      <c r="Z102" s="1514" t="n"/>
      <c r="AA102" s="1514" t="n"/>
      <c r="AB102" s="1514" t="n"/>
      <c r="AC102" s="1514" t="n"/>
      <c r="AD102" s="1514" t="n"/>
      <c r="AE102" s="1514" t="n"/>
      <c r="AF102" s="1514" t="n"/>
      <c r="AG102" s="1514" t="n"/>
      <c r="AH102" s="1514" t="n"/>
      <c r="AI102" s="1514" t="n"/>
      <c r="AJ102" s="1514" t="n"/>
      <c r="AK102" s="1514" t="n"/>
      <c r="AL102" s="1514" t="n"/>
      <c r="AM102" s="1514" t="n"/>
      <c r="AN102" s="1514" t="n"/>
      <c r="AO102" s="1514" t="n"/>
      <c r="AP102" s="1514" t="n"/>
      <c r="AQ102" s="1514" t="n"/>
      <c r="AR102" s="1514" t="n"/>
      <c r="AS102" s="1514" t="n"/>
      <c r="AT102" s="1514" t="n"/>
      <c r="AU102" s="1514" t="n"/>
      <c r="AV102" s="1514" t="n"/>
      <c r="AW102" s="1514" t="n"/>
      <c r="AX102" s="1514" t="n"/>
      <c r="AY102" s="1514" t="n"/>
      <c r="AZ102" s="1514" t="n"/>
      <c r="BA102" s="1514" t="n"/>
      <c r="BB102" s="1514" t="n"/>
      <c r="BC102" s="1514" t="n"/>
      <c r="BD102" s="1514" t="n"/>
      <c r="BE102" s="1514" t="n"/>
      <c r="BF102" s="1514" t="n"/>
      <c r="BG102" s="1514" t="n"/>
      <c r="BH102" s="1514" t="n"/>
      <c r="BI102" s="1514" t="n"/>
      <c r="BJ102" s="1514" t="n"/>
    </row>
    <row r="103" ht="6" customHeight="1" s="980">
      <c r="A103" s="1400" t="n"/>
      <c r="B103" s="1400" t="n"/>
      <c r="C103" s="1400" t="n"/>
      <c r="D103" s="1400" t="n"/>
      <c r="E103" s="1400" t="n"/>
      <c r="F103" s="1400" t="n"/>
      <c r="G103" s="1400" t="n"/>
      <c r="H103" s="1400" t="n"/>
      <c r="I103" s="1400" t="n"/>
      <c r="J103" s="1400" t="n"/>
      <c r="K103" s="1400" t="n"/>
      <c r="L103" s="1400" t="n"/>
      <c r="M103" s="1400" t="n"/>
      <c r="N103" s="1400" t="n"/>
      <c r="O103" s="1400" t="n"/>
      <c r="P103" s="1400" t="n"/>
      <c r="Q103" s="1400" t="n"/>
      <c r="R103" s="1400" t="n"/>
      <c r="S103" s="1400" t="n"/>
      <c r="T103" s="1514" t="n"/>
      <c r="U103" s="1514" t="n"/>
      <c r="V103" s="1514" t="n"/>
      <c r="W103" s="1514" t="n"/>
      <c r="Z103" s="1514" t="n"/>
      <c r="AA103" s="1514" t="n"/>
      <c r="AB103" s="1514" t="n"/>
      <c r="AC103" s="1514" t="n"/>
      <c r="AD103" s="1514" t="n"/>
      <c r="AE103" s="1514" t="n"/>
      <c r="AF103" s="1514" t="n"/>
      <c r="AG103" s="1514" t="n"/>
      <c r="AH103" s="1514" t="n"/>
      <c r="AI103" s="1514" t="n"/>
      <c r="AJ103" s="1514" t="n"/>
      <c r="AK103" s="1514" t="n"/>
      <c r="AL103" s="1514" t="n"/>
      <c r="AM103" s="1514" t="n"/>
      <c r="AN103" s="1514" t="n"/>
      <c r="AO103" s="1514" t="n"/>
      <c r="AP103" s="1514" t="n"/>
      <c r="AQ103" s="1514" t="n"/>
      <c r="AR103" s="1514" t="n"/>
      <c r="AS103" s="1514" t="n"/>
      <c r="AT103" s="1514" t="n"/>
      <c r="AU103" s="1514" t="n"/>
      <c r="AV103" s="1514" t="n"/>
      <c r="AW103" s="1514" t="n"/>
      <c r="AX103" s="1514" t="n"/>
      <c r="AY103" s="1514" t="n"/>
      <c r="AZ103" s="1514" t="n"/>
      <c r="BA103" s="1514" t="n"/>
      <c r="BB103" s="1514" t="n"/>
      <c r="BC103" s="1514" t="n"/>
      <c r="BD103" s="1514" t="n"/>
      <c r="BE103" s="1514" t="n"/>
      <c r="BF103" s="1514" t="n"/>
      <c r="BG103" s="1514" t="n"/>
      <c r="BH103" s="1514" t="n"/>
      <c r="BI103" s="1514" t="n"/>
      <c r="BJ103" s="1514" t="n"/>
    </row>
    <row r="104" ht="6" customHeight="1" s="980">
      <c r="A104" s="1400" t="n"/>
      <c r="B104" s="1400" t="n"/>
      <c r="C104" s="1400" t="n"/>
      <c r="D104" s="1400" t="n"/>
      <c r="E104" s="1400" t="n"/>
      <c r="F104" s="1400" t="n"/>
      <c r="G104" s="1400" t="n"/>
      <c r="H104" s="1400" t="n"/>
      <c r="I104" s="1400" t="n"/>
      <c r="J104" s="1400" t="n"/>
      <c r="K104" s="1400" t="n"/>
      <c r="L104" s="1400" t="n"/>
      <c r="M104" s="1400" t="n"/>
      <c r="N104" s="1400" t="n"/>
      <c r="O104" s="1400" t="n"/>
      <c r="P104" s="1400" t="n"/>
      <c r="Q104" s="1400" t="n"/>
      <c r="R104" s="1400" t="n"/>
      <c r="S104" s="1400" t="n"/>
      <c r="T104" s="1514" t="n"/>
      <c r="U104" s="1514" t="n"/>
      <c r="V104" s="1514" t="n"/>
      <c r="W104" s="1514" t="n"/>
      <c r="Z104" s="1514" t="n"/>
      <c r="AA104" s="1514" t="n"/>
      <c r="AB104" s="1514" t="n"/>
      <c r="AC104" s="1514" t="n"/>
      <c r="AD104" s="1514" t="n"/>
      <c r="AE104" s="1514" t="n"/>
      <c r="AF104" s="1514" t="n"/>
      <c r="AG104" s="1514" t="n"/>
      <c r="AH104" s="1514" t="n"/>
      <c r="AI104" s="1514" t="n"/>
      <c r="AJ104" s="1514" t="n"/>
      <c r="AK104" s="1514" t="n"/>
      <c r="AL104" s="1514" t="n"/>
      <c r="AM104" s="1514" t="n"/>
      <c r="AN104" s="1514" t="n"/>
      <c r="AO104" s="1514" t="n"/>
      <c r="AP104" s="1514" t="n"/>
      <c r="AQ104" s="1514" t="n"/>
      <c r="AR104" s="1514" t="n"/>
      <c r="AS104" s="1514" t="n"/>
      <c r="AT104" s="1514" t="n"/>
      <c r="AU104" s="1514" t="n"/>
      <c r="AV104" s="1514" t="n"/>
      <c r="AW104" s="1514" t="n"/>
      <c r="AX104" s="1514" t="n"/>
      <c r="AY104" s="1514" t="n"/>
      <c r="AZ104" s="1514" t="n"/>
      <c r="BA104" s="1514" t="n"/>
      <c r="BB104" s="1514" t="n"/>
      <c r="BC104" s="1514" t="n"/>
      <c r="BD104" s="1514" t="n"/>
      <c r="BE104" s="1514" t="n"/>
      <c r="BF104" s="1514" t="n"/>
      <c r="BG104" s="1514" t="n"/>
      <c r="BH104" s="1514" t="n"/>
      <c r="BI104" s="1514" t="n"/>
      <c r="BJ104" s="1514" t="n"/>
    </row>
    <row r="105" ht="6" customHeight="1" s="980">
      <c r="A105" s="1501" t="n"/>
      <c r="B105" s="1400" t="n"/>
      <c r="C105" s="1400" t="n"/>
      <c r="D105" s="1400" t="n"/>
      <c r="E105" s="1400" t="n"/>
      <c r="F105" s="1400" t="n"/>
      <c r="G105" s="1400" t="n"/>
      <c r="H105" s="1400" t="n"/>
      <c r="I105" s="1400" t="n"/>
      <c r="J105" s="1400" t="n"/>
      <c r="K105" s="1400" t="n"/>
      <c r="L105" s="1400" t="n"/>
      <c r="M105" s="1400" t="n"/>
      <c r="N105" s="1400" t="n"/>
      <c r="O105" s="1400" t="n"/>
      <c r="P105" s="1400" t="n"/>
      <c r="Q105" s="1400" t="n"/>
      <c r="R105" s="1400" t="n"/>
      <c r="S105" s="1400" t="n"/>
      <c r="T105" s="1514" t="n"/>
      <c r="U105" s="1514" t="n"/>
      <c r="V105" s="1514" t="n"/>
      <c r="Z105" s="1514" t="n"/>
      <c r="AA105" s="1514" t="n"/>
      <c r="AB105" s="1514" t="n"/>
      <c r="AC105" s="1514" t="n"/>
      <c r="AD105" s="1514" t="n"/>
      <c r="AE105" s="1514" t="n"/>
      <c r="AF105" s="1514" t="n"/>
      <c r="AG105" s="1514" t="n"/>
      <c r="AH105" s="1514" t="n"/>
      <c r="AI105" s="1514" t="n"/>
      <c r="AJ105" s="1514" t="n"/>
      <c r="AK105" s="1514" t="n"/>
      <c r="AL105" s="1514" t="n"/>
      <c r="AM105" s="1514" t="n"/>
      <c r="AN105" s="1514" t="n"/>
      <c r="AO105" s="1514" t="n"/>
      <c r="AP105" s="1514" t="n"/>
      <c r="AQ105" s="1514" t="n"/>
      <c r="AR105" s="1514" t="n"/>
      <c r="AS105" s="1514" t="n"/>
      <c r="AT105" s="1514" t="n"/>
      <c r="AU105" s="1514" t="n"/>
      <c r="AV105" s="1514" t="n"/>
      <c r="AW105" s="1514" t="n"/>
      <c r="AX105" s="1514" t="n"/>
      <c r="AY105" s="1514" t="n"/>
      <c r="AZ105" s="1514" t="n"/>
      <c r="BA105" s="1514" t="n"/>
      <c r="BB105" s="1514" t="n"/>
      <c r="BC105" s="1514" t="n"/>
      <c r="BD105" s="1514" t="n"/>
      <c r="BE105" s="1514" t="n"/>
      <c r="BF105" s="1514" t="n"/>
      <c r="BG105" s="1514" t="n"/>
      <c r="BH105" s="1514" t="n"/>
      <c r="BI105" s="1514" t="n"/>
      <c r="BJ105" s="1514" t="n"/>
    </row>
    <row r="106" ht="6" customHeight="1" s="980">
      <c r="A106" s="1501" t="n"/>
      <c r="B106" s="1400" t="n"/>
      <c r="C106" s="1400" t="n"/>
      <c r="D106" s="1400" t="n"/>
      <c r="E106" s="1400" t="n"/>
      <c r="F106" s="1400" t="n"/>
      <c r="G106" s="1400" t="n"/>
      <c r="H106" s="1400" t="n"/>
      <c r="I106" s="1400" t="n"/>
      <c r="J106" s="1400" t="n"/>
      <c r="K106" s="1400" t="n"/>
      <c r="L106" s="1400" t="n"/>
      <c r="M106" s="1400" t="n"/>
      <c r="N106" s="1400" t="n"/>
      <c r="O106" s="1400" t="n"/>
      <c r="P106" s="1400" t="n"/>
      <c r="Q106" s="1400" t="n"/>
      <c r="R106" s="1400" t="n"/>
      <c r="S106" s="1400" t="n"/>
      <c r="T106" s="1514" t="n"/>
      <c r="U106" s="1514" t="n"/>
      <c r="V106" s="1514" t="n"/>
      <c r="Z106" s="1514" t="n"/>
      <c r="AA106" s="1514" t="n"/>
      <c r="AB106" s="1514" t="n"/>
      <c r="AC106" s="1514" t="n"/>
      <c r="AD106" s="1514" t="n"/>
      <c r="AE106" s="1514" t="n"/>
      <c r="AF106" s="1514" t="n"/>
      <c r="AG106" s="1514" t="n"/>
      <c r="AH106" s="1514" t="n"/>
      <c r="AI106" s="1514" t="n"/>
      <c r="AJ106" s="1514" t="n"/>
      <c r="AK106" s="1514" t="n"/>
      <c r="AL106" s="1514" t="n"/>
      <c r="AM106" s="1514" t="n"/>
      <c r="AN106" s="1514" t="n"/>
      <c r="AO106" s="1514" t="n"/>
      <c r="AP106" s="1514" t="n"/>
      <c r="AQ106" s="1514" t="n"/>
      <c r="AR106" s="1514" t="n"/>
      <c r="AS106" s="1514" t="n"/>
      <c r="AT106" s="1514" t="n"/>
      <c r="AU106" s="1514" t="n"/>
      <c r="AV106" s="1514" t="n"/>
      <c r="AW106" s="1514" t="n"/>
      <c r="AX106" s="1514" t="n"/>
      <c r="AY106" s="1514" t="n"/>
      <c r="AZ106" s="1514" t="n"/>
      <c r="BA106" s="1514" t="n"/>
      <c r="BB106" s="1514" t="n"/>
      <c r="BC106" s="1514" t="n"/>
      <c r="BD106" s="1514" t="n"/>
      <c r="BE106" s="1514" t="n"/>
      <c r="BF106" s="1514" t="n"/>
      <c r="BG106" s="1514" t="n"/>
      <c r="BH106" s="1514" t="n"/>
      <c r="BI106" s="1514" t="n"/>
      <c r="BJ106" s="1514" t="n"/>
    </row>
    <row r="107" ht="6" customHeight="1" s="980">
      <c r="A107" s="1501" t="n"/>
      <c r="B107" s="1400" t="n"/>
      <c r="C107" s="1400" t="n"/>
      <c r="D107" s="1400" t="n"/>
      <c r="E107" s="1400" t="n"/>
      <c r="F107" s="1400" t="n"/>
      <c r="G107" s="1400" t="n"/>
      <c r="H107" s="1400" t="n"/>
      <c r="I107" s="1400" t="n"/>
      <c r="J107" s="1400" t="n"/>
      <c r="K107" s="1400" t="n"/>
      <c r="L107" s="1400" t="n"/>
      <c r="M107" s="1400" t="n"/>
      <c r="N107" s="1400" t="n"/>
      <c r="O107" s="1400" t="n"/>
      <c r="P107" s="1400" t="n"/>
      <c r="Q107" s="1400" t="n"/>
      <c r="R107" s="1400" t="n"/>
      <c r="S107" s="1400" t="n"/>
      <c r="T107" s="1514" t="n"/>
      <c r="U107" s="1514" t="n"/>
      <c r="V107" s="1514" t="n"/>
      <c r="Z107" s="1514" t="n"/>
      <c r="AA107" s="1514" t="n"/>
      <c r="AB107" s="1514" t="n"/>
      <c r="AC107" s="1514" t="n"/>
      <c r="AD107" s="1514" t="n"/>
      <c r="AE107" s="1514" t="n"/>
      <c r="AF107" s="1514" t="n"/>
      <c r="AG107" s="1514" t="n"/>
      <c r="AH107" s="1514" t="n"/>
      <c r="AI107" s="1514" t="n"/>
      <c r="AJ107" s="1514" t="n"/>
      <c r="AK107" s="1514" t="n"/>
      <c r="AL107" s="1514" t="n"/>
      <c r="AM107" s="1514" t="n"/>
      <c r="AN107" s="1514" t="n"/>
      <c r="AO107" s="1514" t="n"/>
      <c r="AP107" s="1514" t="n"/>
      <c r="AQ107" s="1514" t="n"/>
      <c r="AR107" s="1514" t="n"/>
      <c r="AS107" s="1514" t="n"/>
      <c r="AT107" s="1514" t="n"/>
      <c r="AU107" s="1514" t="n"/>
      <c r="AV107" s="1514" t="n"/>
      <c r="AW107" s="1514" t="n"/>
      <c r="AX107" s="1514" t="n"/>
      <c r="AY107" s="1514" t="n"/>
      <c r="AZ107" s="1514" t="n"/>
      <c r="BA107" s="1514" t="n"/>
      <c r="BB107" s="1514" t="n"/>
      <c r="BC107" s="1514" t="n"/>
      <c r="BD107" s="1514" t="n"/>
      <c r="BE107" s="1514" t="n"/>
      <c r="BF107" s="1514" t="n"/>
      <c r="BG107" s="1514" t="n"/>
      <c r="BH107" s="1514" t="n"/>
      <c r="BI107" s="1514" t="n"/>
      <c r="BJ107" s="1514" t="n"/>
    </row>
    <row r="108" ht="6" customHeight="1" s="980">
      <c r="A108" s="1501" t="n"/>
      <c r="B108" s="1400" t="n"/>
      <c r="C108" s="1400" t="n"/>
      <c r="D108" s="1400" t="n"/>
      <c r="E108" s="1400" t="n"/>
      <c r="F108" s="1400" t="n"/>
      <c r="G108" s="1400" t="n"/>
      <c r="H108" s="1400" t="n"/>
      <c r="I108" s="1400" t="n"/>
      <c r="J108" s="1400" t="n"/>
      <c r="K108" s="1400" t="n"/>
      <c r="L108" s="1400" t="n"/>
      <c r="M108" s="1400" t="n"/>
      <c r="N108" s="1400" t="n"/>
      <c r="O108" s="1400" t="n"/>
      <c r="P108" s="1400" t="n"/>
      <c r="Q108" s="1400" t="n"/>
      <c r="R108" s="1400" t="n"/>
      <c r="S108" s="1501" t="n"/>
      <c r="T108" s="1514" t="n"/>
      <c r="U108" s="1514" t="n"/>
      <c r="X108" s="1514" t="n"/>
      <c r="Y108" s="1514" t="n"/>
      <c r="Z108" s="1514" t="n"/>
      <c r="AA108" s="1514" t="n"/>
      <c r="AB108" s="1514" t="n"/>
      <c r="AC108" s="1514" t="n"/>
      <c r="AD108" s="1514" t="n"/>
      <c r="AE108" s="1514" t="n"/>
      <c r="AF108" s="1514" t="n"/>
      <c r="AG108" s="1514" t="n"/>
      <c r="AH108" s="1514" t="n"/>
      <c r="AI108" s="1514" t="n"/>
      <c r="AJ108" s="1514" t="n"/>
      <c r="AK108" s="1514" t="n"/>
      <c r="AL108" s="1514" t="n"/>
      <c r="AM108" s="1514" t="n"/>
      <c r="AN108" s="1514" t="n"/>
      <c r="AO108" s="1514" t="n"/>
      <c r="AP108" s="1514" t="n"/>
      <c r="AQ108" s="1514" t="n"/>
      <c r="AR108" s="1514" t="n"/>
      <c r="AS108" s="1514" t="n"/>
      <c r="AT108" s="1514" t="n"/>
      <c r="AU108" s="1514" t="n"/>
      <c r="AV108" s="1514" t="n"/>
      <c r="AW108" s="1514" t="n"/>
      <c r="AX108" s="1514" t="n"/>
      <c r="AY108" s="1514" t="n"/>
      <c r="AZ108" s="1514" t="n"/>
      <c r="BA108" s="1514" t="n"/>
      <c r="BB108" s="1514" t="n"/>
      <c r="BC108" s="1514" t="n"/>
      <c r="BD108" s="1514" t="n"/>
      <c r="BE108" s="1514" t="n"/>
      <c r="BF108" s="1514" t="n"/>
      <c r="BG108" s="1514" t="n"/>
      <c r="BH108" s="1514" t="n"/>
      <c r="BI108" s="1514" t="n"/>
      <c r="BJ108" s="1514" t="n"/>
    </row>
    <row r="109" ht="6" customHeight="1" s="980">
      <c r="A109" s="1501" t="n"/>
      <c r="B109" s="1400" t="n"/>
      <c r="C109" s="1400" t="n"/>
      <c r="D109" s="1400" t="n"/>
      <c r="E109" s="1400" t="n"/>
      <c r="F109" s="1400" t="n"/>
      <c r="G109" s="1400" t="n"/>
      <c r="H109" s="1400" t="n"/>
      <c r="I109" s="1400" t="n"/>
      <c r="J109" s="1400" t="n"/>
      <c r="K109" s="1400" t="n"/>
      <c r="L109" s="1400" t="n"/>
      <c r="M109" s="1400" t="n"/>
      <c r="N109" s="1400" t="n"/>
      <c r="O109" s="1400" t="n"/>
      <c r="P109" s="1400" t="n"/>
      <c r="Q109" s="1400" t="n"/>
      <c r="R109" s="1400" t="n"/>
      <c r="S109" s="1501" t="n"/>
      <c r="T109" s="1514" t="n"/>
      <c r="X109" s="1514" t="n"/>
      <c r="Y109" s="1514" t="n"/>
      <c r="Z109" s="1514" t="n"/>
      <c r="AA109" s="1514" t="n"/>
      <c r="AB109" s="1514" t="n"/>
      <c r="AC109" s="1514" t="n"/>
      <c r="AD109" s="1514" t="n"/>
      <c r="AE109" s="1514" t="n"/>
      <c r="AF109" s="1514" t="n"/>
      <c r="AG109" s="1514" t="n"/>
      <c r="AH109" s="1514" t="n"/>
      <c r="AI109" s="1514" t="n"/>
      <c r="AJ109" s="1514" t="n"/>
      <c r="AK109" s="1514" t="n"/>
      <c r="AL109" s="1514" t="n"/>
      <c r="AM109" s="1514" t="n"/>
      <c r="AN109" s="1514" t="n"/>
      <c r="AO109" s="1514" t="n"/>
      <c r="AP109" s="1514" t="n"/>
      <c r="AQ109" s="1514" t="n"/>
      <c r="AR109" s="1514" t="n"/>
      <c r="AS109" s="1514" t="n"/>
      <c r="AT109" s="1514" t="n"/>
      <c r="AU109" s="1514" t="n"/>
      <c r="AV109" s="1514" t="n"/>
      <c r="AW109" s="1514" t="n"/>
      <c r="AX109" s="1514" t="n"/>
      <c r="AY109" s="1514" t="n"/>
      <c r="AZ109" s="1514" t="n"/>
      <c r="BA109" s="1514" t="n"/>
      <c r="BB109" s="1514" t="n"/>
      <c r="BC109" s="1514" t="n"/>
      <c r="BD109" s="1514" t="n"/>
      <c r="BE109" s="1514" t="n"/>
      <c r="BF109" s="1514" t="n"/>
      <c r="BG109" s="1514" t="n"/>
      <c r="BH109" s="1514" t="n"/>
      <c r="BI109" s="1514" t="n"/>
      <c r="BJ109" s="1514" t="n"/>
    </row>
    <row r="110" ht="6" customHeight="1" s="980">
      <c r="A110" s="1501" t="n"/>
      <c r="B110" s="1400" t="n"/>
      <c r="C110" s="1400" t="n"/>
      <c r="D110" s="1400" t="n"/>
      <c r="E110" s="1400" t="n"/>
      <c r="F110" s="1400" t="n"/>
      <c r="G110" s="1400" t="n"/>
      <c r="H110" s="1400" t="n"/>
      <c r="I110" s="1400" t="n"/>
      <c r="J110" s="1400" t="n"/>
      <c r="K110" s="1400" t="n"/>
      <c r="L110" s="1400" t="n"/>
      <c r="M110" s="1400" t="n"/>
      <c r="N110" s="1400" t="n"/>
      <c r="O110" s="1400" t="n"/>
      <c r="P110" s="1400" t="n"/>
      <c r="Q110" s="1400" t="n"/>
      <c r="R110" s="1501" t="n"/>
      <c r="S110" s="1400" t="n"/>
      <c r="T110" s="1514" t="n"/>
      <c r="X110" s="1514" t="n"/>
      <c r="Y110" s="1514" t="n"/>
      <c r="Z110" s="1514" t="n"/>
      <c r="AA110" s="1514" t="n"/>
      <c r="AB110" s="1514" t="n"/>
      <c r="AC110" s="1514" t="n"/>
      <c r="AD110" s="1514" t="n"/>
      <c r="AE110" s="1514" t="n"/>
      <c r="AF110" s="1514" t="n"/>
      <c r="AG110" s="1514" t="n"/>
      <c r="AH110" s="1514" t="n"/>
      <c r="AI110" s="1514" t="n"/>
      <c r="AJ110" s="1514" t="n"/>
      <c r="AK110" s="1514" t="n"/>
      <c r="AL110" s="1514" t="n"/>
      <c r="AM110" s="1514" t="n"/>
      <c r="AN110" s="1514" t="n"/>
      <c r="AO110" s="1514" t="n"/>
      <c r="AP110" s="1514" t="n"/>
      <c r="AQ110" s="1514" t="n"/>
      <c r="AR110" s="1514" t="n"/>
      <c r="AS110" s="1514" t="n"/>
      <c r="AT110" s="1514" t="n"/>
      <c r="AU110" s="1514" t="n"/>
      <c r="AV110" s="1514" t="n"/>
      <c r="AW110" s="1514" t="n"/>
      <c r="AX110" s="1514" t="n"/>
      <c r="AY110" s="1514" t="n"/>
      <c r="AZ110" s="1514" t="n"/>
      <c r="BA110" s="1514" t="n"/>
      <c r="BB110" s="1514" t="n"/>
      <c r="BC110" s="1514" t="n"/>
      <c r="BD110" s="1514" t="n"/>
      <c r="BE110" s="1514" t="n"/>
      <c r="BF110" s="1514" t="n"/>
      <c r="BG110" s="1514" t="n"/>
      <c r="BH110" s="1514" t="n"/>
      <c r="BI110" s="1514" t="n"/>
      <c r="BJ110" s="1514" t="n"/>
    </row>
    <row r="111" ht="6" customHeight="1" s="980">
      <c r="A111" s="1501" t="n"/>
      <c r="B111" s="1400" t="n"/>
      <c r="C111" s="1400" t="n"/>
      <c r="D111" s="1400" t="n"/>
      <c r="E111" s="1400" t="n"/>
      <c r="F111" s="1400" t="n"/>
      <c r="G111" s="1400" t="n"/>
      <c r="H111" s="1400" t="n"/>
      <c r="I111" s="1400" t="n"/>
      <c r="J111" s="1400" t="n"/>
      <c r="K111" s="1400" t="n"/>
      <c r="L111" s="1400" t="n"/>
      <c r="M111" s="1400" t="n"/>
      <c r="N111" s="1400" t="n"/>
      <c r="O111" s="1400" t="n"/>
      <c r="P111" s="1400" t="n"/>
      <c r="Q111" s="1400" t="n"/>
      <c r="R111" s="1501" t="n"/>
      <c r="S111" s="1400" t="n"/>
      <c r="T111" s="1514" t="n"/>
      <c r="X111" s="1514" t="n"/>
      <c r="Y111" s="1514" t="n"/>
      <c r="Z111" s="1514" t="n"/>
      <c r="AA111" s="1514" t="n"/>
      <c r="AB111" s="1514" t="n"/>
      <c r="AC111" s="1514" t="n"/>
      <c r="AD111" s="1514" t="n"/>
      <c r="AE111" s="1514" t="n"/>
      <c r="AF111" s="1514" t="n"/>
      <c r="AG111" s="1514" t="n"/>
      <c r="AH111" s="1514" t="n"/>
      <c r="AI111" s="1514" t="n"/>
      <c r="AJ111" s="1514" t="n"/>
      <c r="AK111" s="1514" t="n"/>
      <c r="AL111" s="1514" t="n"/>
      <c r="AM111" s="1514" t="n"/>
      <c r="AN111" s="1514" t="n"/>
      <c r="AO111" s="1514" t="n"/>
      <c r="AP111" s="1514" t="n"/>
      <c r="AQ111" s="1514" t="n"/>
      <c r="AR111" s="1514" t="n"/>
      <c r="AS111" s="1514" t="n"/>
      <c r="AT111" s="1514" t="n"/>
      <c r="AU111" s="1514" t="n"/>
      <c r="AV111" s="1514" t="n"/>
      <c r="AW111" s="1514" t="n"/>
      <c r="AX111" s="1514" t="n"/>
      <c r="AY111" s="1514" t="n"/>
      <c r="AZ111" s="1514" t="n"/>
      <c r="BA111" s="1514" t="n"/>
      <c r="BB111" s="1514" t="n"/>
      <c r="BC111" s="1514" t="n"/>
      <c r="BD111" s="1514" t="n"/>
      <c r="BE111" s="1514" t="n"/>
      <c r="BF111" s="1514" t="n"/>
      <c r="BG111" s="1514" t="n"/>
      <c r="BH111" s="1514" t="n"/>
      <c r="BI111" s="1514" t="n"/>
      <c r="BJ111" s="1514" t="n"/>
    </row>
    <row r="112" ht="6" customHeight="1" s="980">
      <c r="A112" s="1501" t="n"/>
      <c r="B112" s="1501" t="n"/>
      <c r="C112" s="1400" t="n"/>
      <c r="D112" s="1400" t="n"/>
      <c r="E112" s="1400" t="n"/>
      <c r="F112" s="1400" t="n"/>
      <c r="G112" s="1400" t="n"/>
      <c r="H112" s="1400" t="n"/>
      <c r="I112" s="1400" t="n"/>
      <c r="J112" s="1400" t="n"/>
      <c r="K112" s="1400" t="n"/>
      <c r="L112" s="1400" t="n"/>
      <c r="M112" s="1400" t="n"/>
      <c r="N112" s="1400" t="n"/>
      <c r="O112" s="1400" t="n"/>
      <c r="P112" s="1400" t="n"/>
      <c r="Q112" s="1501" t="n"/>
      <c r="R112" s="1400" t="n"/>
      <c r="X112" s="1514" t="n"/>
      <c r="Y112" s="1514" t="n"/>
      <c r="Z112" s="1514" t="n"/>
      <c r="AA112" s="1514" t="n"/>
      <c r="AB112" s="1514" t="n"/>
      <c r="AC112" s="1514" t="n"/>
      <c r="AD112" s="1514" t="n"/>
      <c r="AE112" s="1514" t="n"/>
      <c r="AF112" s="1514" t="n"/>
      <c r="AG112" s="1514" t="n"/>
      <c r="AH112" s="1514" t="n"/>
      <c r="AI112" s="1514" t="n"/>
      <c r="AJ112" s="1514" t="n"/>
      <c r="AK112" s="1514" t="n"/>
      <c r="AL112" s="1514" t="n"/>
      <c r="AM112" s="1514" t="n"/>
      <c r="AN112" s="1514" t="n"/>
      <c r="AO112" s="1514" t="n"/>
      <c r="AP112" s="1514" t="n"/>
      <c r="AQ112" s="1514" t="n"/>
      <c r="AR112" s="1514" t="n"/>
      <c r="AS112" s="1514" t="n"/>
      <c r="AT112" s="1514" t="n"/>
      <c r="AU112" s="1514" t="n"/>
      <c r="AV112" s="1514" t="n"/>
      <c r="AW112" s="1514" t="n"/>
      <c r="AX112" s="1514" t="n"/>
      <c r="AY112" s="1514" t="n"/>
      <c r="AZ112" s="1514" t="n"/>
      <c r="BA112" s="1514" t="n"/>
      <c r="BB112" s="1514" t="n"/>
      <c r="BC112" s="1514" t="n"/>
      <c r="BD112" s="1514" t="n"/>
      <c r="BE112" s="1514" t="n"/>
      <c r="BF112" s="1514" t="n"/>
      <c r="BG112" s="1514" t="n"/>
      <c r="BH112" s="1514" t="n"/>
      <c r="BI112" s="1514" t="n"/>
      <c r="BJ112" s="1514" t="n"/>
    </row>
    <row r="113" ht="6" customHeight="1" s="980">
      <c r="A113" s="1501" t="n"/>
      <c r="B113" s="1501" t="n"/>
      <c r="C113" s="1400" t="n"/>
      <c r="D113" s="1400" t="n"/>
      <c r="E113" s="1400" t="n"/>
      <c r="F113" s="1400" t="n"/>
      <c r="G113" s="1400" t="n"/>
      <c r="H113" s="1400" t="n"/>
      <c r="I113" s="1400" t="n"/>
      <c r="J113" s="1400" t="n"/>
      <c r="K113" s="1400" t="n"/>
      <c r="L113" s="1400" t="n"/>
      <c r="M113" s="1400" t="n"/>
      <c r="N113" s="1400" t="n"/>
      <c r="O113" s="1400" t="n"/>
      <c r="P113" s="1400" t="n"/>
      <c r="Q113" s="1501" t="n"/>
      <c r="R113" s="1400" t="n"/>
      <c r="X113" s="1514" t="n"/>
      <c r="Y113" s="1514" t="n"/>
      <c r="Z113" s="1514" t="n"/>
      <c r="AA113" s="1514" t="n"/>
      <c r="AB113" s="1514" t="n"/>
      <c r="AC113" s="1514" t="n"/>
      <c r="AD113" s="1514" t="n"/>
      <c r="AE113" s="1514" t="n"/>
      <c r="AF113" s="1514" t="n"/>
      <c r="AG113" s="1514" t="n"/>
      <c r="AH113" s="1514" t="n"/>
      <c r="AI113" s="1514" t="n"/>
      <c r="AJ113" s="1514" t="n"/>
      <c r="AK113" s="1514" t="n"/>
      <c r="AL113" s="1514" t="n"/>
      <c r="AM113" s="1514" t="n"/>
      <c r="AN113" s="1514" t="n"/>
      <c r="AO113" s="1514" t="n"/>
      <c r="AP113" s="1514" t="n"/>
      <c r="AQ113" s="1514" t="n"/>
      <c r="AR113" s="1514" t="n"/>
      <c r="AS113" s="1514" t="n"/>
      <c r="AT113" s="1514" t="n"/>
      <c r="AU113" s="1514" t="n"/>
      <c r="AV113" s="1514" t="n"/>
      <c r="AW113" s="1514" t="n"/>
      <c r="AX113" s="1514" t="n"/>
      <c r="AY113" s="1514" t="n"/>
      <c r="AZ113" s="1514" t="n"/>
      <c r="BA113" s="1514" t="n"/>
      <c r="BB113" s="1514" t="n"/>
      <c r="BC113" s="1514" t="n"/>
      <c r="BD113" s="1514" t="n"/>
      <c r="BE113" s="1514" t="n"/>
      <c r="BF113" s="1514" t="n"/>
      <c r="BG113" s="1514" t="n"/>
      <c r="BH113" s="1514" t="n"/>
      <c r="BI113" s="1514" t="n"/>
      <c r="BJ113" s="1514" t="n"/>
    </row>
    <row r="114" ht="6" customHeight="1" s="980">
      <c r="A114" s="1501" t="n"/>
      <c r="B114" s="1501" t="n"/>
      <c r="C114" s="1400" t="n"/>
      <c r="D114" s="1400" t="n"/>
      <c r="E114" s="1400" t="n"/>
      <c r="F114" s="1400" t="n"/>
      <c r="G114" s="1400" t="n"/>
      <c r="H114" s="1400" t="n"/>
      <c r="I114" s="1400" t="n"/>
      <c r="J114" s="1400" t="n"/>
      <c r="K114" s="1400" t="n"/>
      <c r="L114" s="1400" t="n"/>
      <c r="M114" s="1400" t="n"/>
      <c r="N114" s="1400" t="n"/>
      <c r="O114" s="1400" t="n"/>
      <c r="P114" s="1501" t="n"/>
      <c r="Q114" s="1400" t="n"/>
      <c r="W114" s="1514" t="n"/>
      <c r="X114" s="1514" t="n"/>
      <c r="Y114" s="1514" t="n"/>
      <c r="Z114" s="1514" t="n"/>
      <c r="AA114" s="1514" t="n"/>
      <c r="AB114" s="1514" t="n"/>
      <c r="AC114" s="1514" t="n"/>
      <c r="AD114" s="1514" t="n"/>
      <c r="AE114" s="1514" t="n"/>
      <c r="AF114" s="1514" t="n"/>
      <c r="AG114" s="1514" t="n"/>
      <c r="AH114" s="1514" t="n"/>
      <c r="AI114" s="1514" t="n"/>
      <c r="AJ114" s="1514" t="n"/>
      <c r="AK114" s="1514" t="n"/>
      <c r="AL114" s="1514" t="n"/>
      <c r="AM114" s="1514" t="n"/>
      <c r="AN114" s="1514" t="n"/>
      <c r="AO114" s="1514" t="n"/>
      <c r="AP114" s="1514" t="n"/>
      <c r="AQ114" s="1514" t="n"/>
      <c r="AR114" s="1514" t="n"/>
      <c r="AS114" s="1514" t="n"/>
      <c r="AT114" s="1514" t="n"/>
      <c r="AU114" s="1514" t="n"/>
      <c r="AV114" s="1514" t="n"/>
      <c r="AW114" s="1514" t="n"/>
      <c r="AX114" s="1514" t="n"/>
      <c r="AY114" s="1514" t="n"/>
      <c r="AZ114" s="1514" t="n"/>
      <c r="BA114" s="1514" t="n"/>
      <c r="BB114" s="1514" t="n"/>
      <c r="BC114" s="1514" t="n"/>
      <c r="BD114" s="1514" t="n"/>
      <c r="BE114" s="1514" t="n"/>
      <c r="BF114" s="1514" t="n"/>
      <c r="BG114" s="1514" t="n"/>
      <c r="BH114" s="1514" t="n"/>
      <c r="BI114" s="1514" t="n"/>
      <c r="BJ114" s="1514" t="n"/>
    </row>
    <row r="115" ht="6" customHeight="1" s="980">
      <c r="A115" s="1400" t="n"/>
      <c r="B115" s="1501" t="n"/>
      <c r="C115" s="1400" t="n"/>
      <c r="D115" s="1400" t="n"/>
      <c r="E115" s="1400" t="n"/>
      <c r="F115" s="1400" t="n"/>
      <c r="G115" s="1400" t="n"/>
      <c r="H115" s="1400" t="n"/>
      <c r="I115" s="1400" t="n"/>
      <c r="J115" s="1400" t="n"/>
      <c r="K115" s="1400" t="n"/>
      <c r="L115" s="1400" t="n"/>
      <c r="M115" s="1400" t="n"/>
      <c r="N115" s="1400" t="n"/>
      <c r="O115" s="1501" t="n"/>
      <c r="P115" s="1501" t="n"/>
      <c r="Q115" s="1400" t="n"/>
      <c r="W115" s="1514" t="n"/>
      <c r="X115" s="1514" t="n"/>
      <c r="Y115" s="1514" t="n"/>
      <c r="Z115" s="1514" t="n"/>
      <c r="AA115" s="1514" t="n"/>
      <c r="AB115" s="1514" t="n"/>
      <c r="AC115" s="1514" t="n"/>
      <c r="AD115" s="1514" t="n"/>
      <c r="AE115" s="1514" t="n"/>
      <c r="AF115" s="1514" t="n"/>
      <c r="AG115" s="1514" t="n"/>
      <c r="AH115" s="1514" t="n"/>
      <c r="AI115" s="1514" t="n"/>
      <c r="AJ115" s="1514" t="n"/>
      <c r="AK115" s="1514" t="n"/>
      <c r="AL115" s="1514" t="n"/>
      <c r="AM115" s="1514" t="n"/>
      <c r="AN115" s="1514" t="n"/>
      <c r="AO115" s="1514" t="n"/>
      <c r="AP115" s="1514" t="n"/>
      <c r="AQ115" s="1514" t="n"/>
      <c r="AR115" s="1514" t="n"/>
      <c r="AS115" s="1514" t="n"/>
      <c r="AT115" s="1514" t="n"/>
      <c r="AU115" s="1514" t="n"/>
      <c r="AV115" s="1514" t="n"/>
      <c r="AW115" s="1514" t="n"/>
      <c r="AX115" s="1514" t="n"/>
      <c r="AY115" s="1514" t="n"/>
      <c r="AZ115" s="1514" t="n"/>
      <c r="BA115" s="1514" t="n"/>
      <c r="BB115" s="1514" t="n"/>
      <c r="BC115" s="1514" t="n"/>
      <c r="BD115" s="1514" t="n"/>
      <c r="BE115" s="1514" t="n"/>
      <c r="BF115" s="1514" t="n"/>
      <c r="BG115" s="1514" t="n"/>
      <c r="BH115" s="1514" t="n"/>
      <c r="BI115" s="1514" t="n"/>
      <c r="BJ115" s="1514" t="n"/>
    </row>
    <row r="116" ht="6" customHeight="1" s="980">
      <c r="A116" s="1400" t="n"/>
      <c r="B116" s="1501" t="n"/>
      <c r="C116" s="1400" t="n"/>
      <c r="D116" s="1400" t="n"/>
      <c r="E116" s="1400" t="n"/>
      <c r="F116" s="1400" t="n"/>
      <c r="G116" s="1400" t="n"/>
      <c r="H116" s="1400" t="n"/>
      <c r="I116" s="1400" t="n"/>
      <c r="J116" s="1400" t="n"/>
      <c r="K116" s="1400" t="n"/>
      <c r="L116" s="1400" t="n"/>
      <c r="M116" s="1400" t="n"/>
      <c r="N116" s="1400" t="n"/>
      <c r="O116" s="1501" t="n"/>
      <c r="P116" s="1400" t="n"/>
      <c r="W116" s="1514" t="n"/>
      <c r="X116" s="1514" t="n"/>
      <c r="Y116" s="1514" t="n"/>
      <c r="Z116" s="1514" t="n"/>
      <c r="AA116" s="1514" t="n"/>
      <c r="AB116" s="1514" t="n"/>
      <c r="AC116" s="1514" t="n"/>
      <c r="AD116" s="1514" t="n"/>
      <c r="AE116" s="1514" t="n"/>
      <c r="AF116" s="1514" t="n"/>
      <c r="AG116" s="1514" t="n"/>
      <c r="AH116" s="1514" t="n"/>
      <c r="AI116" s="1514" t="n"/>
      <c r="AJ116" s="1514" t="n"/>
      <c r="AK116" s="1514" t="n"/>
      <c r="AL116" s="1514" t="n"/>
      <c r="AM116" s="1514" t="n"/>
      <c r="AN116" s="1514" t="n"/>
      <c r="AO116" s="1514" t="n"/>
      <c r="AP116" s="1514" t="n"/>
      <c r="AQ116" s="1514" t="n"/>
      <c r="AR116" s="1514" t="n"/>
      <c r="AS116" s="1514" t="n"/>
      <c r="AT116" s="1514" t="n"/>
      <c r="AU116" s="1514" t="n"/>
      <c r="AV116" s="1514" t="n"/>
      <c r="AW116" s="1514" t="n"/>
      <c r="AX116" s="1514" t="n"/>
      <c r="AY116" s="1514" t="n"/>
      <c r="AZ116" s="1514" t="n"/>
      <c r="BA116" s="1514" t="n"/>
      <c r="BB116" s="1514" t="n"/>
      <c r="BC116" s="1514" t="n"/>
      <c r="BD116" s="1514" t="n"/>
      <c r="BE116" s="1514" t="n"/>
      <c r="BF116" s="1514" t="n"/>
      <c r="BG116" s="1514" t="n"/>
      <c r="BH116" s="1514" t="n"/>
      <c r="BI116" s="1514" t="n"/>
      <c r="BJ116" s="1514" t="n"/>
    </row>
    <row r="117" ht="6" customHeight="1" s="980">
      <c r="A117" s="1501" t="n"/>
      <c r="B117" s="1501" t="n"/>
      <c r="C117" s="1400" t="n"/>
      <c r="D117" s="1400" t="n"/>
      <c r="E117" s="1400" t="n"/>
      <c r="F117" s="1400" t="n"/>
      <c r="G117" s="1400" t="n"/>
      <c r="H117" s="1400" t="n"/>
      <c r="I117" s="1400" t="n"/>
      <c r="J117" s="1400" t="n"/>
      <c r="K117" s="1400" t="n"/>
      <c r="L117" s="1400" t="n"/>
      <c r="M117" s="1400" t="n"/>
      <c r="N117" s="1400" t="n"/>
      <c r="O117" s="1400" t="n"/>
      <c r="P117" s="1400" t="n"/>
      <c r="V117" s="1514" t="n"/>
      <c r="W117" s="1514" t="n"/>
      <c r="X117" s="1514" t="n"/>
      <c r="Y117" s="1514" t="n"/>
      <c r="Z117" s="1514" t="n"/>
      <c r="AA117" s="1514" t="n"/>
      <c r="AB117" s="1514" t="n"/>
      <c r="AC117" s="1514" t="n"/>
      <c r="AD117" s="1514" t="n"/>
      <c r="AE117" s="1514" t="n"/>
      <c r="AF117" s="1514" t="n"/>
      <c r="AG117" s="1514" t="n"/>
      <c r="AH117" s="1514" t="n"/>
      <c r="AI117" s="1514" t="n"/>
      <c r="AJ117" s="1514" t="n"/>
      <c r="AK117" s="1514" t="n"/>
      <c r="AL117" s="1514" t="n"/>
      <c r="AM117" s="1514" t="n"/>
      <c r="AN117" s="1514" t="n"/>
      <c r="AO117" s="1514" t="n"/>
      <c r="AP117" s="1514" t="n"/>
      <c r="AQ117" s="1514" t="n"/>
      <c r="AR117" s="1514" t="n"/>
      <c r="AS117" s="1514" t="n"/>
      <c r="AT117" s="1514" t="n"/>
      <c r="AU117" s="1514" t="n"/>
      <c r="AV117" s="1514" t="n"/>
      <c r="AW117" s="1514" t="n"/>
      <c r="AX117" s="1514" t="n"/>
      <c r="AY117" s="1514" t="n"/>
      <c r="AZ117" s="1514" t="n"/>
      <c r="BA117" s="1514" t="n"/>
      <c r="BB117" s="1514" t="n"/>
      <c r="BC117" s="1514" t="n"/>
      <c r="BD117" s="1514" t="n"/>
      <c r="BE117" s="1514" t="n"/>
      <c r="BF117" s="1514" t="n"/>
      <c r="BG117" s="1514" t="n"/>
      <c r="BH117" s="1514" t="n"/>
      <c r="BI117" s="1514" t="n"/>
      <c r="BJ117" s="1514" t="n"/>
    </row>
    <row r="118" ht="6" customHeight="1" s="980">
      <c r="A118" s="1501" t="n"/>
      <c r="B118" s="1400" t="n"/>
      <c r="C118" s="1400" t="n"/>
      <c r="D118" s="1400" t="n"/>
      <c r="E118" s="1400" t="n"/>
      <c r="F118" s="1400" t="n"/>
      <c r="G118" s="1400" t="n"/>
      <c r="H118" s="1400" t="n"/>
      <c r="I118" s="1400" t="n"/>
      <c r="J118" s="1400" t="n"/>
      <c r="K118" s="1400" t="n"/>
      <c r="L118" s="1400" t="n"/>
      <c r="M118" s="1400" t="n"/>
      <c r="N118" s="1501" t="n"/>
      <c r="O118" s="1400" t="n"/>
      <c r="U118" s="1514" t="n"/>
      <c r="V118" s="1514" t="n"/>
      <c r="W118" s="1514" t="n"/>
      <c r="X118" s="1514" t="n"/>
      <c r="Y118" s="1514" t="n"/>
      <c r="Z118" s="1514" t="n"/>
      <c r="AA118" s="1514" t="n"/>
      <c r="AB118" s="1514" t="n"/>
      <c r="AC118" s="1514" t="n"/>
      <c r="AD118" s="1514" t="n"/>
      <c r="AE118" s="1514" t="n"/>
      <c r="AF118" s="1514" t="n"/>
      <c r="AG118" s="1514" t="n"/>
      <c r="AH118" s="1514" t="n"/>
      <c r="AI118" s="1514" t="n"/>
      <c r="AJ118" s="1514" t="n"/>
      <c r="AK118" s="1514" t="n"/>
      <c r="AL118" s="1514" t="n"/>
      <c r="AM118" s="1514" t="n"/>
      <c r="AN118" s="1514" t="n"/>
      <c r="AO118" s="1514" t="n"/>
      <c r="AP118" s="1514" t="n"/>
      <c r="AQ118" s="1514" t="n"/>
      <c r="AR118" s="1514" t="n"/>
      <c r="AS118" s="1514" t="n"/>
      <c r="AT118" s="1514" t="n"/>
      <c r="AU118" s="1514" t="n"/>
      <c r="AV118" s="1514" t="n"/>
      <c r="AW118" s="1514" t="n"/>
      <c r="AX118" s="1514" t="n"/>
      <c r="AY118" s="1514" t="n"/>
      <c r="AZ118" s="1514" t="n"/>
      <c r="BA118" s="1514" t="n"/>
      <c r="BB118" s="1514" t="n"/>
      <c r="BC118" s="1514" t="n"/>
      <c r="BD118" s="1514" t="n"/>
      <c r="BE118" s="1514" t="n"/>
      <c r="BF118" s="1514" t="n"/>
      <c r="BG118" s="1514" t="n"/>
      <c r="BH118" s="1514" t="n"/>
      <c r="BI118" s="1514" t="n"/>
      <c r="BJ118" s="1514" t="n"/>
    </row>
    <row r="119" ht="6" customHeight="1" s="980">
      <c r="A119" s="1400" t="n"/>
      <c r="B119" s="1400" t="n"/>
      <c r="C119" s="1400" t="n"/>
      <c r="D119" s="1400" t="n"/>
      <c r="E119" s="1400" t="n"/>
      <c r="F119" s="1400" t="n"/>
      <c r="G119" s="1400" t="n"/>
      <c r="H119" s="1400" t="n"/>
      <c r="I119" s="1400" t="n"/>
      <c r="J119" s="1400" t="n"/>
      <c r="K119" s="1400" t="n"/>
      <c r="L119" s="1400" t="n"/>
      <c r="M119" s="1501" t="n"/>
      <c r="N119" s="1501" t="n"/>
      <c r="U119" s="1514" t="n"/>
      <c r="V119" s="1514" t="n"/>
      <c r="W119" s="1514" t="n"/>
      <c r="X119" s="1514" t="n"/>
      <c r="Y119" s="1514" t="n"/>
      <c r="Z119" s="1514" t="n"/>
      <c r="AA119" s="1514" t="n"/>
      <c r="AB119" s="1514" t="n"/>
      <c r="AC119" s="1514" t="n"/>
      <c r="AD119" s="1514" t="n"/>
      <c r="AE119" s="1514" t="n"/>
      <c r="AF119" s="1514" t="n"/>
      <c r="AG119" s="1514" t="n"/>
      <c r="AH119" s="1514" t="n"/>
      <c r="AI119" s="1514" t="n"/>
      <c r="AJ119" s="1514" t="n"/>
      <c r="AK119" s="1514" t="n"/>
      <c r="AL119" s="1514" t="n"/>
      <c r="AM119" s="1514" t="n"/>
      <c r="AN119" s="1514" t="n"/>
      <c r="AO119" s="1514" t="n"/>
      <c r="AP119" s="1514" t="n"/>
      <c r="AQ119" s="1514" t="n"/>
      <c r="AR119" s="1514" t="n"/>
      <c r="AS119" s="1514" t="n"/>
      <c r="AT119" s="1514" t="n"/>
      <c r="AU119" s="1514" t="n"/>
      <c r="AV119" s="1514" t="n"/>
      <c r="AW119" s="1514" t="n"/>
      <c r="AX119" s="1514" t="n"/>
      <c r="AY119" s="1514" t="n"/>
      <c r="AZ119" s="1514" t="n"/>
      <c r="BA119" s="1514" t="n"/>
      <c r="BB119" s="1514" t="n"/>
      <c r="BC119" s="1514" t="n"/>
      <c r="BD119" s="1514" t="n"/>
      <c r="BE119" s="1514" t="n"/>
      <c r="BF119" s="1514" t="n"/>
      <c r="BG119" s="1514" t="n"/>
      <c r="BH119" s="1514" t="n"/>
      <c r="BI119" s="1514" t="n"/>
      <c r="BJ119" s="1514" t="n"/>
    </row>
    <row r="120" ht="6" customHeight="1" s="980">
      <c r="A120" s="1400" t="n"/>
      <c r="B120" s="1400" t="n"/>
      <c r="C120" s="1400" t="n"/>
      <c r="D120" s="1400" t="n"/>
      <c r="E120" s="1400" t="n"/>
      <c r="F120" s="1400" t="n"/>
      <c r="G120" s="1400" t="n"/>
      <c r="H120" s="1400" t="n"/>
      <c r="I120" s="1400" t="n"/>
      <c r="J120" s="1400" t="n"/>
      <c r="K120" s="1400" t="n"/>
      <c r="L120" s="1400" t="n"/>
      <c r="M120" s="1501" t="n"/>
      <c r="N120" s="1400" t="n"/>
      <c r="U120" s="1514" t="n"/>
      <c r="V120" s="1514" t="n"/>
      <c r="W120" s="1514" t="n"/>
      <c r="X120" s="1514" t="n"/>
      <c r="Y120" s="1514" t="n"/>
      <c r="Z120" s="1514" t="n"/>
      <c r="AA120" s="1514" t="n"/>
      <c r="AB120" s="1514" t="n"/>
      <c r="AC120" s="1514" t="n"/>
      <c r="AD120" s="1514" t="n"/>
      <c r="AE120" s="1514" t="n"/>
      <c r="AF120" s="1514" t="n"/>
      <c r="AG120" s="1514" t="n"/>
      <c r="AH120" s="1514" t="n"/>
      <c r="AI120" s="1514" t="n"/>
      <c r="AJ120" s="1514" t="n"/>
      <c r="AK120" s="1514" t="n"/>
      <c r="AL120" s="1514" t="n"/>
      <c r="AM120" s="1514" t="n"/>
      <c r="AN120" s="1514" t="n"/>
      <c r="AO120" s="1514" t="n"/>
      <c r="AP120" s="1514" t="n"/>
      <c r="AQ120" s="1514" t="n"/>
      <c r="AR120" s="1514" t="n"/>
      <c r="AS120" s="1514" t="n"/>
      <c r="AT120" s="1514" t="n"/>
      <c r="AU120" s="1514" t="n"/>
      <c r="AV120" s="1514" t="n"/>
      <c r="AW120" s="1514" t="n"/>
      <c r="AX120" s="1514" t="n"/>
      <c r="AY120" s="1514" t="n"/>
      <c r="AZ120" s="1514" t="n"/>
      <c r="BA120" s="1514" t="n"/>
      <c r="BB120" s="1514" t="n"/>
      <c r="BC120" s="1514" t="n"/>
      <c r="BD120" s="1514" t="n"/>
      <c r="BE120" s="1514" t="n"/>
      <c r="BF120" s="1514" t="n"/>
      <c r="BG120" s="1514" t="n"/>
      <c r="BH120" s="1514" t="n"/>
      <c r="BI120" s="1514" t="n"/>
      <c r="BJ120" s="1514" t="n"/>
    </row>
    <row r="121" ht="6" customHeight="1" s="980">
      <c r="B121" s="1400" t="n"/>
      <c r="C121" s="1400" t="n"/>
      <c r="D121" s="1400" t="n"/>
      <c r="E121" s="1400" t="n"/>
      <c r="F121" s="1400" t="n"/>
      <c r="G121" s="1400" t="n"/>
      <c r="H121" s="1400" t="n"/>
      <c r="I121" s="1400" t="n"/>
      <c r="J121" s="1400" t="n"/>
      <c r="K121" s="1400" t="n"/>
      <c r="L121" s="1501" t="n"/>
      <c r="M121" s="1400" t="n"/>
      <c r="N121" s="1400" t="n"/>
      <c r="S121" s="1400" t="n"/>
      <c r="T121" s="1514" t="n"/>
      <c r="U121" s="1514" t="n"/>
      <c r="V121" s="1514" t="n"/>
      <c r="W121" s="1514" t="n"/>
      <c r="X121" s="1514" t="n"/>
      <c r="Y121" s="1514" t="n"/>
      <c r="Z121" s="1514" t="n"/>
      <c r="AA121" s="1514" t="n"/>
      <c r="AB121" s="1514" t="n"/>
      <c r="AC121" s="1514" t="n"/>
      <c r="AD121" s="1514" t="n"/>
      <c r="AE121" s="1514" t="n"/>
      <c r="AF121" s="1514" t="n"/>
      <c r="AG121" s="1514" t="n"/>
      <c r="AH121" s="1514" t="n"/>
      <c r="AI121" s="1514" t="n"/>
      <c r="AJ121" s="1514" t="n"/>
      <c r="AK121" s="1514" t="n"/>
      <c r="AL121" s="1514" t="n"/>
      <c r="AM121" s="1514" t="n"/>
      <c r="AN121" s="1514" t="n"/>
      <c r="AO121" s="1514" t="n"/>
      <c r="AP121" s="1514" t="n"/>
      <c r="AQ121" s="1514" t="n"/>
      <c r="AR121" s="1514" t="n"/>
      <c r="AS121" s="1514" t="n"/>
      <c r="AT121" s="1514" t="n"/>
      <c r="AU121" s="1514" t="n"/>
      <c r="AV121" s="1514" t="n"/>
      <c r="AW121" s="1514" t="n"/>
      <c r="AX121" s="1514" t="n"/>
      <c r="AY121" s="1514" t="n"/>
      <c r="AZ121" s="1514" t="n"/>
      <c r="BA121" s="1514" t="n"/>
      <c r="BB121" s="1514" t="n"/>
      <c r="BC121" s="1514" t="n"/>
      <c r="BD121" s="1514" t="n"/>
      <c r="BE121" s="1514" t="n"/>
      <c r="BF121" s="1514" t="n"/>
      <c r="BG121" s="1514" t="n"/>
      <c r="BH121" s="1514" t="n"/>
      <c r="BI121" s="1514" t="n"/>
      <c r="BJ121" s="1514" t="n"/>
    </row>
    <row r="122" ht="6" customHeight="1" s="980">
      <c r="B122" s="1400" t="n"/>
      <c r="C122" s="1400" t="n"/>
      <c r="D122" s="1400" t="n"/>
      <c r="E122" s="1400" t="n"/>
      <c r="F122" s="1400" t="n"/>
      <c r="G122" s="1400" t="n"/>
      <c r="H122" s="1400" t="n"/>
      <c r="I122" s="1400" t="n"/>
      <c r="J122" s="1400" t="n"/>
      <c r="K122" s="1501" t="n"/>
      <c r="L122" s="1501" t="n"/>
      <c r="M122" s="1400" t="n"/>
      <c r="S122" s="1400" t="n"/>
      <c r="T122" s="1514" t="n"/>
      <c r="U122" s="1514" t="n"/>
      <c r="V122" s="1514" t="n"/>
      <c r="W122" s="1514" t="n"/>
      <c r="X122" s="1514" t="n"/>
      <c r="Y122" s="1514" t="n"/>
      <c r="Z122" s="1514" t="n"/>
      <c r="AA122" s="1514" t="n"/>
      <c r="AB122" s="1514" t="n"/>
      <c r="AC122" s="1514" t="n"/>
      <c r="AD122" s="1514" t="n"/>
      <c r="AE122" s="1514" t="n"/>
      <c r="AF122" s="1514" t="n"/>
      <c r="AG122" s="1514" t="n"/>
      <c r="AH122" s="1514" t="n"/>
      <c r="AI122" s="1514" t="n"/>
      <c r="AJ122" s="1514" t="n"/>
      <c r="AK122" s="1514" t="n"/>
      <c r="AL122" s="1514" t="n"/>
      <c r="AM122" s="1514" t="n"/>
      <c r="AN122" s="1514" t="n"/>
      <c r="AO122" s="1514" t="n"/>
      <c r="AP122" s="1514" t="n"/>
      <c r="AQ122" s="1514" t="n"/>
      <c r="AR122" s="1514" t="n"/>
      <c r="AS122" s="1514" t="n"/>
      <c r="AT122" s="1514" t="n"/>
      <c r="AU122" s="1514" t="n"/>
      <c r="AV122" s="1514" t="n"/>
      <c r="AW122" s="1514" t="n"/>
      <c r="AX122" s="1514" t="n"/>
      <c r="AY122" s="1514" t="n"/>
      <c r="AZ122" s="1514" t="n"/>
      <c r="BA122" s="1514" t="n"/>
      <c r="BB122" s="1514" t="n"/>
      <c r="BC122" s="1514" t="n"/>
      <c r="BD122" s="1514" t="n"/>
      <c r="BE122" s="1514" t="n"/>
      <c r="BF122" s="1514" t="n"/>
      <c r="BG122" s="1514" t="n"/>
      <c r="BH122" s="1514" t="n"/>
      <c r="BI122" s="1514" t="n"/>
      <c r="BJ122" s="1514" t="n"/>
    </row>
    <row r="123" ht="6" customHeight="1" s="980">
      <c r="B123" s="1400" t="n"/>
      <c r="C123" s="1400" t="n"/>
      <c r="D123" s="1400" t="n"/>
      <c r="E123" s="1400" t="n"/>
      <c r="F123" s="1400" t="n"/>
      <c r="G123" s="1400" t="n"/>
      <c r="H123" s="1400" t="n"/>
      <c r="I123" s="1400" t="n"/>
      <c r="J123" s="1400" t="n"/>
      <c r="K123" s="1501" t="n"/>
      <c r="L123" s="1400" t="n"/>
      <c r="R123" s="1400" t="n"/>
      <c r="S123" s="1400" t="n"/>
      <c r="T123" s="1514" t="n"/>
      <c r="U123" s="1514" t="n"/>
      <c r="V123" s="1514" t="n"/>
      <c r="W123" s="1514" t="n"/>
      <c r="X123" s="1514" t="n"/>
      <c r="Y123" s="1514" t="n"/>
      <c r="Z123" s="1514" t="n"/>
      <c r="AA123" s="1514" t="n"/>
      <c r="AB123" s="1514" t="n"/>
      <c r="AC123" s="1514" t="n"/>
      <c r="AD123" s="1514" t="n"/>
      <c r="AE123" s="1514" t="n"/>
      <c r="AF123" s="1514" t="n"/>
      <c r="AG123" s="1514" t="n"/>
      <c r="AH123" s="1514" t="n"/>
      <c r="AI123" s="1514" t="n"/>
      <c r="AJ123" s="1514" t="n"/>
      <c r="AK123" s="1514" t="n"/>
      <c r="AL123" s="1514" t="n"/>
      <c r="AM123" s="1514" t="n"/>
      <c r="AN123" s="1514" t="n"/>
      <c r="AO123" s="1514" t="n"/>
      <c r="AP123" s="1514" t="n"/>
      <c r="AQ123" s="1514" t="n"/>
      <c r="AR123" s="1514" t="n"/>
      <c r="AS123" s="1514" t="n"/>
      <c r="AT123" s="1514" t="n"/>
      <c r="AU123" s="1514" t="n"/>
      <c r="AV123" s="1514" t="n"/>
      <c r="AW123" s="1514" t="n"/>
      <c r="AX123" s="1514" t="n"/>
      <c r="AY123" s="1514" t="n"/>
      <c r="AZ123" s="1514" t="n"/>
      <c r="BA123" s="1514" t="n"/>
      <c r="BB123" s="1514" t="n"/>
      <c r="BC123" s="1514" t="n"/>
      <c r="BD123" s="1514" t="n"/>
      <c r="BE123" s="1514" t="n"/>
      <c r="BF123" s="1514" t="n"/>
      <c r="BG123" s="1514" t="n"/>
      <c r="BH123" s="1514" t="n"/>
      <c r="BI123" s="1514" t="n"/>
      <c r="BJ123" s="1514" t="n"/>
    </row>
    <row r="124" ht="6" customHeight="1" s="980">
      <c r="B124" s="1501" t="n"/>
      <c r="C124" s="1501" t="n"/>
      <c r="D124" s="1501" t="n"/>
      <c r="E124" s="1501" t="n"/>
      <c r="F124" s="1501" t="n"/>
      <c r="G124" s="1501" t="n"/>
      <c r="H124" s="1501" t="n"/>
      <c r="I124" s="1501" t="n"/>
      <c r="J124" s="1501" t="n"/>
      <c r="K124" s="1400" t="n"/>
      <c r="L124" s="1400" t="n"/>
      <c r="R124" s="1400" t="n"/>
      <c r="S124" s="1400" t="n"/>
      <c r="T124" s="1514" t="n"/>
      <c r="U124" s="1514" t="n"/>
      <c r="V124" s="1514" t="n"/>
      <c r="W124" s="1514" t="n"/>
      <c r="X124" s="1514" t="n"/>
      <c r="Y124" s="1514" t="n"/>
      <c r="Z124" s="1514" t="n"/>
      <c r="AA124" s="1514" t="n"/>
      <c r="AB124" s="1514" t="n"/>
      <c r="AC124" s="1514" t="n"/>
      <c r="AD124" s="1514" t="n"/>
      <c r="AE124" s="1514" t="n"/>
      <c r="AF124" s="1514" t="n"/>
      <c r="AG124" s="1514" t="n"/>
      <c r="AH124" s="1514" t="n"/>
      <c r="AI124" s="1514" t="n"/>
      <c r="AJ124" s="1514" t="n"/>
      <c r="AK124" s="1514" t="n"/>
      <c r="AL124" s="1514" t="n"/>
      <c r="AM124" s="1514" t="n"/>
      <c r="AN124" s="1514" t="n"/>
      <c r="AO124" s="1514" t="n"/>
      <c r="AP124" s="1514" t="n"/>
      <c r="AQ124" s="1514" t="n"/>
      <c r="AR124" s="1514" t="n"/>
      <c r="AS124" s="1514" t="n"/>
      <c r="AT124" s="1514" t="n"/>
      <c r="AU124" s="1514" t="n"/>
      <c r="AV124" s="1514" t="n"/>
      <c r="AW124" s="1514" t="n"/>
      <c r="AX124" s="1514" t="n"/>
      <c r="AY124" s="1514" t="n"/>
      <c r="AZ124" s="1514" t="n"/>
      <c r="BA124" s="1514" t="n"/>
      <c r="BB124" s="1514" t="n"/>
      <c r="BC124" s="1514" t="n"/>
      <c r="BD124" s="1514" t="n"/>
      <c r="BE124" s="1514" t="n"/>
      <c r="BF124" s="1514" t="n"/>
      <c r="BG124" s="1514" t="n"/>
      <c r="BH124" s="1514" t="n"/>
      <c r="BI124" s="1514" t="n"/>
      <c r="BJ124" s="1514" t="n"/>
    </row>
    <row r="125" ht="6" customHeight="1" s="980">
      <c r="B125" s="1501" t="n"/>
      <c r="C125" s="1501" t="n"/>
      <c r="D125" s="1501" t="n"/>
      <c r="E125" s="1501" t="n"/>
      <c r="F125" s="1501" t="n"/>
      <c r="G125" s="1501" t="n"/>
      <c r="H125" s="1501" t="n"/>
      <c r="I125" s="1501" t="n"/>
      <c r="J125" s="1501" t="n"/>
      <c r="K125" s="1400" t="n"/>
      <c r="Q125" s="1400" t="n"/>
      <c r="R125" s="1400" t="n"/>
      <c r="S125" s="1400" t="n"/>
      <c r="T125" s="1514" t="n"/>
      <c r="U125" s="1514" t="n"/>
      <c r="V125" s="1514" t="n"/>
      <c r="W125" s="1514" t="n"/>
      <c r="X125" s="1514" t="n"/>
      <c r="Y125" s="1514" t="n"/>
      <c r="Z125" s="1514" t="n"/>
      <c r="AA125" s="1514" t="n"/>
      <c r="AB125" s="1514" t="n"/>
      <c r="AC125" s="1514" t="n"/>
      <c r="AD125" s="1514" t="n"/>
      <c r="AE125" s="1514" t="n"/>
      <c r="AF125" s="1514" t="n"/>
      <c r="AG125" s="1514" t="n"/>
      <c r="AH125" s="1514" t="n"/>
      <c r="AI125" s="1514" t="n"/>
      <c r="AJ125" s="1514" t="n"/>
      <c r="AK125" s="1514" t="n"/>
      <c r="AL125" s="1514" t="n"/>
      <c r="AM125" s="1514" t="n"/>
      <c r="AN125" s="1514" t="n"/>
      <c r="AO125" s="1514" t="n"/>
      <c r="AP125" s="1514" t="n"/>
      <c r="AQ125" s="1514" t="n"/>
      <c r="AR125" s="1514" t="n"/>
      <c r="AS125" s="1514" t="n"/>
      <c r="AT125" s="1514" t="n"/>
      <c r="AU125" s="1514" t="n"/>
      <c r="AV125" s="1514" t="n"/>
      <c r="AW125" s="1514" t="n"/>
      <c r="AX125" s="1514" t="n"/>
      <c r="AY125" s="1514" t="n"/>
      <c r="AZ125" s="1514" t="n"/>
      <c r="BA125" s="1514" t="n"/>
      <c r="BB125" s="1514" t="n"/>
      <c r="BC125" s="1514" t="n"/>
      <c r="BD125" s="1514" t="n"/>
      <c r="BE125" s="1514" t="n"/>
      <c r="BF125" s="1514" t="n"/>
      <c r="BG125" s="1514" t="n"/>
      <c r="BH125" s="1514" t="n"/>
      <c r="BI125" s="1514" t="n"/>
      <c r="BJ125" s="1514" t="n"/>
    </row>
    <row r="126" ht="6" customHeight="1" s="980">
      <c r="B126" s="1400" t="n"/>
      <c r="C126" s="1400" t="n"/>
      <c r="D126" s="1400" t="n"/>
      <c r="E126" s="1400" t="n"/>
      <c r="F126" s="1400" t="n"/>
      <c r="G126" s="1400" t="n"/>
      <c r="H126" s="1400" t="n"/>
      <c r="I126" s="1400" t="n"/>
      <c r="J126" s="1400" t="n"/>
      <c r="Q126" s="1400" t="n"/>
      <c r="R126" s="1400" t="n"/>
      <c r="S126" s="1400" t="n"/>
      <c r="T126" s="1514" t="n"/>
      <c r="U126" s="1514" t="n"/>
      <c r="V126" s="1514" t="n"/>
      <c r="W126" s="1514" t="n"/>
      <c r="X126" s="1514" t="n"/>
      <c r="Y126" s="1514" t="n"/>
      <c r="Z126" s="1514" t="n"/>
      <c r="AA126" s="1514" t="n"/>
      <c r="AB126" s="1514" t="n"/>
      <c r="AC126" s="1514" t="n"/>
      <c r="AD126" s="1514" t="n"/>
      <c r="AE126" s="1514" t="n"/>
      <c r="AF126" s="1514" t="n"/>
      <c r="AG126" s="1514" t="n"/>
      <c r="AH126" s="1514" t="n"/>
      <c r="AI126" s="1514" t="n"/>
      <c r="AJ126" s="1514" t="n"/>
      <c r="AK126" s="1514" t="n"/>
      <c r="AL126" s="1514" t="n"/>
      <c r="AM126" s="1514" t="n"/>
      <c r="AN126" s="1514" t="n"/>
      <c r="AO126" s="1514" t="n"/>
      <c r="AP126" s="1514" t="n"/>
      <c r="AQ126" s="1514" t="n"/>
      <c r="AR126" s="1514" t="n"/>
      <c r="AS126" s="1514" t="n"/>
      <c r="AT126" s="1514" t="n"/>
      <c r="AU126" s="1514" t="n"/>
      <c r="AV126" s="1514" t="n"/>
      <c r="AW126" s="1514" t="n"/>
      <c r="AX126" s="1514" t="n"/>
      <c r="AY126" s="1514" t="n"/>
      <c r="AZ126" s="1514" t="n"/>
      <c r="BA126" s="1514" t="n"/>
      <c r="BB126" s="1514" t="n"/>
      <c r="BC126" s="1514" t="n"/>
      <c r="BD126" s="1514" t="n"/>
      <c r="BE126" s="1514" t="n"/>
      <c r="BF126" s="1514" t="n"/>
      <c r="BG126" s="1514" t="n"/>
      <c r="BH126" s="1514" t="n"/>
      <c r="BI126" s="1514" t="n"/>
      <c r="BJ126" s="1514" t="n"/>
    </row>
    <row r="127" ht="6" customHeight="1" s="980">
      <c r="B127" s="1400" t="n"/>
      <c r="C127" s="1400" t="n"/>
      <c r="D127" s="1400" t="n"/>
      <c r="E127" s="1400" t="n"/>
      <c r="F127" s="1400" t="n"/>
      <c r="G127" s="1400" t="n"/>
      <c r="H127" s="1400" t="n"/>
      <c r="I127" s="1400" t="n"/>
      <c r="J127" s="1400" t="n"/>
      <c r="P127" s="1400" t="n"/>
      <c r="Q127" s="1400" t="n"/>
      <c r="R127" s="1400" t="n"/>
      <c r="S127" s="1400" t="n"/>
      <c r="T127" s="1514" t="n"/>
      <c r="U127" s="1514" t="n"/>
      <c r="V127" s="1514" t="n"/>
      <c r="W127" s="1514" t="n"/>
      <c r="X127" s="1514" t="n"/>
      <c r="Y127" s="1514" t="n"/>
      <c r="Z127" s="1514" t="n"/>
      <c r="AA127" s="1514" t="n"/>
      <c r="AB127" s="1514" t="n"/>
      <c r="AC127" s="1514" t="n"/>
      <c r="AD127" s="1514" t="n"/>
      <c r="AE127" s="1514" t="n"/>
      <c r="AF127" s="1514" t="n"/>
      <c r="AG127" s="1514" t="n"/>
      <c r="AH127" s="1514" t="n"/>
      <c r="AI127" s="1514" t="n"/>
      <c r="AJ127" s="1514" t="n"/>
      <c r="AK127" s="1514" t="n"/>
      <c r="AL127" s="1514" t="n"/>
      <c r="AM127" s="1514" t="n"/>
      <c r="AN127" s="1514" t="n"/>
      <c r="AO127" s="1514" t="n"/>
      <c r="AP127" s="1514" t="n"/>
      <c r="AQ127" s="1514" t="n"/>
      <c r="AR127" s="1514" t="n"/>
      <c r="AS127" s="1514" t="n"/>
      <c r="AT127" s="1514" t="n"/>
      <c r="AU127" s="1514" t="n"/>
      <c r="AV127" s="1514" t="n"/>
      <c r="AW127" s="1514" t="n"/>
      <c r="AX127" s="1514" t="n"/>
      <c r="AY127" s="1514" t="n"/>
      <c r="AZ127" s="1514" t="n"/>
      <c r="BA127" s="1514" t="n"/>
      <c r="BB127" s="1514" t="n"/>
      <c r="BC127" s="1514" t="n"/>
      <c r="BD127" s="1514" t="n"/>
      <c r="BE127" s="1514" t="n"/>
      <c r="BF127" s="1514" t="n"/>
      <c r="BG127" s="1514" t="n"/>
      <c r="BH127" s="1514" t="n"/>
      <c r="BI127" s="1514" t="n"/>
      <c r="BJ127" s="1514" t="n"/>
    </row>
    <row r="128" ht="6" customHeight="1" s="980">
      <c r="O128" s="1400" t="n"/>
      <c r="P128" s="1400" t="n"/>
      <c r="Q128" s="1400" t="n"/>
      <c r="R128" s="1400" t="n"/>
      <c r="S128" s="1400" t="n"/>
      <c r="T128" s="1514" t="n"/>
      <c r="U128" s="1514" t="n"/>
      <c r="V128" s="1514" t="n"/>
      <c r="W128" s="1514" t="n"/>
      <c r="X128" s="1514" t="n"/>
      <c r="Y128" s="1514" t="n"/>
      <c r="Z128" s="1514" t="n"/>
      <c r="AA128" s="1514" t="n"/>
      <c r="AB128" s="1514" t="n"/>
      <c r="AC128" s="1514" t="n"/>
      <c r="AD128" s="1514" t="n"/>
      <c r="AE128" s="1514" t="n"/>
      <c r="AF128" s="1514" t="n"/>
      <c r="AG128" s="1514" t="n"/>
      <c r="AH128" s="1514" t="n"/>
      <c r="AI128" s="1514" t="n"/>
      <c r="AJ128" s="1514" t="n"/>
      <c r="AK128" s="1514" t="n"/>
      <c r="AL128" s="1514" t="n"/>
      <c r="AM128" s="1514" t="n"/>
      <c r="AN128" s="1514" t="n"/>
      <c r="AO128" s="1514" t="n"/>
      <c r="AP128" s="1514" t="n"/>
      <c r="AQ128" s="1514" t="n"/>
      <c r="AR128" s="1514" t="n"/>
      <c r="AS128" s="1514" t="n"/>
      <c r="AT128" s="1514" t="n"/>
      <c r="AU128" s="1514" t="n"/>
      <c r="AV128" s="1514" t="n"/>
      <c r="AW128" s="1514" t="n"/>
      <c r="AX128" s="1514" t="n"/>
      <c r="AY128" s="1514" t="n"/>
      <c r="AZ128" s="1514" t="n"/>
      <c r="BA128" s="1514" t="n"/>
      <c r="BB128" s="1514" t="n"/>
      <c r="BC128" s="1514" t="n"/>
      <c r="BD128" s="1514" t="n"/>
      <c r="BE128" s="1514" t="n"/>
      <c r="BF128" s="1514" t="n"/>
      <c r="BG128" s="1514" t="n"/>
      <c r="BH128" s="1514" t="n"/>
      <c r="BI128" s="1514" t="n"/>
      <c r="BJ128" s="1514" t="n"/>
    </row>
    <row r="129" ht="6" customHeight="1" s="980">
      <c r="O129" s="1400" t="n"/>
      <c r="P129" s="1400" t="n"/>
      <c r="Q129" s="1400" t="n"/>
      <c r="R129" s="1400" t="n"/>
      <c r="S129" s="1400" t="n"/>
      <c r="T129" s="1514" t="n"/>
      <c r="U129" s="1514" t="n"/>
      <c r="V129" s="1514" t="n"/>
      <c r="W129" s="1514" t="n"/>
      <c r="X129" s="1514" t="n"/>
      <c r="Y129" s="1514" t="n"/>
      <c r="Z129" s="1514" t="n"/>
      <c r="AA129" s="1514" t="n"/>
      <c r="AB129" s="1514" t="n"/>
      <c r="AC129" s="1514" t="n"/>
      <c r="AD129" s="1514" t="n"/>
      <c r="AE129" s="1514" t="n"/>
      <c r="AF129" s="1514" t="n"/>
      <c r="AG129" s="1514" t="n"/>
      <c r="AH129" s="1514" t="n"/>
      <c r="AI129" s="1514" t="n"/>
      <c r="AJ129" s="1514" t="n"/>
      <c r="AK129" s="1514" t="n"/>
      <c r="AL129" s="1514" t="n"/>
      <c r="AM129" s="1514" t="n"/>
      <c r="AN129" s="1514" t="n"/>
      <c r="AO129" s="1514" t="n"/>
      <c r="AP129" s="1514" t="n"/>
      <c r="AQ129" s="1514" t="n"/>
      <c r="AR129" s="1514" t="n"/>
      <c r="AS129" s="1514" t="n"/>
      <c r="AT129" s="1514" t="n"/>
      <c r="AU129" s="1514" t="n"/>
      <c r="AV129" s="1514" t="n"/>
      <c r="AW129" s="1514" t="n"/>
      <c r="AX129" s="1514" t="n"/>
      <c r="AY129" s="1514" t="n"/>
      <c r="AZ129" s="1514" t="n"/>
      <c r="BA129" s="1514" t="n"/>
      <c r="BB129" s="1514" t="n"/>
      <c r="BC129" s="1514" t="n"/>
      <c r="BD129" s="1514" t="n"/>
      <c r="BE129" s="1514" t="n"/>
      <c r="BF129" s="1514" t="n"/>
      <c r="BG129" s="1514" t="n"/>
      <c r="BH129" s="1514" t="n"/>
      <c r="BI129" s="1514" t="n"/>
      <c r="BJ129" s="1514" t="n"/>
    </row>
    <row r="130" ht="6" customHeight="1" s="980">
      <c r="A130" s="1400" t="n"/>
      <c r="O130" s="1400" t="n"/>
      <c r="P130" s="1400" t="n"/>
      <c r="Q130" s="1400" t="n"/>
      <c r="R130" s="1400" t="n"/>
      <c r="S130" s="1400" t="n"/>
      <c r="T130" s="1514" t="n"/>
      <c r="U130" s="1514" t="n"/>
      <c r="V130" s="1514" t="n"/>
      <c r="W130" s="1514" t="n"/>
      <c r="X130" s="1514" t="n"/>
      <c r="Y130" s="1514" t="n"/>
      <c r="Z130" s="1514" t="n"/>
      <c r="AA130" s="1514" t="n"/>
      <c r="AB130" s="1514" t="n"/>
      <c r="AC130" s="1514" t="n"/>
      <c r="AD130" s="1514" t="n"/>
      <c r="AE130" s="1514" t="n"/>
      <c r="AF130" s="1514" t="n"/>
      <c r="AG130" s="1514" t="n"/>
      <c r="AH130" s="1514" t="n"/>
      <c r="AI130" s="1514" t="n"/>
      <c r="AJ130" s="1514" t="n"/>
      <c r="AK130" s="1514" t="n"/>
      <c r="AL130" s="1514" t="n"/>
      <c r="AM130" s="1514" t="n"/>
      <c r="AN130" s="1514" t="n"/>
      <c r="AO130" s="1514" t="n"/>
      <c r="AP130" s="1514" t="n"/>
      <c r="AQ130" s="1514" t="n"/>
      <c r="AR130" s="1514" t="n"/>
      <c r="AS130" s="1514" t="n"/>
      <c r="AT130" s="1514" t="n"/>
      <c r="AU130" s="1514" t="n"/>
      <c r="AV130" s="1514" t="n"/>
      <c r="AW130" s="1514" t="n"/>
      <c r="AX130" s="1514" t="n"/>
      <c r="AY130" s="1514" t="n"/>
      <c r="AZ130" s="1514" t="n"/>
      <c r="BA130" s="1514" t="n"/>
      <c r="BB130" s="1514" t="n"/>
      <c r="BC130" s="1514" t="n"/>
      <c r="BD130" s="1514" t="n"/>
      <c r="BE130" s="1514" t="n"/>
      <c r="BF130" s="1514" t="n"/>
      <c r="BG130" s="1514" t="n"/>
      <c r="BH130" s="1514" t="n"/>
      <c r="BI130" s="1514" t="n"/>
      <c r="BJ130" s="1514" t="n"/>
    </row>
    <row r="131" ht="6" customHeight="1" s="980">
      <c r="A131" s="1400" t="n"/>
      <c r="N131" s="1400" t="n"/>
      <c r="O131" s="1400" t="n"/>
      <c r="P131" s="1400" t="n"/>
      <c r="Q131" s="1400" t="n"/>
      <c r="R131" s="1400" t="n"/>
      <c r="S131" s="1400" t="n"/>
      <c r="T131" s="1514" t="n"/>
      <c r="U131" s="1514" t="n"/>
      <c r="V131" s="1514" t="n"/>
      <c r="W131" s="1514" t="n"/>
      <c r="X131" s="1514" t="n"/>
      <c r="Y131" s="1514" t="n"/>
      <c r="Z131" s="1514" t="n"/>
      <c r="AA131" s="1514" t="n"/>
      <c r="AB131" s="1514" t="n"/>
      <c r="AC131" s="1514" t="n"/>
      <c r="AD131" s="1514" t="n"/>
      <c r="AE131" s="1514" t="n"/>
      <c r="AF131" s="1514" t="n"/>
      <c r="AG131" s="1514" t="n"/>
      <c r="AH131" s="1514" t="n"/>
      <c r="AI131" s="1514" t="n"/>
      <c r="AJ131" s="1514" t="n"/>
      <c r="AK131" s="1514" t="n"/>
      <c r="AL131" s="1514" t="n"/>
      <c r="AM131" s="1514" t="n"/>
      <c r="AN131" s="1514" t="n"/>
      <c r="AO131" s="1514" t="n"/>
      <c r="AP131" s="1514" t="n"/>
      <c r="AQ131" s="1514" t="n"/>
      <c r="AR131" s="1514" t="n"/>
      <c r="AS131" s="1514" t="n"/>
      <c r="AT131" s="1514" t="n"/>
      <c r="AU131" s="1514" t="n"/>
      <c r="AV131" s="1514" t="n"/>
      <c r="AW131" s="1514" t="n"/>
      <c r="AX131" s="1514" t="n"/>
      <c r="AY131" s="1514" t="n"/>
      <c r="AZ131" s="1514" t="n"/>
      <c r="BA131" s="1514" t="n"/>
      <c r="BB131" s="1514" t="n"/>
      <c r="BC131" s="1514" t="n"/>
      <c r="BD131" s="1514" t="n"/>
      <c r="BE131" s="1514" t="n"/>
      <c r="BF131" s="1514" t="n"/>
      <c r="BG131" s="1514" t="n"/>
      <c r="BH131" s="1514" t="n"/>
      <c r="BI131" s="1514" t="n"/>
      <c r="BJ131" s="1514" t="n"/>
    </row>
    <row r="132" ht="6" customHeight="1" s="980">
      <c r="A132" s="1400" t="n"/>
      <c r="M132" s="1400" t="n"/>
      <c r="N132" s="1400" t="n"/>
      <c r="O132" s="1400" t="n"/>
      <c r="P132" s="1400" t="n"/>
      <c r="Q132" s="1400" t="n"/>
      <c r="R132" s="1400" t="n"/>
      <c r="S132" s="1400" t="n"/>
      <c r="T132" s="1514" t="n"/>
      <c r="U132" s="1514" t="n"/>
      <c r="V132" s="1514" t="n"/>
      <c r="W132" s="1514" t="n"/>
      <c r="X132" s="1514" t="n"/>
      <c r="Y132" s="1514" t="n"/>
      <c r="Z132" s="1514" t="n"/>
      <c r="AA132" s="1514" t="n"/>
      <c r="AB132" s="1514" t="n"/>
      <c r="AC132" s="1514" t="n"/>
      <c r="AD132" s="1514" t="n"/>
      <c r="AE132" s="1514" t="n"/>
      <c r="AF132" s="1514" t="n"/>
      <c r="AG132" s="1514" t="n"/>
      <c r="AH132" s="1514" t="n"/>
      <c r="AI132" s="1514" t="n"/>
      <c r="AJ132" s="1514" t="n"/>
      <c r="AK132" s="1514" t="n"/>
      <c r="AL132" s="1514" t="n"/>
      <c r="AM132" s="1514" t="n"/>
      <c r="AN132" s="1514" t="n"/>
      <c r="AO132" s="1514" t="n"/>
      <c r="AP132" s="1514" t="n"/>
      <c r="AQ132" s="1514" t="n"/>
      <c r="AR132" s="1514" t="n"/>
      <c r="AS132" s="1514" t="n"/>
      <c r="AT132" s="1514" t="n"/>
      <c r="AU132" s="1514" t="n"/>
      <c r="AV132" s="1514" t="n"/>
      <c r="AW132" s="1514" t="n"/>
      <c r="AX132" s="1514" t="n"/>
      <c r="AY132" s="1514" t="n"/>
      <c r="AZ132" s="1514" t="n"/>
      <c r="BA132" s="1514" t="n"/>
      <c r="BB132" s="1514" t="n"/>
      <c r="BC132" s="1514" t="n"/>
      <c r="BD132" s="1514" t="n"/>
      <c r="BE132" s="1514" t="n"/>
      <c r="BF132" s="1514" t="n"/>
      <c r="BG132" s="1514" t="n"/>
      <c r="BH132" s="1514" t="n"/>
      <c r="BI132" s="1514" t="n"/>
      <c r="BJ132" s="1514" t="n"/>
    </row>
    <row r="133" ht="6" customHeight="1" s="980">
      <c r="A133" s="1400" t="n"/>
      <c r="M133" s="1400" t="n"/>
      <c r="N133" s="1400" t="n"/>
      <c r="O133" s="1400" t="n"/>
      <c r="P133" s="1400" t="n"/>
      <c r="Q133" s="1400" t="n"/>
      <c r="R133" s="1400" t="n"/>
      <c r="S133" s="1400" t="n"/>
      <c r="T133" s="1514" t="n"/>
      <c r="U133" s="1514" t="n"/>
      <c r="V133" s="1514" t="n"/>
      <c r="W133" s="1514" t="n"/>
      <c r="X133" s="1514" t="n"/>
      <c r="Y133" s="1514" t="n"/>
      <c r="Z133" s="1514" t="n"/>
      <c r="AA133" s="1514" t="n"/>
      <c r="AB133" s="1514" t="n"/>
      <c r="AC133" s="1514" t="n"/>
      <c r="AD133" s="1514" t="n"/>
      <c r="AE133" s="1514" t="n"/>
      <c r="AF133" s="1514" t="n"/>
      <c r="AG133" s="1514" t="n"/>
      <c r="AH133" s="1514" t="n"/>
      <c r="AI133" s="1514" t="n"/>
      <c r="AJ133" s="1514" t="n"/>
      <c r="AK133" s="1514" t="n"/>
      <c r="AL133" s="1514" t="n"/>
      <c r="AM133" s="1514" t="n"/>
      <c r="AN133" s="1514" t="n"/>
      <c r="AO133" s="1514" t="n"/>
      <c r="AP133" s="1514" t="n"/>
      <c r="AQ133" s="1514" t="n"/>
      <c r="AR133" s="1514" t="n"/>
      <c r="AS133" s="1514" t="n"/>
      <c r="AT133" s="1514" t="n"/>
      <c r="AU133" s="1514" t="n"/>
      <c r="AV133" s="1514" t="n"/>
      <c r="AW133" s="1514" t="n"/>
      <c r="AX133" s="1514" t="n"/>
      <c r="AY133" s="1514" t="n"/>
      <c r="AZ133" s="1514" t="n"/>
      <c r="BA133" s="1514" t="n"/>
      <c r="BB133" s="1514" t="n"/>
      <c r="BC133" s="1514" t="n"/>
      <c r="BD133" s="1514" t="n"/>
      <c r="BE133" s="1514" t="n"/>
      <c r="BF133" s="1514" t="n"/>
      <c r="BG133" s="1514" t="n"/>
      <c r="BH133" s="1514" t="n"/>
      <c r="BI133" s="1514" t="n"/>
      <c r="BJ133" s="1514" t="n"/>
    </row>
    <row r="134" ht="6" customHeight="1" s="980">
      <c r="A134" s="1400" t="n"/>
      <c r="L134" s="1400" t="n"/>
      <c r="M134" s="1400" t="n"/>
      <c r="N134" s="1400" t="n"/>
      <c r="O134" s="1400" t="n"/>
      <c r="P134" s="1400" t="n"/>
      <c r="Q134" s="1400" t="n"/>
      <c r="R134" s="1400" t="n"/>
      <c r="S134" s="1400" t="n"/>
      <c r="T134" s="1514" t="n"/>
      <c r="U134" s="1514" t="n"/>
      <c r="V134" s="1514" t="n"/>
      <c r="W134" s="1514" t="n"/>
      <c r="X134" s="1514" t="n"/>
      <c r="Y134" s="1514" t="n"/>
      <c r="Z134" s="1514" t="n"/>
      <c r="AA134" s="1514" t="n"/>
      <c r="AB134" s="1514" t="n"/>
      <c r="AC134" s="1514" t="n"/>
      <c r="AD134" s="1514" t="n"/>
      <c r="AE134" s="1514" t="n"/>
      <c r="AF134" s="1514" t="n"/>
      <c r="AG134" s="1514" t="n"/>
      <c r="AH134" s="1514" t="n"/>
      <c r="AI134" s="1514" t="n"/>
      <c r="AJ134" s="1514" t="n"/>
      <c r="AK134" s="1514" t="n"/>
      <c r="AL134" s="1514" t="n"/>
      <c r="AM134" s="1514" t="n"/>
      <c r="AN134" s="1514" t="n"/>
      <c r="AO134" s="1514" t="n"/>
      <c r="AP134" s="1514" t="n"/>
      <c r="AQ134" s="1514" t="n"/>
      <c r="AR134" s="1514" t="n"/>
      <c r="AS134" s="1514" t="n"/>
      <c r="AT134" s="1514" t="n"/>
      <c r="AU134" s="1514" t="n"/>
      <c r="AV134" s="1514" t="n"/>
      <c r="AW134" s="1514" t="n"/>
      <c r="AX134" s="1514" t="n"/>
      <c r="AY134" s="1514" t="n"/>
      <c r="AZ134" s="1514" t="n"/>
      <c r="BA134" s="1514" t="n"/>
      <c r="BB134" s="1514" t="n"/>
      <c r="BC134" s="1514" t="n"/>
      <c r="BD134" s="1514" t="n"/>
      <c r="BE134" s="1514" t="n"/>
      <c r="BF134" s="1514" t="n"/>
      <c r="BG134" s="1514" t="n"/>
      <c r="BH134" s="1514" t="n"/>
      <c r="BI134" s="1514" t="n"/>
      <c r="BJ134" s="1514" t="n"/>
    </row>
    <row r="135" ht="6" customHeight="1" s="980">
      <c r="A135" s="1400" t="n"/>
      <c r="K135" s="1400" t="n"/>
      <c r="L135" s="1400" t="n"/>
      <c r="M135" s="1400" t="n"/>
      <c r="N135" s="1400" t="n"/>
      <c r="O135" s="1400" t="n"/>
      <c r="P135" s="1400" t="n"/>
      <c r="Q135" s="1400" t="n"/>
      <c r="R135" s="1400" t="n"/>
      <c r="S135" s="1400" t="n"/>
      <c r="T135" s="1514" t="n"/>
      <c r="U135" s="1514" t="n"/>
      <c r="V135" s="1514" t="n"/>
      <c r="W135" s="1514" t="n"/>
      <c r="X135" s="1514" t="n"/>
      <c r="Y135" s="1514" t="n"/>
      <c r="Z135" s="1514" t="n"/>
      <c r="AA135" s="1514" t="n"/>
      <c r="AB135" s="1514" t="n"/>
      <c r="AC135" s="1514" t="n"/>
      <c r="AD135" s="1514" t="n"/>
      <c r="AE135" s="1514" t="n"/>
      <c r="AF135" s="1514" t="n"/>
      <c r="AG135" s="1514" t="n"/>
      <c r="AH135" s="1514" t="n"/>
      <c r="AI135" s="1514" t="n"/>
      <c r="AJ135" s="1514" t="n"/>
      <c r="AK135" s="1514" t="n"/>
      <c r="AL135" s="1514" t="n"/>
      <c r="AM135" s="1514" t="n"/>
      <c r="AN135" s="1514" t="n"/>
      <c r="AO135" s="1514" t="n"/>
      <c r="AP135" s="1514" t="n"/>
      <c r="AQ135" s="1514" t="n"/>
      <c r="AR135" s="1514" t="n"/>
      <c r="AS135" s="1514" t="n"/>
      <c r="AT135" s="1514" t="n"/>
      <c r="AU135" s="1514" t="n"/>
      <c r="AV135" s="1514" t="n"/>
      <c r="AW135" s="1514" t="n"/>
      <c r="AX135" s="1514" t="n"/>
      <c r="AY135" s="1514" t="n"/>
      <c r="AZ135" s="1514" t="n"/>
      <c r="BA135" s="1514" t="n"/>
      <c r="BB135" s="1514" t="n"/>
      <c r="BC135" s="1514" t="n"/>
      <c r="BD135" s="1514" t="n"/>
      <c r="BE135" s="1514" t="n"/>
      <c r="BF135" s="1514" t="n"/>
      <c r="BG135" s="1514" t="n"/>
      <c r="BH135" s="1514" t="n"/>
      <c r="BI135" s="1514" t="n"/>
      <c r="BJ135" s="1514" t="n"/>
    </row>
    <row r="136" ht="6" customHeight="1" s="980">
      <c r="A136" s="1400" t="n"/>
      <c r="K136" s="1400" t="n"/>
      <c r="L136" s="1400" t="n"/>
      <c r="M136" s="1400" t="n"/>
      <c r="N136" s="1400" t="n"/>
      <c r="O136" s="1400" t="n"/>
      <c r="P136" s="1400" t="n"/>
      <c r="Q136" s="1400" t="n"/>
      <c r="R136" s="1400" t="n"/>
      <c r="S136" s="1400" t="n"/>
      <c r="T136" s="1514" t="n"/>
      <c r="U136" s="1514" t="n"/>
      <c r="V136" s="1514" t="n"/>
      <c r="W136" s="1514" t="n"/>
      <c r="X136" s="1514" t="n"/>
      <c r="Y136" s="1514" t="n"/>
      <c r="Z136" s="1514" t="n"/>
      <c r="AA136" s="1514" t="n"/>
      <c r="AB136" s="1514" t="n"/>
      <c r="AC136" s="1514" t="n"/>
      <c r="AD136" s="1514" t="n"/>
      <c r="AE136" s="1514" t="n"/>
      <c r="AF136" s="1514" t="n"/>
      <c r="AG136" s="1514" t="n"/>
      <c r="AH136" s="1514" t="n"/>
      <c r="AI136" s="1514" t="n"/>
      <c r="AJ136" s="1514" t="n"/>
      <c r="AK136" s="1514" t="n"/>
      <c r="AL136" s="1514" t="n"/>
      <c r="AM136" s="1514" t="n"/>
      <c r="AN136" s="1514" t="n"/>
      <c r="AO136" s="1514" t="n"/>
      <c r="AP136" s="1514" t="n"/>
      <c r="AQ136" s="1514" t="n"/>
      <c r="AR136" s="1514" t="n"/>
      <c r="AS136" s="1514" t="n"/>
      <c r="AT136" s="1514" t="n"/>
      <c r="AU136" s="1514" t="n"/>
      <c r="AV136" s="1514" t="n"/>
      <c r="AW136" s="1514" t="n"/>
      <c r="AX136" s="1514" t="n"/>
      <c r="AY136" s="1514" t="n"/>
      <c r="AZ136" s="1514" t="n"/>
      <c r="BA136" s="1514" t="n"/>
      <c r="BB136" s="1514" t="n"/>
      <c r="BC136" s="1514" t="n"/>
      <c r="BD136" s="1514" t="n"/>
      <c r="BE136" s="1514" t="n"/>
      <c r="BF136" s="1514" t="n"/>
      <c r="BG136" s="1514" t="n"/>
      <c r="BH136" s="1514" t="n"/>
      <c r="BI136" s="1514" t="n"/>
      <c r="BJ136" s="1514" t="n"/>
    </row>
    <row r="137" ht="6" customHeight="1" s="980">
      <c r="O137" s="1400" t="n"/>
      <c r="P137" s="1400" t="n"/>
      <c r="Q137" s="1400" t="n"/>
      <c r="R137" s="1400" t="n"/>
      <c r="S137" s="1400" t="n"/>
      <c r="T137" s="1514" t="n"/>
      <c r="U137" s="1514" t="n"/>
      <c r="V137" s="1514" t="n"/>
      <c r="W137" s="1514" t="n"/>
      <c r="X137" s="1514" t="n"/>
      <c r="Y137" s="1514" t="n"/>
      <c r="Z137" s="1514" t="n"/>
      <c r="AA137" s="1514" t="n"/>
      <c r="AB137" s="1514" t="n"/>
      <c r="AC137" s="1514" t="n"/>
      <c r="AD137" s="1514" t="n"/>
      <c r="AE137" s="1514" t="n"/>
      <c r="AF137" s="1514" t="n"/>
      <c r="AG137" s="1514" t="n"/>
      <c r="AH137" s="1514" t="n"/>
      <c r="AI137" s="1514" t="n"/>
      <c r="AJ137" s="1514" t="n"/>
      <c r="AK137" s="1514" t="n"/>
      <c r="AL137" s="1514" t="n"/>
      <c r="AM137" s="1514" t="n"/>
      <c r="AN137" s="1514" t="n"/>
      <c r="AO137" s="1514" t="n"/>
      <c r="AP137" s="1514" t="n"/>
      <c r="AQ137" s="1514" t="n"/>
      <c r="AR137" s="1514" t="n"/>
      <c r="AS137" s="1514" t="n"/>
      <c r="AT137" s="1514" t="n"/>
      <c r="AU137" s="1514" t="n"/>
      <c r="AV137" s="1514" t="n"/>
      <c r="AW137" s="1514" t="n"/>
      <c r="AX137" s="1514" t="n"/>
      <c r="AY137" s="1514" t="n"/>
      <c r="AZ137" s="1514" t="n"/>
      <c r="BA137" s="1514" t="n"/>
      <c r="BB137" s="1514" t="n"/>
      <c r="BC137" s="1514" t="n"/>
      <c r="BD137" s="1514" t="n"/>
      <c r="BE137" s="1514" t="n"/>
      <c r="BF137" s="1514" t="n"/>
      <c r="BG137" s="1514" t="n"/>
      <c r="BH137" s="1514" t="n"/>
      <c r="BI137" s="1514" t="n"/>
      <c r="BJ137" s="1514" t="n"/>
    </row>
    <row r="138" ht="6" customHeight="1" s="980">
      <c r="O138" s="1400" t="n"/>
      <c r="P138" s="1400" t="n"/>
      <c r="Q138" s="1400" t="n"/>
      <c r="R138" s="1400" t="n"/>
      <c r="S138" s="1400" t="n"/>
      <c r="T138" s="1514" t="n"/>
      <c r="U138" s="1514" t="n"/>
      <c r="V138" s="1514" t="n"/>
      <c r="W138" s="1514" t="n"/>
      <c r="X138" s="1514" t="n"/>
      <c r="Y138" s="1514" t="n"/>
      <c r="Z138" s="1514" t="n"/>
      <c r="AA138" s="1514" t="n"/>
      <c r="AB138" s="1514" t="n"/>
      <c r="AC138" s="1514" t="n"/>
      <c r="AD138" s="1514" t="n"/>
      <c r="AE138" s="1514" t="n"/>
      <c r="AF138" s="1514" t="n"/>
      <c r="AG138" s="1514" t="n"/>
      <c r="AH138" s="1514" t="n"/>
      <c r="AI138" s="1514" t="n"/>
      <c r="AJ138" s="1514" t="n"/>
      <c r="AK138" s="1514" t="n"/>
      <c r="AL138" s="1514" t="n"/>
      <c r="AM138" s="1514" t="n"/>
      <c r="AN138" s="1514" t="n"/>
      <c r="AO138" s="1514" t="n"/>
      <c r="AP138" s="1514" t="n"/>
      <c r="AQ138" s="1514" t="n"/>
      <c r="AR138" s="1514" t="n"/>
      <c r="AS138" s="1514" t="n"/>
      <c r="AT138" s="1514" t="n"/>
      <c r="AU138" s="1514" t="n"/>
      <c r="AV138" s="1514" t="n"/>
      <c r="AW138" s="1514" t="n"/>
      <c r="AX138" s="1514" t="n"/>
      <c r="AY138" s="1514" t="n"/>
      <c r="AZ138" s="1514" t="n"/>
      <c r="BA138" s="1514" t="n"/>
      <c r="BB138" s="1514" t="n"/>
      <c r="BC138" s="1514" t="n"/>
      <c r="BD138" s="1514" t="n"/>
      <c r="BE138" s="1514" t="n"/>
      <c r="BF138" s="1514" t="n"/>
      <c r="BG138" s="1514" t="n"/>
      <c r="BH138" s="1514" t="n"/>
      <c r="BI138" s="1514" t="n"/>
      <c r="BJ138" s="1514" t="n"/>
    </row>
    <row r="139" ht="6" customHeight="1" s="980">
      <c r="O139" s="1400" t="n"/>
      <c r="P139" s="1400" t="n"/>
      <c r="Q139" s="1400" t="n"/>
      <c r="R139" s="1400" t="n"/>
      <c r="S139" s="1400" t="n"/>
      <c r="T139" s="1514" t="n"/>
      <c r="U139" s="1514" t="n"/>
      <c r="V139" s="1514" t="n"/>
      <c r="W139" s="1514" t="n"/>
      <c r="X139" s="1514" t="n"/>
      <c r="Y139" s="1514" t="n"/>
      <c r="Z139" s="1514" t="n"/>
      <c r="AA139" s="1514" t="n"/>
      <c r="AB139" s="1514" t="n"/>
      <c r="AC139" s="1514" t="n"/>
      <c r="AD139" s="1514" t="n"/>
      <c r="AE139" s="1514" t="n"/>
      <c r="AF139" s="1514" t="n"/>
      <c r="AG139" s="1514" t="n"/>
      <c r="AH139" s="1514" t="n"/>
      <c r="AI139" s="1514" t="n"/>
      <c r="AJ139" s="1514" t="n"/>
      <c r="AK139" s="1514" t="n"/>
      <c r="AL139" s="1514" t="n"/>
      <c r="AM139" s="1514" t="n"/>
      <c r="AN139" s="1514" t="n"/>
      <c r="AO139" s="1514" t="n"/>
      <c r="AP139" s="1514" t="n"/>
      <c r="AQ139" s="1514" t="n"/>
      <c r="AR139" s="1514" t="n"/>
      <c r="AS139" s="1514" t="n"/>
      <c r="AT139" s="1514" t="n"/>
      <c r="AU139" s="1514" t="n"/>
      <c r="AV139" s="1514" t="n"/>
      <c r="AW139" s="1514" t="n"/>
      <c r="AX139" s="1514" t="n"/>
      <c r="AY139" s="1514" t="n"/>
      <c r="AZ139" s="1514" t="n"/>
      <c r="BA139" s="1514" t="n"/>
      <c r="BB139" s="1514" t="n"/>
      <c r="BC139" s="1514" t="n"/>
      <c r="BD139" s="1514" t="n"/>
      <c r="BE139" s="1514" t="n"/>
      <c r="BF139" s="1514" t="n"/>
      <c r="BG139" s="1514" t="n"/>
      <c r="BH139" s="1514" t="n"/>
      <c r="BI139" s="1514" t="n"/>
      <c r="BJ139" s="1514" t="n"/>
    </row>
    <row r="140" ht="6" customHeight="1" s="980">
      <c r="O140" s="1400" t="n"/>
      <c r="P140" s="1400" t="n"/>
      <c r="Q140" s="1400" t="n"/>
      <c r="R140" s="1400" t="n"/>
      <c r="S140" s="1400" t="n"/>
      <c r="T140" s="1514" t="n"/>
      <c r="U140" s="1514" t="n"/>
      <c r="V140" s="1514" t="n"/>
      <c r="W140" s="1514" t="n"/>
      <c r="X140" s="1514" t="n"/>
      <c r="Y140" s="1514" t="n"/>
      <c r="Z140" s="1514" t="n"/>
      <c r="AA140" s="1514" t="n"/>
      <c r="AB140" s="1514" t="n"/>
      <c r="AC140" s="1514" t="n"/>
      <c r="AD140" s="1514" t="n"/>
      <c r="AE140" s="1514" t="n"/>
      <c r="AF140" s="1514" t="n"/>
      <c r="AG140" s="1514" t="n"/>
      <c r="AH140" s="1514" t="n"/>
      <c r="AI140" s="1514" t="n"/>
      <c r="AJ140" s="1514" t="n"/>
      <c r="AK140" s="1514" t="n"/>
      <c r="AL140" s="1514" t="n"/>
      <c r="AM140" s="1514" t="n"/>
      <c r="AN140" s="1514" t="n"/>
      <c r="AO140" s="1514" t="n"/>
      <c r="AP140" s="1514" t="n"/>
      <c r="AQ140" s="1514" t="n"/>
      <c r="AR140" s="1514" t="n"/>
      <c r="AS140" s="1514" t="n"/>
      <c r="AT140" s="1514" t="n"/>
      <c r="AU140" s="1514" t="n"/>
      <c r="AV140" s="1514" t="n"/>
      <c r="AW140" s="1514" t="n"/>
      <c r="AX140" s="1514" t="n"/>
      <c r="AY140" s="1514" t="n"/>
      <c r="AZ140" s="1514" t="n"/>
      <c r="BA140" s="1514" t="n"/>
      <c r="BB140" s="1514" t="n"/>
      <c r="BC140" s="1514" t="n"/>
      <c r="BD140" s="1514" t="n"/>
      <c r="BE140" s="1514" t="n"/>
      <c r="BF140" s="1514" t="n"/>
      <c r="BG140" s="1514" t="n"/>
      <c r="BH140" s="1514" t="n"/>
      <c r="BI140" s="1514" t="n"/>
      <c r="BJ140" s="1514" t="n"/>
    </row>
    <row r="141" ht="6" customHeight="1" s="980">
      <c r="O141" s="1400" t="n"/>
      <c r="P141" s="1400" t="n"/>
      <c r="Q141" s="1400" t="n"/>
      <c r="R141" s="1400" t="n"/>
      <c r="S141" s="1400" t="n"/>
      <c r="T141" s="1514" t="n"/>
      <c r="U141" s="1514" t="n"/>
      <c r="V141" s="1514" t="n"/>
      <c r="W141" s="1514" t="n"/>
      <c r="X141" s="1514" t="n"/>
      <c r="Y141" s="1514" t="n"/>
      <c r="Z141" s="1514" t="n"/>
      <c r="AA141" s="1514" t="n"/>
      <c r="AB141" s="1514" t="n"/>
      <c r="AC141" s="1514" t="n"/>
      <c r="AD141" s="1514" t="n"/>
      <c r="AE141" s="1514" t="n"/>
      <c r="AF141" s="1514" t="n"/>
      <c r="AG141" s="1514" t="n"/>
      <c r="AH141" s="1514" t="n"/>
      <c r="AI141" s="1514" t="n"/>
      <c r="AJ141" s="1514" t="n"/>
      <c r="AK141" s="1514" t="n"/>
      <c r="AL141" s="1514" t="n"/>
      <c r="AM141" s="1514" t="n"/>
      <c r="AN141" s="1514" t="n"/>
      <c r="AO141" s="1514" t="n"/>
      <c r="AP141" s="1514" t="n"/>
      <c r="AQ141" s="1514" t="n"/>
      <c r="AR141" s="1514" t="n"/>
      <c r="AS141" s="1514" t="n"/>
      <c r="AT141" s="1514" t="n"/>
      <c r="AU141" s="1514" t="n"/>
      <c r="AV141" s="1514" t="n"/>
      <c r="AW141" s="1514" t="n"/>
      <c r="AX141" s="1514" t="n"/>
      <c r="AY141" s="1514" t="n"/>
      <c r="AZ141" s="1514" t="n"/>
      <c r="BA141" s="1514" t="n"/>
      <c r="BB141" s="1514" t="n"/>
      <c r="BC141" s="1514" t="n"/>
      <c r="BD141" s="1514" t="n"/>
      <c r="BE141" s="1514" t="n"/>
      <c r="BF141" s="1514" t="n"/>
      <c r="BG141" s="1514" t="n"/>
      <c r="BH141" s="1514" t="n"/>
      <c r="BI141" s="1514" t="n"/>
      <c r="BJ141" s="1514" t="n"/>
    </row>
    <row r="142" ht="6" customHeight="1" s="980">
      <c r="O142" s="1400" t="n"/>
      <c r="P142" s="1400" t="n"/>
      <c r="Q142" s="1400" t="n"/>
      <c r="R142" s="1400" t="n"/>
      <c r="S142" s="1400" t="n"/>
      <c r="T142" s="1514" t="n"/>
      <c r="U142" s="1514" t="n"/>
      <c r="V142" s="1514" t="n"/>
      <c r="W142" s="1514" t="n"/>
      <c r="X142" s="1514" t="n"/>
      <c r="Y142" s="1514" t="n"/>
      <c r="Z142" s="1514" t="n"/>
      <c r="AA142" s="1514" t="n"/>
      <c r="AB142" s="1514" t="n"/>
      <c r="AC142" s="1514" t="n"/>
      <c r="AD142" s="1514" t="n"/>
      <c r="AE142" s="1514" t="n"/>
      <c r="AF142" s="1514" t="n"/>
      <c r="AG142" s="1514" t="n"/>
      <c r="AH142" s="1514" t="n"/>
      <c r="AI142" s="1514" t="n"/>
      <c r="AJ142" s="1514" t="n"/>
      <c r="AK142" s="1514" t="n"/>
      <c r="AL142" s="1514" t="n"/>
      <c r="AM142" s="1514" t="n"/>
      <c r="AN142" s="1514" t="n"/>
      <c r="AO142" s="1514" t="n"/>
      <c r="AP142" s="1514" t="n"/>
      <c r="AQ142" s="1514" t="n"/>
      <c r="AR142" s="1514" t="n"/>
      <c r="AS142" s="1514" t="n"/>
      <c r="AT142" s="1514" t="n"/>
      <c r="AU142" s="1514" t="n"/>
      <c r="AV142" s="1514" t="n"/>
      <c r="AW142" s="1514" t="n"/>
      <c r="AX142" s="1514" t="n"/>
      <c r="AY142" s="1514" t="n"/>
      <c r="AZ142" s="1514" t="n"/>
      <c r="BA142" s="1514" t="n"/>
      <c r="BB142" s="1514" t="n"/>
      <c r="BC142" s="1514" t="n"/>
      <c r="BD142" s="1514" t="n"/>
      <c r="BE142" s="1514" t="n"/>
      <c r="BF142" s="1514" t="n"/>
      <c r="BG142" s="1514" t="n"/>
      <c r="BH142" s="1514" t="n"/>
      <c r="BI142" s="1514" t="n"/>
      <c r="BJ142" s="1514" t="n"/>
    </row>
    <row r="143" ht="6" customHeight="1" s="980">
      <c r="O143" s="1400" t="n"/>
      <c r="P143" s="1400" t="n"/>
      <c r="Q143" s="1400" t="n"/>
      <c r="R143" s="1400" t="n"/>
      <c r="S143" s="1400" t="n"/>
      <c r="T143" s="1514" t="n"/>
      <c r="U143" s="1514" t="n"/>
      <c r="V143" s="1514" t="n"/>
      <c r="W143" s="1514" t="n"/>
      <c r="X143" s="1514" t="n"/>
      <c r="Y143" s="1514" t="n"/>
      <c r="Z143" s="1514" t="n"/>
      <c r="AA143" s="1514" t="n"/>
      <c r="AB143" s="1514" t="n"/>
      <c r="AC143" s="1514" t="n"/>
      <c r="AD143" s="1514" t="n"/>
      <c r="AE143" s="1514" t="n"/>
      <c r="AF143" s="1514" t="n"/>
      <c r="AG143" s="1514" t="n"/>
      <c r="AH143" s="1514" t="n"/>
      <c r="AI143" s="1514" t="n"/>
      <c r="AJ143" s="1514" t="n"/>
      <c r="AK143" s="1514" t="n"/>
      <c r="AL143" s="1514" t="n"/>
      <c r="AM143" s="1514" t="n"/>
      <c r="AN143" s="1514" t="n"/>
      <c r="AO143" s="1514" t="n"/>
      <c r="AP143" s="1514" t="n"/>
      <c r="AQ143" s="1514" t="n"/>
      <c r="AR143" s="1514" t="n"/>
      <c r="AS143" s="1514" t="n"/>
      <c r="AT143" s="1514" t="n"/>
      <c r="AU143" s="1514" t="n"/>
      <c r="AV143" s="1514" t="n"/>
      <c r="AW143" s="1514" t="n"/>
      <c r="AX143" s="1514" t="n"/>
      <c r="AY143" s="1514" t="n"/>
      <c r="AZ143" s="1514" t="n"/>
      <c r="BA143" s="1514" t="n"/>
      <c r="BB143" s="1514" t="n"/>
      <c r="BC143" s="1514" t="n"/>
      <c r="BD143" s="1514" t="n"/>
      <c r="BE143" s="1514" t="n"/>
      <c r="BF143" s="1514" t="n"/>
      <c r="BG143" s="1514" t="n"/>
      <c r="BH143" s="1514" t="n"/>
      <c r="BI143" s="1514" t="n"/>
      <c r="BJ143" s="1514" t="n"/>
    </row>
    <row r="144" ht="6" customHeight="1" s="980">
      <c r="O144" s="1400" t="n"/>
      <c r="P144" s="1400" t="n"/>
      <c r="Q144" s="1400" t="n"/>
      <c r="R144" s="1400" t="n"/>
      <c r="S144" s="1400" t="n"/>
      <c r="T144" s="1514" t="n"/>
      <c r="U144" s="1514" t="n"/>
      <c r="V144" s="1514" t="n"/>
      <c r="W144" s="1514" t="n"/>
      <c r="X144" s="1514" t="n"/>
      <c r="Y144" s="1514" t="n"/>
      <c r="Z144" s="1514" t="n"/>
      <c r="AA144" s="1514" t="n"/>
      <c r="AB144" s="1514" t="n"/>
      <c r="AC144" s="1514" t="n"/>
      <c r="AD144" s="1514" t="n"/>
      <c r="AE144" s="1514" t="n"/>
      <c r="AF144" s="1514" t="n"/>
      <c r="AG144" s="1514" t="n"/>
      <c r="AH144" s="1514" t="n"/>
      <c r="AI144" s="1514" t="n"/>
      <c r="AJ144" s="1514" t="n"/>
      <c r="AK144" s="1514" t="n"/>
      <c r="AL144" s="1514" t="n"/>
      <c r="AM144" s="1514" t="n"/>
      <c r="AN144" s="1514" t="n"/>
      <c r="AO144" s="1514" t="n"/>
      <c r="AP144" s="1514" t="n"/>
      <c r="AQ144" s="1514" t="n"/>
      <c r="AR144" s="1514" t="n"/>
      <c r="AS144" s="1514" t="n"/>
      <c r="AT144" s="1514" t="n"/>
      <c r="AU144" s="1514" t="n"/>
      <c r="AV144" s="1514" t="n"/>
      <c r="AW144" s="1514" t="n"/>
      <c r="AX144" s="1514" t="n"/>
      <c r="AY144" s="1514" t="n"/>
      <c r="AZ144" s="1514" t="n"/>
      <c r="BA144" s="1514" t="n"/>
      <c r="BB144" s="1514" t="n"/>
      <c r="BC144" s="1514" t="n"/>
      <c r="BD144" s="1514" t="n"/>
      <c r="BE144" s="1514" t="n"/>
      <c r="BF144" s="1514" t="n"/>
      <c r="BG144" s="1514" t="n"/>
      <c r="BH144" s="1514" t="n"/>
      <c r="BI144" s="1514" t="n"/>
      <c r="BJ144" s="1514" t="n"/>
    </row>
    <row r="145" ht="6" customHeight="1" s="980">
      <c r="O145" s="1400" t="n"/>
      <c r="P145" s="1400" t="n"/>
      <c r="Q145" s="1400" t="n"/>
      <c r="R145" s="1400" t="n"/>
      <c r="S145" s="1400" t="n"/>
      <c r="T145" s="1514" t="n"/>
      <c r="U145" s="1514" t="n"/>
      <c r="V145" s="1514" t="n"/>
      <c r="W145" s="1514" t="n"/>
      <c r="X145" s="1514" t="n"/>
      <c r="Y145" s="1514" t="n"/>
      <c r="Z145" s="1514" t="n"/>
      <c r="AA145" s="1514" t="n"/>
      <c r="AB145" s="1514" t="n"/>
      <c r="AC145" s="1514" t="n"/>
      <c r="AD145" s="1514" t="n"/>
      <c r="AE145" s="1514" t="n"/>
      <c r="AF145" s="1514" t="n"/>
      <c r="AG145" s="1514" t="n"/>
      <c r="AH145" s="1514" t="n"/>
      <c r="AI145" s="1514" t="n"/>
      <c r="AJ145" s="1514" t="n"/>
      <c r="AK145" s="1514" t="n"/>
      <c r="AL145" s="1514" t="n"/>
      <c r="AM145" s="1514" t="n"/>
      <c r="AN145" s="1514" t="n"/>
      <c r="AO145" s="1514" t="n"/>
      <c r="AP145" s="1514" t="n"/>
      <c r="AQ145" s="1514" t="n"/>
      <c r="AR145" s="1514" t="n"/>
      <c r="AS145" s="1514" t="n"/>
      <c r="AT145" s="1514" t="n"/>
      <c r="AU145" s="1514" t="n"/>
      <c r="AV145" s="1514" t="n"/>
      <c r="AW145" s="1514" t="n"/>
      <c r="AX145" s="1514" t="n"/>
      <c r="AY145" s="1514" t="n"/>
      <c r="AZ145" s="1514" t="n"/>
      <c r="BA145" s="1514" t="n"/>
      <c r="BB145" s="1514" t="n"/>
      <c r="BC145" s="1514" t="n"/>
      <c r="BD145" s="1514" t="n"/>
      <c r="BE145" s="1514" t="n"/>
      <c r="BF145" s="1514" t="n"/>
      <c r="BG145" s="1514" t="n"/>
      <c r="BH145" s="1514" t="n"/>
      <c r="BI145" s="1514" t="n"/>
      <c r="BJ145" s="1514" t="n"/>
    </row>
    <row r="146" ht="6" customHeight="1" s="980">
      <c r="O146" s="1400" t="n"/>
      <c r="P146" s="1400" t="n"/>
      <c r="Q146" s="1400" t="n"/>
      <c r="R146" s="1400" t="n"/>
      <c r="S146" s="1400" t="n"/>
      <c r="T146" s="1514" t="n"/>
      <c r="U146" s="1514" t="n"/>
      <c r="V146" s="1514" t="n"/>
      <c r="W146" s="1514" t="n"/>
      <c r="X146" s="1514" t="n"/>
      <c r="Y146" s="1514" t="n"/>
      <c r="Z146" s="1514" t="n"/>
      <c r="AA146" s="1514" t="n"/>
      <c r="AB146" s="1514" t="n"/>
      <c r="AC146" s="1514" t="n"/>
      <c r="AD146" s="1514" t="n"/>
      <c r="AE146" s="1514" t="n"/>
      <c r="AF146" s="1514" t="n"/>
      <c r="AG146" s="1514" t="n"/>
      <c r="AH146" s="1514" t="n"/>
      <c r="AI146" s="1514" t="n"/>
      <c r="AJ146" s="1514" t="n"/>
      <c r="AK146" s="1514" t="n"/>
      <c r="AL146" s="1514" t="n"/>
      <c r="AM146" s="1514" t="n"/>
      <c r="AN146" s="1514" t="n"/>
      <c r="AO146" s="1514" t="n"/>
      <c r="AP146" s="1514" t="n"/>
      <c r="AQ146" s="1514" t="n"/>
      <c r="AR146" s="1514" t="n"/>
      <c r="AS146" s="1514" t="n"/>
      <c r="AT146" s="1514" t="n"/>
      <c r="AU146" s="1514" t="n"/>
      <c r="AV146" s="1514" t="n"/>
      <c r="AW146" s="1514" t="n"/>
      <c r="AX146" s="1514" t="n"/>
      <c r="AY146" s="1514" t="n"/>
      <c r="AZ146" s="1514" t="n"/>
      <c r="BA146" s="1514" t="n"/>
      <c r="BB146" s="1514" t="n"/>
      <c r="BC146" s="1514" t="n"/>
      <c r="BD146" s="1514" t="n"/>
      <c r="BE146" s="1514" t="n"/>
      <c r="BF146" s="1514" t="n"/>
      <c r="BG146" s="1514" t="n"/>
      <c r="BH146" s="1514" t="n"/>
      <c r="BI146" s="1514" t="n"/>
      <c r="BJ146" s="1514" t="n"/>
    </row>
    <row r="147" ht="6" customHeight="1" s="980">
      <c r="O147" s="1400" t="n"/>
      <c r="P147" s="1400" t="n"/>
      <c r="Q147" s="1400" t="n"/>
      <c r="R147" s="1400" t="n"/>
      <c r="S147" s="1400" t="n"/>
      <c r="T147" s="1514" t="n"/>
      <c r="U147" s="1514" t="n"/>
      <c r="V147" s="1514" t="n"/>
      <c r="W147" s="1514" t="n"/>
      <c r="X147" s="1514" t="n"/>
      <c r="Y147" s="1514" t="n"/>
      <c r="Z147" s="1514" t="n"/>
      <c r="AA147" s="1514" t="n"/>
      <c r="AB147" s="1514" t="n"/>
      <c r="AC147" s="1514" t="n"/>
      <c r="AD147" s="1514" t="n"/>
      <c r="AE147" s="1514" t="n"/>
      <c r="AF147" s="1514" t="n"/>
      <c r="AG147" s="1514" t="n"/>
      <c r="AH147" s="1514" t="n"/>
      <c r="AI147" s="1514" t="n"/>
      <c r="AJ147" s="1514" t="n"/>
      <c r="AK147" s="1514" t="n"/>
      <c r="AL147" s="1514" t="n"/>
      <c r="AM147" s="1514" t="n"/>
      <c r="AN147" s="1514" t="n"/>
      <c r="AO147" s="1514" t="n"/>
      <c r="AP147" s="1514" t="n"/>
      <c r="AQ147" s="1514" t="n"/>
      <c r="AR147" s="1514" t="n"/>
      <c r="AS147" s="1514" t="n"/>
      <c r="AT147" s="1514" t="n"/>
      <c r="AU147" s="1514" t="n"/>
      <c r="AV147" s="1514" t="n"/>
      <c r="AW147" s="1514" t="n"/>
      <c r="AX147" s="1514" t="n"/>
      <c r="AY147" s="1514" t="n"/>
      <c r="AZ147" s="1514" t="n"/>
      <c r="BA147" s="1514" t="n"/>
      <c r="BB147" s="1514" t="n"/>
      <c r="BC147" s="1514" t="n"/>
      <c r="BD147" s="1514" t="n"/>
      <c r="BE147" s="1514" t="n"/>
      <c r="BF147" s="1514" t="n"/>
      <c r="BG147" s="1514" t="n"/>
      <c r="BH147" s="1514" t="n"/>
      <c r="BI147" s="1514" t="n"/>
      <c r="BJ147" s="1514" t="n"/>
    </row>
    <row r="148" ht="6" customHeight="1" s="980">
      <c r="O148" s="1400" t="n"/>
      <c r="P148" s="1400" t="n"/>
      <c r="Q148" s="1400" t="n"/>
      <c r="R148" s="1400" t="n"/>
      <c r="S148" s="1400" t="n"/>
      <c r="T148" s="1514" t="n"/>
      <c r="U148" s="1514" t="n"/>
      <c r="V148" s="1514" t="n"/>
      <c r="W148" s="1514" t="n"/>
      <c r="X148" s="1514" t="n"/>
      <c r="Y148" s="1514" t="n"/>
      <c r="Z148" s="1514" t="n"/>
      <c r="AA148" s="1514" t="n"/>
      <c r="AB148" s="1514" t="n"/>
      <c r="AC148" s="1514" t="n"/>
      <c r="AD148" s="1514" t="n"/>
      <c r="AE148" s="1514" t="n"/>
      <c r="AF148" s="1514" t="n"/>
      <c r="AG148" s="1514" t="n"/>
      <c r="AH148" s="1514" t="n"/>
      <c r="AI148" s="1514" t="n"/>
      <c r="AJ148" s="1514" t="n"/>
      <c r="AK148" s="1514" t="n"/>
      <c r="AL148" s="1514" t="n"/>
      <c r="AM148" s="1514" t="n"/>
      <c r="AN148" s="1514" t="n"/>
      <c r="AO148" s="1514" t="n"/>
      <c r="AP148" s="1514" t="n"/>
      <c r="AQ148" s="1514" t="n"/>
      <c r="AR148" s="1514" t="n"/>
      <c r="AS148" s="1514" t="n"/>
      <c r="AT148" s="1514" t="n"/>
      <c r="AU148" s="1514" t="n"/>
      <c r="AV148" s="1514" t="n"/>
      <c r="AW148" s="1514" t="n"/>
      <c r="AX148" s="1514" t="n"/>
      <c r="AY148" s="1514" t="n"/>
      <c r="AZ148" s="1514" t="n"/>
      <c r="BA148" s="1514" t="n"/>
      <c r="BB148" s="1514" t="n"/>
      <c r="BC148" s="1514" t="n"/>
      <c r="BD148" s="1514" t="n"/>
      <c r="BE148" s="1514" t="n"/>
      <c r="BF148" s="1514" t="n"/>
      <c r="BG148" s="1514" t="n"/>
      <c r="BH148" s="1514" t="n"/>
      <c r="BI148" s="1514" t="n"/>
      <c r="BJ148" s="1514" t="n"/>
    </row>
    <row r="149" ht="6" customHeight="1" s="980">
      <c r="O149" s="1400" t="n"/>
      <c r="P149" s="1400" t="n"/>
      <c r="Q149" s="1400" t="n"/>
      <c r="R149" s="1400" t="n"/>
      <c r="S149" s="1400" t="n"/>
      <c r="T149" s="1514" t="n"/>
      <c r="U149" s="1514" t="n"/>
      <c r="V149" s="1514" t="n"/>
      <c r="W149" s="1514" t="n"/>
      <c r="X149" s="1514" t="n"/>
      <c r="Y149" s="1514" t="n"/>
      <c r="Z149" s="1514" t="n"/>
      <c r="AA149" s="1514" t="n"/>
      <c r="AB149" s="1514" t="n"/>
      <c r="AC149" s="1514" t="n"/>
      <c r="AD149" s="1514" t="n"/>
      <c r="AE149" s="1514" t="n"/>
      <c r="AF149" s="1514" t="n"/>
      <c r="AG149" s="1514" t="n"/>
      <c r="AH149" s="1514" t="n"/>
      <c r="AI149" s="1514" t="n"/>
      <c r="AJ149" s="1514" t="n"/>
      <c r="AK149" s="1514" t="n"/>
      <c r="AL149" s="1514" t="n"/>
      <c r="AM149" s="1514" t="n"/>
      <c r="AN149" s="1514" t="n"/>
      <c r="AO149" s="1514" t="n"/>
      <c r="AP149" s="1514" t="n"/>
      <c r="AQ149" s="1514" t="n"/>
      <c r="AR149" s="1514" t="n"/>
      <c r="AS149" s="1514" t="n"/>
      <c r="AT149" s="1514" t="n"/>
      <c r="AU149" s="1514" t="n"/>
      <c r="AV149" s="1514" t="n"/>
      <c r="AW149" s="1514" t="n"/>
      <c r="AX149" s="1514" t="n"/>
      <c r="AY149" s="1514" t="n"/>
      <c r="AZ149" s="1514" t="n"/>
      <c r="BA149" s="1514" t="n"/>
      <c r="BB149" s="1514" t="n"/>
      <c r="BC149" s="1514" t="n"/>
      <c r="BD149" s="1514" t="n"/>
      <c r="BE149" s="1514" t="n"/>
      <c r="BF149" s="1514" t="n"/>
      <c r="BG149" s="1514" t="n"/>
      <c r="BH149" s="1514" t="n"/>
      <c r="BI149" s="1514" t="n"/>
      <c r="BJ149" s="1514" t="n"/>
    </row>
    <row r="150" ht="6" customHeight="1" s="980">
      <c r="O150" s="1400" t="n"/>
      <c r="P150" s="1400" t="n"/>
      <c r="Q150" s="1400" t="n"/>
      <c r="R150" s="1400" t="n"/>
      <c r="S150" s="1400" t="n"/>
      <c r="T150" s="1514" t="n"/>
      <c r="U150" s="1514" t="n"/>
      <c r="V150" s="1514" t="n"/>
      <c r="W150" s="1514" t="n"/>
      <c r="X150" s="1514" t="n"/>
      <c r="Y150" s="1514" t="n"/>
      <c r="Z150" s="1514" t="n"/>
      <c r="AA150" s="1514" t="n"/>
      <c r="AB150" s="1514" t="n"/>
      <c r="AC150" s="1514" t="n"/>
      <c r="AD150" s="1514" t="n"/>
      <c r="AE150" s="1514" t="n"/>
      <c r="AF150" s="1514" t="n"/>
      <c r="AG150" s="1514" t="n"/>
      <c r="AH150" s="1514" t="n"/>
      <c r="AI150" s="1514" t="n"/>
      <c r="AJ150" s="1514" t="n"/>
      <c r="AK150" s="1514" t="n"/>
      <c r="AL150" s="1514" t="n"/>
      <c r="AM150" s="1514" t="n"/>
      <c r="AN150" s="1514" t="n"/>
      <c r="AO150" s="1514" t="n"/>
      <c r="AP150" s="1514" t="n"/>
      <c r="AQ150" s="1514" t="n"/>
      <c r="AR150" s="1514" t="n"/>
      <c r="AS150" s="1514" t="n"/>
      <c r="AT150" s="1514" t="n"/>
      <c r="AU150" s="1514" t="n"/>
      <c r="AV150" s="1514" t="n"/>
      <c r="AW150" s="1514" t="n"/>
      <c r="AX150" s="1514" t="n"/>
      <c r="AY150" s="1514" t="n"/>
      <c r="AZ150" s="1514" t="n"/>
      <c r="BA150" s="1514" t="n"/>
      <c r="BB150" s="1514" t="n"/>
      <c r="BC150" s="1514" t="n"/>
      <c r="BD150" s="1514" t="n"/>
      <c r="BE150" s="1514" t="n"/>
      <c r="BF150" s="1514" t="n"/>
      <c r="BG150" s="1514" t="n"/>
      <c r="BH150" s="1514" t="n"/>
      <c r="BI150" s="1514" t="n"/>
      <c r="BJ150" s="1514" t="n"/>
    </row>
    <row r="151" ht="6" customHeight="1" s="980">
      <c r="O151" s="1400" t="n"/>
      <c r="P151" s="1400" t="n"/>
      <c r="Q151" s="1400" t="n"/>
      <c r="R151" s="1400" t="n"/>
      <c r="S151" s="1400" t="n"/>
      <c r="T151" s="1514" t="n"/>
      <c r="U151" s="1514" t="n"/>
      <c r="V151" s="1514" t="n"/>
      <c r="W151" s="1514" t="n"/>
      <c r="X151" s="1514" t="n"/>
      <c r="Y151" s="1514" t="n"/>
      <c r="Z151" s="1514" t="n"/>
      <c r="AA151" s="1514" t="n"/>
      <c r="AB151" s="1514" t="n"/>
      <c r="AC151" s="1514" t="n"/>
      <c r="AD151" s="1514" t="n"/>
      <c r="AE151" s="1514" t="n"/>
      <c r="AF151" s="1514" t="n"/>
      <c r="AG151" s="1514" t="n"/>
      <c r="AH151" s="1514" t="n"/>
      <c r="AI151" s="1514" t="n"/>
      <c r="AJ151" s="1514" t="n"/>
      <c r="AK151" s="1514" t="n"/>
      <c r="AL151" s="1514" t="n"/>
      <c r="AM151" s="1514" t="n"/>
      <c r="AN151" s="1514" t="n"/>
      <c r="AO151" s="1514" t="n"/>
      <c r="AP151" s="1514" t="n"/>
      <c r="AQ151" s="1514" t="n"/>
      <c r="AR151" s="1514" t="n"/>
      <c r="AS151" s="1514" t="n"/>
      <c r="AT151" s="1514" t="n"/>
      <c r="AU151" s="1514" t="n"/>
      <c r="AV151" s="1514" t="n"/>
      <c r="AW151" s="1514" t="n"/>
      <c r="AX151" s="1514" t="n"/>
      <c r="AY151" s="1514" t="n"/>
      <c r="AZ151" s="1514" t="n"/>
      <c r="BA151" s="1514" t="n"/>
      <c r="BB151" s="1514" t="n"/>
      <c r="BC151" s="1514" t="n"/>
      <c r="BD151" s="1514" t="n"/>
      <c r="BE151" s="1514" t="n"/>
      <c r="BF151" s="1514" t="n"/>
      <c r="BG151" s="1514" t="n"/>
      <c r="BH151" s="1514" t="n"/>
      <c r="BI151" s="1514" t="n"/>
      <c r="BJ151" s="1514" t="n"/>
    </row>
    <row r="152" ht="6" customHeight="1" s="980">
      <c r="O152" s="1400" t="n"/>
      <c r="P152" s="1400" t="n"/>
      <c r="Q152" s="1400" t="n"/>
      <c r="R152" s="1400" t="n"/>
      <c r="S152" s="1400" t="n"/>
      <c r="T152" s="1514" t="n"/>
      <c r="U152" s="1514" t="n"/>
      <c r="V152" s="1514" t="n"/>
      <c r="W152" s="1514" t="n"/>
      <c r="X152" s="1514" t="n"/>
      <c r="Y152" s="1514" t="n"/>
      <c r="Z152" s="1514" t="n"/>
      <c r="AA152" s="1514" t="n"/>
      <c r="AB152" s="1514" t="n"/>
      <c r="AC152" s="1514" t="n"/>
      <c r="AD152" s="1514" t="n"/>
      <c r="AE152" s="1514" t="n"/>
      <c r="AF152" s="1514" t="n"/>
      <c r="AG152" s="1514" t="n"/>
      <c r="AH152" s="1514" t="n"/>
      <c r="AI152" s="1514" t="n"/>
      <c r="AJ152" s="1514" t="n"/>
      <c r="AK152" s="1514" t="n"/>
      <c r="AL152" s="1514" t="n"/>
      <c r="AM152" s="1514" t="n"/>
      <c r="AN152" s="1514" t="n"/>
      <c r="AO152" s="1514" t="n"/>
      <c r="AP152" s="1514" t="n"/>
      <c r="AQ152" s="1514" t="n"/>
      <c r="AR152" s="1514" t="n"/>
      <c r="AS152" s="1514" t="n"/>
      <c r="AT152" s="1514" t="n"/>
      <c r="AU152" s="1514" t="n"/>
      <c r="AV152" s="1514" t="n"/>
      <c r="AW152" s="1514" t="n"/>
      <c r="AX152" s="1514" t="n"/>
      <c r="AY152" s="1514" t="n"/>
      <c r="AZ152" s="1514" t="n"/>
      <c r="BA152" s="1514" t="n"/>
      <c r="BB152" s="1514" t="n"/>
      <c r="BC152" s="1514" t="n"/>
      <c r="BD152" s="1514" t="n"/>
      <c r="BE152" s="1514" t="n"/>
      <c r="BF152" s="1514" t="n"/>
      <c r="BG152" s="1514" t="n"/>
      <c r="BH152" s="1514" t="n"/>
      <c r="BI152" s="1514" t="n"/>
      <c r="BJ152" s="1514" t="n"/>
    </row>
    <row r="153" ht="6" customHeight="1" s="980">
      <c r="O153" s="1400" t="n"/>
      <c r="P153" s="1400" t="n"/>
      <c r="Q153" s="1400" t="n"/>
      <c r="R153" s="1400" t="n"/>
      <c r="S153" s="1400" t="n"/>
      <c r="T153" s="1514" t="n"/>
      <c r="U153" s="1514" t="n"/>
      <c r="V153" s="1514" t="n"/>
      <c r="W153" s="1514" t="n"/>
      <c r="X153" s="1514" t="n"/>
      <c r="Y153" s="1514" t="n"/>
      <c r="Z153" s="1514" t="n"/>
      <c r="AA153" s="1514" t="n"/>
      <c r="AB153" s="1514" t="n"/>
      <c r="AC153" s="1514" t="n"/>
      <c r="AD153" s="1514" t="n"/>
      <c r="AE153" s="1514" t="n"/>
      <c r="AF153" s="1514" t="n"/>
      <c r="AG153" s="1514" t="n"/>
      <c r="AH153" s="1514" t="n"/>
      <c r="AI153" s="1514" t="n"/>
      <c r="AJ153" s="1514" t="n"/>
      <c r="AK153" s="1514" t="n"/>
      <c r="AL153" s="1514" t="n"/>
      <c r="AM153" s="1514" t="n"/>
      <c r="AN153" s="1514" t="n"/>
      <c r="AO153" s="1514" t="n"/>
      <c r="AP153" s="1514" t="n"/>
      <c r="AQ153" s="1514" t="n"/>
      <c r="AR153" s="1514" t="n"/>
      <c r="AS153" s="1514" t="n"/>
      <c r="AT153" s="1514" t="n"/>
      <c r="AU153" s="1514" t="n"/>
      <c r="AV153" s="1514" t="n"/>
      <c r="AW153" s="1514" t="n"/>
      <c r="AX153" s="1514" t="n"/>
      <c r="AY153" s="1514" t="n"/>
      <c r="AZ153" s="1514" t="n"/>
      <c r="BA153" s="1514" t="n"/>
      <c r="BB153" s="1514" t="n"/>
      <c r="BC153" s="1514" t="n"/>
      <c r="BD153" s="1514" t="n"/>
      <c r="BE153" s="1514" t="n"/>
      <c r="BF153" s="1514" t="n"/>
      <c r="BG153" s="1514" t="n"/>
      <c r="BH153" s="1514" t="n"/>
      <c r="BI153" s="1514" t="n"/>
      <c r="BJ153" s="1514" t="n"/>
    </row>
    <row r="154" ht="6" customHeight="1" s="980">
      <c r="O154" s="1400" t="n"/>
      <c r="P154" s="1400" t="n"/>
      <c r="Q154" s="1400" t="n"/>
      <c r="R154" s="1400" t="n"/>
      <c r="S154" s="1400" t="n"/>
      <c r="T154" s="1514" t="n"/>
      <c r="U154" s="1514" t="n"/>
      <c r="V154" s="1514" t="n"/>
      <c r="W154" s="1514" t="n"/>
      <c r="X154" s="1514" t="n"/>
      <c r="Y154" s="1514" t="n"/>
      <c r="Z154" s="1514" t="n"/>
      <c r="AA154" s="1514" t="n"/>
      <c r="AB154" s="1514" t="n"/>
      <c r="AC154" s="1514" t="n"/>
      <c r="AD154" s="1514" t="n"/>
      <c r="AE154" s="1514" t="n"/>
      <c r="AF154" s="1514" t="n"/>
      <c r="AG154" s="1514" t="n"/>
      <c r="AH154" s="1514" t="n"/>
      <c r="AI154" s="1514" t="n"/>
      <c r="AJ154" s="1514" t="n"/>
      <c r="AK154" s="1514" t="n"/>
      <c r="AL154" s="1514" t="n"/>
      <c r="AM154" s="1514" t="n"/>
      <c r="AN154" s="1514" t="n"/>
      <c r="AO154" s="1514" t="n"/>
      <c r="AP154" s="1514" t="n"/>
      <c r="AQ154" s="1514" t="n"/>
      <c r="AR154" s="1514" t="n"/>
      <c r="AS154" s="1514" t="n"/>
      <c r="AT154" s="1514" t="n"/>
      <c r="AU154" s="1514" t="n"/>
      <c r="AV154" s="1514" t="n"/>
      <c r="AW154" s="1514" t="n"/>
      <c r="AX154" s="1514" t="n"/>
      <c r="AY154" s="1514" t="n"/>
      <c r="AZ154" s="1514" t="n"/>
      <c r="BA154" s="1514" t="n"/>
      <c r="BB154" s="1514" t="n"/>
      <c r="BC154" s="1514" t="n"/>
      <c r="BD154" s="1514" t="n"/>
      <c r="BE154" s="1514" t="n"/>
      <c r="BF154" s="1514" t="n"/>
      <c r="BG154" s="1514" t="n"/>
      <c r="BH154" s="1514" t="n"/>
      <c r="BI154" s="1514" t="n"/>
      <c r="BJ154" s="1514" t="n"/>
    </row>
    <row r="155" ht="6" customHeight="1" s="980">
      <c r="O155" s="1400" t="n"/>
      <c r="P155" s="1400" t="n"/>
      <c r="Q155" s="1400" t="n"/>
      <c r="R155" s="1400" t="n"/>
      <c r="S155" s="1400" t="n"/>
      <c r="T155" s="1514" t="n"/>
      <c r="U155" s="1514" t="n"/>
      <c r="V155" s="1514" t="n"/>
      <c r="W155" s="1514" t="n"/>
      <c r="X155" s="1514" t="n"/>
      <c r="Y155" s="1514" t="n"/>
      <c r="Z155" s="1514" t="n"/>
      <c r="AA155" s="1514" t="n"/>
      <c r="AB155" s="1514" t="n"/>
      <c r="AC155" s="1514" t="n"/>
      <c r="AD155" s="1514" t="n"/>
      <c r="AE155" s="1514" t="n"/>
      <c r="AF155" s="1514" t="n"/>
      <c r="AG155" s="1514" t="n"/>
      <c r="AH155" s="1514" t="n"/>
      <c r="AI155" s="1514" t="n"/>
      <c r="AJ155" s="1514" t="n"/>
      <c r="AK155" s="1514" t="n"/>
      <c r="AL155" s="1514" t="n"/>
      <c r="AM155" s="1514" t="n"/>
      <c r="AN155" s="1514" t="n"/>
      <c r="AO155" s="1514" t="n"/>
      <c r="AP155" s="1514" t="n"/>
      <c r="AQ155" s="1514" t="n"/>
      <c r="AR155" s="1514" t="n"/>
      <c r="AS155" s="1514" t="n"/>
      <c r="AT155" s="1514" t="n"/>
      <c r="AU155" s="1514" t="n"/>
      <c r="AV155" s="1514" t="n"/>
      <c r="AW155" s="1514" t="n"/>
      <c r="AX155" s="1514" t="n"/>
      <c r="AY155" s="1514" t="n"/>
      <c r="AZ155" s="1514" t="n"/>
      <c r="BA155" s="1514" t="n"/>
      <c r="BB155" s="1514" t="n"/>
      <c r="BC155" s="1514" t="n"/>
      <c r="BD155" s="1514" t="n"/>
      <c r="BE155" s="1514" t="n"/>
      <c r="BF155" s="1514" t="n"/>
      <c r="BG155" s="1514" t="n"/>
      <c r="BH155" s="1514" t="n"/>
      <c r="BI155" s="1514" t="n"/>
      <c r="BJ155" s="1514" t="n"/>
    </row>
    <row r="156" ht="6" customHeight="1" s="980">
      <c r="O156" s="1400" t="n"/>
      <c r="P156" s="1400" t="n"/>
      <c r="Q156" s="1400" t="n"/>
      <c r="R156" s="1400" t="n"/>
      <c r="S156" s="1400" t="n"/>
      <c r="T156" s="1514" t="n"/>
      <c r="U156" s="1514" t="n"/>
      <c r="V156" s="1514" t="n"/>
      <c r="W156" s="1514" t="n"/>
      <c r="X156" s="1514" t="n"/>
      <c r="Y156" s="1514" t="n"/>
      <c r="Z156" s="1514" t="n"/>
      <c r="AA156" s="1514" t="n"/>
      <c r="AB156" s="1514" t="n"/>
      <c r="AC156" s="1514" t="n"/>
      <c r="AD156" s="1514" t="n"/>
      <c r="AE156" s="1514" t="n"/>
      <c r="AF156" s="1514" t="n"/>
      <c r="AG156" s="1514" t="n"/>
      <c r="AH156" s="1514" t="n"/>
      <c r="AI156" s="1514" t="n"/>
      <c r="AJ156" s="1514" t="n"/>
      <c r="AK156" s="1514" t="n"/>
      <c r="AL156" s="1514" t="n"/>
      <c r="AM156" s="1514" t="n"/>
      <c r="AN156" s="1514" t="n"/>
      <c r="AO156" s="1514" t="n"/>
      <c r="AP156" s="1514" t="n"/>
      <c r="AQ156" s="1514" t="n"/>
      <c r="AR156" s="1514" t="n"/>
      <c r="AS156" s="1514" t="n"/>
      <c r="AT156" s="1514" t="n"/>
      <c r="AU156" s="1514" t="n"/>
      <c r="AV156" s="1514" t="n"/>
      <c r="AW156" s="1514" t="n"/>
      <c r="AX156" s="1514" t="n"/>
      <c r="AY156" s="1514" t="n"/>
      <c r="AZ156" s="1514" t="n"/>
      <c r="BA156" s="1514" t="n"/>
      <c r="BB156" s="1514" t="n"/>
      <c r="BC156" s="1514" t="n"/>
      <c r="BD156" s="1514" t="n"/>
      <c r="BE156" s="1514" t="n"/>
      <c r="BF156" s="1514" t="n"/>
      <c r="BG156" s="1514" t="n"/>
      <c r="BH156" s="1514" t="n"/>
      <c r="BI156" s="1514" t="n"/>
      <c r="BJ156" s="1514" t="n"/>
    </row>
    <row r="157" ht="6" customHeight="1" s="980">
      <c r="O157" s="1400" t="n"/>
      <c r="P157" s="1400" t="n"/>
      <c r="Q157" s="1400" t="n"/>
      <c r="R157" s="1400" t="n"/>
      <c r="S157" s="1400" t="n"/>
      <c r="T157" s="1514" t="n"/>
      <c r="U157" s="1514" t="n"/>
      <c r="V157" s="1514" t="n"/>
      <c r="W157" s="1514" t="n"/>
      <c r="X157" s="1514" t="n"/>
      <c r="Y157" s="1514" t="n"/>
      <c r="Z157" s="1514" t="n"/>
      <c r="AA157" s="1514" t="n"/>
      <c r="AB157" s="1514" t="n"/>
      <c r="AC157" s="1514" t="n"/>
      <c r="AD157" s="1514" t="n"/>
      <c r="AE157" s="1514" t="n"/>
      <c r="AF157" s="1514" t="n"/>
      <c r="AG157" s="1514" t="n"/>
      <c r="AH157" s="1514" t="n"/>
      <c r="AI157" s="1514" t="n"/>
      <c r="AJ157" s="1514" t="n"/>
      <c r="AK157" s="1514" t="n"/>
      <c r="AL157" s="1514" t="n"/>
      <c r="AM157" s="1514" t="n"/>
      <c r="AN157" s="1514" t="n"/>
      <c r="AO157" s="1514" t="n"/>
      <c r="AP157" s="1514" t="n"/>
      <c r="AQ157" s="1514" t="n"/>
      <c r="AR157" s="1514" t="n"/>
      <c r="AS157" s="1514" t="n"/>
      <c r="AT157" s="1514" t="n"/>
      <c r="AU157" s="1514" t="n"/>
      <c r="AV157" s="1514" t="n"/>
      <c r="AW157" s="1514" t="n"/>
      <c r="AX157" s="1514" t="n"/>
      <c r="AY157" s="1514" t="n"/>
      <c r="AZ157" s="1514" t="n"/>
      <c r="BA157" s="1514" t="n"/>
      <c r="BB157" s="1514" t="n"/>
      <c r="BC157" s="1514" t="n"/>
      <c r="BD157" s="1514" t="n"/>
      <c r="BE157" s="1514" t="n"/>
      <c r="BF157" s="1514" t="n"/>
      <c r="BG157" s="1514" t="n"/>
      <c r="BH157" s="1514" t="n"/>
      <c r="BI157" s="1514" t="n"/>
      <c r="BJ157" s="1514" t="n"/>
    </row>
    <row r="158" ht="6" customHeight="1" s="980">
      <c r="O158" s="1400" t="n"/>
      <c r="P158" s="1400" t="n"/>
      <c r="Q158" s="1400" t="n"/>
      <c r="R158" s="1400" t="n"/>
      <c r="S158" s="1400" t="n"/>
      <c r="T158" s="1514" t="n"/>
      <c r="U158" s="1514" t="n"/>
      <c r="V158" s="1514" t="n"/>
      <c r="W158" s="1514" t="n"/>
      <c r="X158" s="1514" t="n"/>
      <c r="Y158" s="1514" t="n"/>
      <c r="Z158" s="1514" t="n"/>
      <c r="AA158" s="1514" t="n"/>
      <c r="AB158" s="1514" t="n"/>
      <c r="AC158" s="1514" t="n"/>
      <c r="AD158" s="1514" t="n"/>
      <c r="AE158" s="1514" t="n"/>
      <c r="AF158" s="1514" t="n"/>
      <c r="AG158" s="1514" t="n"/>
      <c r="AH158" s="1514" t="n"/>
      <c r="AI158" s="1514" t="n"/>
      <c r="AJ158" s="1514" t="n"/>
      <c r="AK158" s="1514" t="n"/>
      <c r="AL158" s="1514" t="n"/>
      <c r="AM158" s="1514" t="n"/>
      <c r="AN158" s="1514" t="n"/>
      <c r="AO158" s="1514" t="n"/>
      <c r="AP158" s="1514" t="n"/>
      <c r="AQ158" s="1514" t="n"/>
      <c r="AR158" s="1514" t="n"/>
      <c r="AS158" s="1514" t="n"/>
      <c r="AT158" s="1514" t="n"/>
      <c r="AU158" s="1514" t="n"/>
      <c r="AV158" s="1514" t="n"/>
      <c r="AW158" s="1514" t="n"/>
      <c r="AX158" s="1514" t="n"/>
      <c r="AY158" s="1514" t="n"/>
      <c r="AZ158" s="1514" t="n"/>
      <c r="BA158" s="1514" t="n"/>
      <c r="BB158" s="1514" t="n"/>
      <c r="BC158" s="1514" t="n"/>
      <c r="BD158" s="1514" t="n"/>
      <c r="BE158" s="1514" t="n"/>
      <c r="BF158" s="1514" t="n"/>
      <c r="BG158" s="1514" t="n"/>
      <c r="BH158" s="1514" t="n"/>
      <c r="BI158" s="1514" t="n"/>
      <c r="BJ158" s="1514" t="n"/>
    </row>
    <row r="159" ht="6" customHeight="1" s="980">
      <c r="O159" s="1400" t="n"/>
      <c r="P159" s="1400" t="n"/>
      <c r="Q159" s="1400" t="n"/>
      <c r="R159" s="1400" t="n"/>
      <c r="S159" s="1400" t="n"/>
      <c r="T159" s="1514" t="n"/>
      <c r="U159" s="1514" t="n"/>
      <c r="V159" s="1514" t="n"/>
      <c r="W159" s="1514" t="n"/>
      <c r="X159" s="1514" t="n"/>
      <c r="Y159" s="1514" t="n"/>
      <c r="Z159" s="1514" t="n"/>
      <c r="AA159" s="1514" t="n"/>
      <c r="AB159" s="1514" t="n"/>
      <c r="AC159" s="1514" t="n"/>
      <c r="AD159" s="1514" t="n"/>
      <c r="AE159" s="1514" t="n"/>
      <c r="AF159" s="1514" t="n"/>
      <c r="AG159" s="1514" t="n"/>
      <c r="AH159" s="1514" t="n"/>
      <c r="AI159" s="1514" t="n"/>
      <c r="AJ159" s="1514" t="n"/>
      <c r="AK159" s="1514" t="n"/>
      <c r="AL159" s="1514" t="n"/>
      <c r="AM159" s="1514" t="n"/>
      <c r="AN159" s="1514" t="n"/>
      <c r="AO159" s="1514" t="n"/>
      <c r="AP159" s="1514" t="n"/>
      <c r="AQ159" s="1514" t="n"/>
      <c r="AR159" s="1514" t="n"/>
      <c r="AS159" s="1514" t="n"/>
      <c r="AT159" s="1514" t="n"/>
      <c r="AU159" s="1514" t="n"/>
      <c r="AV159" s="1514" t="n"/>
      <c r="AW159" s="1514" t="n"/>
      <c r="AX159" s="1514" t="n"/>
      <c r="AY159" s="1514" t="n"/>
      <c r="AZ159" s="1514" t="n"/>
      <c r="BA159" s="1514" t="n"/>
      <c r="BB159" s="1514" t="n"/>
      <c r="BC159" s="1514" t="n"/>
      <c r="BD159" s="1514" t="n"/>
      <c r="BE159" s="1514" t="n"/>
      <c r="BF159" s="1514" t="n"/>
      <c r="BG159" s="1514" t="n"/>
      <c r="BH159" s="1514" t="n"/>
      <c r="BI159" s="1514" t="n"/>
      <c r="BJ159" s="1514" t="n"/>
    </row>
    <row r="160" ht="6" customHeight="1" s="980">
      <c r="O160" s="1400" t="n"/>
      <c r="P160" s="1400" t="n"/>
      <c r="Q160" s="1400" t="n"/>
      <c r="R160" s="1400" t="n"/>
      <c r="S160" s="1400" t="n"/>
      <c r="T160" s="1514" t="n"/>
      <c r="U160" s="1514" t="n"/>
      <c r="V160" s="1514" t="n"/>
      <c r="W160" s="1514" t="n"/>
      <c r="X160" s="1514" t="n"/>
      <c r="Y160" s="1514" t="n"/>
      <c r="Z160" s="1514" t="n"/>
      <c r="AA160" s="1514" t="n"/>
      <c r="AB160" s="1514" t="n"/>
      <c r="AC160" s="1514" t="n"/>
      <c r="AD160" s="1514" t="n"/>
      <c r="AE160" s="1514" t="n"/>
      <c r="AF160" s="1514" t="n"/>
      <c r="AG160" s="1514" t="n"/>
      <c r="AH160" s="1514" t="n"/>
      <c r="AI160" s="1514" t="n"/>
      <c r="AJ160" s="1514" t="n"/>
      <c r="AK160" s="1514" t="n"/>
      <c r="AL160" s="1514" t="n"/>
      <c r="AM160" s="1514" t="n"/>
      <c r="AN160" s="1514" t="n"/>
      <c r="AO160" s="1514" t="n"/>
      <c r="AP160" s="1514" t="n"/>
      <c r="AQ160" s="1514" t="n"/>
      <c r="AR160" s="1514" t="n"/>
      <c r="AS160" s="1514" t="n"/>
      <c r="AT160" s="1514" t="n"/>
      <c r="AU160" s="1514" t="n"/>
      <c r="AV160" s="1514" t="n"/>
      <c r="AW160" s="1514" t="n"/>
      <c r="AX160" s="1514" t="n"/>
      <c r="AY160" s="1514" t="n"/>
      <c r="AZ160" s="1514" t="n"/>
      <c r="BA160" s="1514" t="n"/>
      <c r="BB160" s="1514" t="n"/>
      <c r="BC160" s="1514" t="n"/>
      <c r="BD160" s="1514" t="n"/>
      <c r="BE160" s="1514" t="n"/>
      <c r="BF160" s="1514" t="n"/>
      <c r="BG160" s="1514" t="n"/>
      <c r="BH160" s="1514" t="n"/>
      <c r="BI160" s="1514" t="n"/>
      <c r="BJ160" s="1514" t="n"/>
    </row>
    <row r="161" ht="6" customHeight="1" s="980">
      <c r="O161" s="1400" t="n"/>
      <c r="P161" s="1400" t="n"/>
      <c r="Q161" s="1400" t="n"/>
      <c r="R161" s="1400" t="n"/>
      <c r="S161" s="1400" t="n"/>
      <c r="T161" s="1514" t="n"/>
      <c r="U161" s="1514" t="n"/>
      <c r="V161" s="1514" t="n"/>
      <c r="W161" s="1514" t="n"/>
      <c r="X161" s="1514" t="n"/>
      <c r="Y161" s="1514" t="n"/>
      <c r="Z161" s="1514" t="n"/>
      <c r="AA161" s="1514" t="n"/>
      <c r="AB161" s="1514" t="n"/>
      <c r="AC161" s="1514" t="n"/>
      <c r="AD161" s="1514" t="n"/>
      <c r="AE161" s="1514" t="n"/>
      <c r="AF161" s="1514" t="n"/>
      <c r="AG161" s="1514" t="n"/>
      <c r="AH161" s="1514" t="n"/>
      <c r="AI161" s="1514" t="n"/>
      <c r="AJ161" s="1514" t="n"/>
      <c r="AK161" s="1514" t="n"/>
      <c r="AL161" s="1514" t="n"/>
      <c r="AM161" s="1514" t="n"/>
      <c r="AN161" s="1514" t="n"/>
      <c r="AO161" s="1514" t="n"/>
      <c r="AP161" s="1514" t="n"/>
      <c r="AQ161" s="1514" t="n"/>
      <c r="AR161" s="1514" t="n"/>
      <c r="AS161" s="1514" t="n"/>
      <c r="AT161" s="1514" t="n"/>
      <c r="AU161" s="1514" t="n"/>
      <c r="AV161" s="1514" t="n"/>
      <c r="AW161" s="1514" t="n"/>
      <c r="AX161" s="1514" t="n"/>
      <c r="AY161" s="1514" t="n"/>
      <c r="AZ161" s="1514" t="n"/>
      <c r="BA161" s="1514" t="n"/>
      <c r="BB161" s="1514" t="n"/>
      <c r="BC161" s="1514" t="n"/>
      <c r="BD161" s="1514" t="n"/>
      <c r="BE161" s="1514" t="n"/>
      <c r="BF161" s="1514" t="n"/>
      <c r="BG161" s="1514" t="n"/>
      <c r="BH161" s="1514" t="n"/>
      <c r="BI161" s="1514" t="n"/>
      <c r="BJ161" s="1514" t="n"/>
    </row>
    <row r="162" ht="6" customHeight="1" s="980">
      <c r="O162" s="1400" t="n"/>
      <c r="P162" s="1400" t="n"/>
      <c r="Q162" s="1400" t="n"/>
      <c r="R162" s="1400" t="n"/>
      <c r="S162" s="1400" t="n"/>
      <c r="T162" s="1514" t="n"/>
      <c r="U162" s="1514" t="n"/>
      <c r="V162" s="1514" t="n"/>
      <c r="W162" s="1514" t="n"/>
      <c r="X162" s="1514" t="n"/>
      <c r="Y162" s="1514" t="n"/>
      <c r="Z162" s="1514" t="n"/>
      <c r="AA162" s="1514" t="n"/>
      <c r="AB162" s="1514" t="n"/>
      <c r="AC162" s="1514" t="n"/>
      <c r="AD162" s="1514" t="n"/>
      <c r="AE162" s="1514" t="n"/>
      <c r="AF162" s="1514" t="n"/>
      <c r="AG162" s="1514" t="n"/>
      <c r="AH162" s="1514" t="n"/>
      <c r="AI162" s="1514" t="n"/>
      <c r="AJ162" s="1514" t="n"/>
      <c r="AK162" s="1514" t="n"/>
      <c r="AL162" s="1514" t="n"/>
      <c r="AM162" s="1514" t="n"/>
      <c r="AN162" s="1514" t="n"/>
      <c r="AO162" s="1514" t="n"/>
      <c r="AP162" s="1514" t="n"/>
      <c r="AQ162" s="1514" t="n"/>
      <c r="AR162" s="1514" t="n"/>
      <c r="AS162" s="1514" t="n"/>
      <c r="AT162" s="1514" t="n"/>
      <c r="AU162" s="1514" t="n"/>
      <c r="AV162" s="1514" t="n"/>
      <c r="AW162" s="1514" t="n"/>
      <c r="AX162" s="1514" t="n"/>
      <c r="AY162" s="1514" t="n"/>
      <c r="AZ162" s="1514" t="n"/>
      <c r="BA162" s="1514" t="n"/>
      <c r="BB162" s="1514" t="n"/>
      <c r="BC162" s="1514" t="n"/>
      <c r="BD162" s="1514" t="n"/>
      <c r="BE162" s="1514" t="n"/>
      <c r="BF162" s="1514" t="n"/>
      <c r="BG162" s="1514" t="n"/>
      <c r="BH162" s="1514" t="n"/>
      <c r="BI162" s="1514" t="n"/>
      <c r="BJ162" s="1514" t="n"/>
    </row>
    <row r="163" ht="6" customHeight="1" s="980">
      <c r="O163" s="1400" t="n"/>
      <c r="P163" s="1400" t="n"/>
      <c r="Q163" s="1400" t="n"/>
      <c r="R163" s="1400" t="n"/>
      <c r="S163" s="1400" t="n"/>
      <c r="T163" s="1514" t="n"/>
      <c r="U163" s="1514" t="n"/>
      <c r="V163" s="1514" t="n"/>
      <c r="W163" s="1514" t="n"/>
      <c r="X163" s="1514" t="n"/>
      <c r="Y163" s="1514" t="n"/>
      <c r="Z163" s="1514" t="n"/>
      <c r="AA163" s="1514" t="n"/>
      <c r="AB163" s="1514" t="n"/>
      <c r="AC163" s="1514" t="n"/>
      <c r="AD163" s="1514" t="n"/>
      <c r="AE163" s="1514" t="n"/>
      <c r="AF163" s="1514" t="n"/>
      <c r="AG163" s="1514" t="n"/>
      <c r="AH163" s="1514" t="n"/>
      <c r="AI163" s="1514" t="n"/>
      <c r="AJ163" s="1514" t="n"/>
      <c r="AK163" s="1514" t="n"/>
      <c r="AL163" s="1514" t="n"/>
      <c r="AM163" s="1514" t="n"/>
      <c r="AN163" s="1514" t="n"/>
      <c r="AO163" s="1514" t="n"/>
      <c r="AP163" s="1514" t="n"/>
      <c r="AQ163" s="1514" t="n"/>
      <c r="AR163" s="1514" t="n"/>
      <c r="AS163" s="1514" t="n"/>
      <c r="AT163" s="1514" t="n"/>
      <c r="AU163" s="1514" t="n"/>
      <c r="AV163" s="1514" t="n"/>
      <c r="AW163" s="1514" t="n"/>
      <c r="AX163" s="1514" t="n"/>
      <c r="AY163" s="1514" t="n"/>
      <c r="AZ163" s="1514" t="n"/>
      <c r="BA163" s="1514" t="n"/>
      <c r="BB163" s="1514" t="n"/>
      <c r="BC163" s="1514" t="n"/>
      <c r="BD163" s="1514" t="n"/>
      <c r="BE163" s="1514" t="n"/>
      <c r="BF163" s="1514" t="n"/>
      <c r="BG163" s="1514" t="n"/>
      <c r="BH163" s="1514" t="n"/>
      <c r="BI163" s="1514" t="n"/>
      <c r="BJ163" s="1514" t="n"/>
    </row>
    <row r="164" ht="6" customHeight="1" s="980">
      <c r="O164" s="1400" t="n"/>
      <c r="P164" s="1400" t="n"/>
      <c r="Q164" s="1400" t="n"/>
      <c r="R164" s="1400" t="n"/>
      <c r="S164" s="1400" t="n"/>
      <c r="T164" s="1514" t="n"/>
      <c r="U164" s="1514" t="n"/>
      <c r="V164" s="1514" t="n"/>
      <c r="W164" s="1514" t="n"/>
      <c r="X164" s="1514" t="n"/>
      <c r="Y164" s="1514" t="n"/>
      <c r="Z164" s="1514" t="n"/>
      <c r="AA164" s="1514" t="n"/>
      <c r="AB164" s="1514" t="n"/>
      <c r="AC164" s="1514" t="n"/>
      <c r="AD164" s="1514" t="n"/>
      <c r="AE164" s="1514" t="n"/>
      <c r="AF164" s="1514" t="n"/>
      <c r="AG164" s="1514" t="n"/>
      <c r="AH164" s="1514" t="n"/>
      <c r="AI164" s="1514" t="n"/>
      <c r="AJ164" s="1514" t="n"/>
      <c r="AK164" s="1514" t="n"/>
      <c r="AL164" s="1514" t="n"/>
      <c r="AM164" s="1514" t="n"/>
      <c r="AN164" s="1514" t="n"/>
      <c r="AO164" s="1514" t="n"/>
      <c r="AP164" s="1514" t="n"/>
      <c r="AQ164" s="1514" t="n"/>
      <c r="AR164" s="1514" t="n"/>
      <c r="AS164" s="1514" t="n"/>
      <c r="AT164" s="1514" t="n"/>
      <c r="AU164" s="1514" t="n"/>
      <c r="AV164" s="1514" t="n"/>
      <c r="AW164" s="1514" t="n"/>
      <c r="AX164" s="1514" t="n"/>
      <c r="AY164" s="1514" t="n"/>
      <c r="AZ164" s="1514" t="n"/>
      <c r="BA164" s="1514" t="n"/>
      <c r="BB164" s="1514" t="n"/>
      <c r="BC164" s="1514" t="n"/>
      <c r="BD164" s="1514" t="n"/>
      <c r="BE164" s="1514" t="n"/>
      <c r="BF164" s="1514" t="n"/>
      <c r="BG164" s="1514" t="n"/>
      <c r="BH164" s="1514" t="n"/>
      <c r="BI164" s="1514" t="n"/>
      <c r="BJ164" s="1514" t="n"/>
    </row>
    <row r="165" ht="6" customHeight="1" s="980">
      <c r="O165" s="1400" t="n"/>
      <c r="P165" s="1400" t="n"/>
      <c r="Q165" s="1400" t="n"/>
      <c r="R165" s="1400" t="n"/>
      <c r="S165" s="1400" t="n"/>
      <c r="T165" s="1514" t="n"/>
      <c r="U165" s="1514" t="n"/>
      <c r="V165" s="1514" t="n"/>
      <c r="W165" s="1514" t="n"/>
      <c r="X165" s="1514" t="n"/>
      <c r="Y165" s="1514" t="n"/>
      <c r="Z165" s="1514" t="n"/>
      <c r="AA165" s="1514" t="n"/>
      <c r="AB165" s="1514" t="n"/>
      <c r="AC165" s="1514" t="n"/>
      <c r="AD165" s="1514" t="n"/>
      <c r="AE165" s="1514" t="n"/>
      <c r="AF165" s="1514" t="n"/>
      <c r="AG165" s="1514" t="n"/>
      <c r="AH165" s="1514" t="n"/>
      <c r="AI165" s="1514" t="n"/>
      <c r="AJ165" s="1514" t="n"/>
      <c r="AK165" s="1514" t="n"/>
      <c r="AL165" s="1514" t="n"/>
      <c r="AM165" s="1514" t="n"/>
      <c r="AN165" s="1514" t="n"/>
      <c r="AO165" s="1514" t="n"/>
      <c r="AP165" s="1514" t="n"/>
      <c r="AQ165" s="1514" t="n"/>
      <c r="AR165" s="1514" t="n"/>
      <c r="AS165" s="1514" t="n"/>
      <c r="AT165" s="1514" t="n"/>
      <c r="AU165" s="1514" t="n"/>
      <c r="AV165" s="1514" t="n"/>
      <c r="AW165" s="1514" t="n"/>
      <c r="AX165" s="1514" t="n"/>
      <c r="AY165" s="1514" t="n"/>
      <c r="AZ165" s="1514" t="n"/>
      <c r="BA165" s="1514" t="n"/>
      <c r="BB165" s="1514" t="n"/>
      <c r="BC165" s="1514" t="n"/>
      <c r="BD165" s="1514" t="n"/>
      <c r="BE165" s="1514" t="n"/>
      <c r="BF165" s="1514" t="n"/>
      <c r="BG165" s="1514" t="n"/>
      <c r="BH165" s="1514" t="n"/>
      <c r="BI165" s="1514" t="n"/>
      <c r="BJ165" s="1514" t="n"/>
    </row>
    <row r="166" ht="6" customHeight="1" s="980">
      <c r="O166" s="1400" t="n"/>
      <c r="P166" s="1400" t="n"/>
      <c r="Q166" s="1400" t="n"/>
      <c r="R166" s="1400" t="n"/>
      <c r="S166" s="1400" t="n"/>
      <c r="T166" s="1514" t="n"/>
      <c r="U166" s="1514" t="n"/>
      <c r="V166" s="1514" t="n"/>
      <c r="W166" s="1514" t="n"/>
      <c r="X166" s="1514" t="n"/>
      <c r="Y166" s="1514" t="n"/>
      <c r="Z166" s="1514" t="n"/>
      <c r="AA166" s="1514" t="n"/>
      <c r="AB166" s="1514" t="n"/>
      <c r="AC166" s="1514" t="n"/>
      <c r="AD166" s="1514" t="n"/>
      <c r="AE166" s="1514" t="n"/>
      <c r="AF166" s="1514" t="n"/>
      <c r="AG166" s="1514" t="n"/>
      <c r="AH166" s="1514" t="n"/>
      <c r="AI166" s="1514" t="n"/>
      <c r="AJ166" s="1514" t="n"/>
      <c r="AK166" s="1514" t="n"/>
      <c r="AL166" s="1514" t="n"/>
      <c r="AM166" s="1514" t="n"/>
      <c r="AN166" s="1514" t="n"/>
      <c r="AO166" s="1514" t="n"/>
      <c r="AP166" s="1514" t="n"/>
      <c r="AQ166" s="1514" t="n"/>
      <c r="AR166" s="1514" t="n"/>
      <c r="AS166" s="1514" t="n"/>
      <c r="AT166" s="1514" t="n"/>
      <c r="AU166" s="1514" t="n"/>
      <c r="AV166" s="1514" t="n"/>
      <c r="AW166" s="1514" t="n"/>
      <c r="AX166" s="1514" t="n"/>
      <c r="AY166" s="1514" t="n"/>
      <c r="AZ166" s="1514" t="n"/>
      <c r="BA166" s="1514" t="n"/>
      <c r="BB166" s="1514" t="n"/>
      <c r="BC166" s="1514" t="n"/>
      <c r="BD166" s="1514" t="n"/>
      <c r="BE166" s="1514" t="n"/>
      <c r="BF166" s="1514" t="n"/>
      <c r="BG166" s="1514" t="n"/>
      <c r="BH166" s="1514" t="n"/>
      <c r="BI166" s="1514" t="n"/>
      <c r="BJ166" s="1514" t="n"/>
    </row>
    <row r="167" ht="6" customHeight="1" s="980">
      <c r="O167" s="1400" t="n"/>
      <c r="P167" s="1400" t="n"/>
      <c r="Q167" s="1400" t="n"/>
      <c r="R167" s="1400" t="n"/>
      <c r="S167" s="1400" t="n"/>
      <c r="T167" s="1514" t="n"/>
      <c r="U167" s="1514" t="n"/>
      <c r="V167" s="1514" t="n"/>
      <c r="W167" s="1514" t="n"/>
      <c r="X167" s="1514" t="n"/>
      <c r="Y167" s="1514" t="n"/>
      <c r="Z167" s="1514" t="n"/>
      <c r="AA167" s="1514" t="n"/>
      <c r="AB167" s="1514" t="n"/>
      <c r="AC167" s="1514" t="n"/>
      <c r="AD167" s="1514" t="n"/>
      <c r="AE167" s="1514" t="n"/>
      <c r="AF167" s="1514" t="n"/>
      <c r="AG167" s="1514" t="n"/>
      <c r="AH167" s="1514" t="n"/>
      <c r="AI167" s="1514" t="n"/>
      <c r="AJ167" s="1514" t="n"/>
      <c r="AK167" s="1514" t="n"/>
      <c r="AL167" s="1514" t="n"/>
      <c r="AM167" s="1514" t="n"/>
      <c r="AN167" s="1514" t="n"/>
      <c r="AO167" s="1514" t="n"/>
      <c r="AP167" s="1514" t="n"/>
      <c r="AQ167" s="1514" t="n"/>
      <c r="AR167" s="1514" t="n"/>
      <c r="AS167" s="1514" t="n"/>
      <c r="AT167" s="1514" t="n"/>
      <c r="AU167" s="1514" t="n"/>
      <c r="AV167" s="1514" t="n"/>
      <c r="AW167" s="1514" t="n"/>
      <c r="AX167" s="1514" t="n"/>
      <c r="AY167" s="1514" t="n"/>
      <c r="AZ167" s="1514" t="n"/>
      <c r="BA167" s="1514" t="n"/>
      <c r="BB167" s="1514" t="n"/>
      <c r="BC167" s="1514" t="n"/>
      <c r="BD167" s="1514" t="n"/>
      <c r="BE167" s="1514" t="n"/>
      <c r="BF167" s="1514" t="n"/>
      <c r="BG167" s="1514" t="n"/>
      <c r="BH167" s="1514" t="n"/>
      <c r="BI167" s="1514" t="n"/>
      <c r="BJ167" s="1514" t="n"/>
    </row>
    <row r="168" ht="6" customHeight="1" s="980">
      <c r="O168" s="1400" t="n"/>
      <c r="P168" s="1400" t="n"/>
      <c r="Q168" s="1400" t="n"/>
      <c r="R168" s="1400" t="n"/>
      <c r="S168" s="1400" t="n"/>
      <c r="T168" s="1514" t="n"/>
      <c r="U168" s="1514" t="n"/>
      <c r="V168" s="1514" t="n"/>
      <c r="W168" s="1514" t="n"/>
      <c r="X168" s="1514" t="n"/>
      <c r="Y168" s="1514" t="n"/>
      <c r="Z168" s="1514" t="n"/>
      <c r="AA168" s="1514" t="n"/>
      <c r="AB168" s="1514" t="n"/>
      <c r="AC168" s="1514" t="n"/>
      <c r="AD168" s="1514" t="n"/>
      <c r="AE168" s="1514" t="n"/>
      <c r="AF168" s="1514" t="n"/>
      <c r="AG168" s="1514" t="n"/>
      <c r="AH168" s="1514" t="n"/>
      <c r="AI168" s="1514" t="n"/>
      <c r="AJ168" s="1514" t="n"/>
      <c r="AK168" s="1514" t="n"/>
      <c r="AL168" s="1514" t="n"/>
      <c r="AM168" s="1514" t="n"/>
      <c r="AN168" s="1514" t="n"/>
      <c r="AO168" s="1514" t="n"/>
      <c r="AP168" s="1514" t="n"/>
      <c r="AQ168" s="1514" t="n"/>
      <c r="AR168" s="1514" t="n"/>
      <c r="AS168" s="1514" t="n"/>
      <c r="AT168" s="1514" t="n"/>
      <c r="AU168" s="1514" t="n"/>
      <c r="AV168" s="1514" t="n"/>
      <c r="AW168" s="1514" t="n"/>
      <c r="AX168" s="1514" t="n"/>
      <c r="AY168" s="1514" t="n"/>
      <c r="AZ168" s="1514" t="n"/>
      <c r="BA168" s="1514" t="n"/>
      <c r="BB168" s="1514" t="n"/>
      <c r="BC168" s="1514" t="n"/>
      <c r="BD168" s="1514" t="n"/>
      <c r="BE168" s="1514" t="n"/>
      <c r="BF168" s="1514" t="n"/>
      <c r="BG168" s="1514" t="n"/>
      <c r="BH168" s="1514" t="n"/>
      <c r="BI168" s="1514" t="n"/>
      <c r="BJ168" s="1514" t="n"/>
    </row>
    <row r="169" ht="6" customHeight="1" s="980">
      <c r="O169" s="1400" t="n"/>
      <c r="P169" s="1400" t="n"/>
      <c r="Q169" s="1400" t="n"/>
      <c r="R169" s="1400" t="n"/>
      <c r="S169" s="1400" t="n"/>
      <c r="T169" s="1514" t="n"/>
      <c r="U169" s="1514" t="n"/>
      <c r="V169" s="1514" t="n"/>
      <c r="W169" s="1514" t="n"/>
      <c r="X169" s="1514" t="n"/>
      <c r="Y169" s="1514" t="n"/>
      <c r="Z169" s="1514" t="n"/>
      <c r="AA169" s="1514" t="n"/>
      <c r="AB169" s="1514" t="n"/>
      <c r="AC169" s="1514" t="n"/>
      <c r="AD169" s="1514" t="n"/>
      <c r="AE169" s="1514" t="n"/>
      <c r="AF169" s="1514" t="n"/>
      <c r="AG169" s="1514" t="n"/>
      <c r="AH169" s="1514" t="n"/>
      <c r="AI169" s="1514" t="n"/>
      <c r="AJ169" s="1514" t="n"/>
      <c r="AK169" s="1514" t="n"/>
      <c r="AL169" s="1514" t="n"/>
      <c r="AM169" s="1514" t="n"/>
      <c r="AN169" s="1514" t="n"/>
      <c r="AO169" s="1514" t="n"/>
      <c r="AP169" s="1514" t="n"/>
      <c r="AQ169" s="1514" t="n"/>
      <c r="AR169" s="1514" t="n"/>
      <c r="AS169" s="1514" t="n"/>
      <c r="AT169" s="1514" t="n"/>
      <c r="AU169" s="1514" t="n"/>
      <c r="AV169" s="1514" t="n"/>
      <c r="AW169" s="1514" t="n"/>
      <c r="AX169" s="1514" t="n"/>
      <c r="AY169" s="1514" t="n"/>
      <c r="AZ169" s="1514" t="n"/>
      <c r="BA169" s="1514" t="n"/>
      <c r="BB169" s="1514" t="n"/>
      <c r="BC169" s="1514" t="n"/>
      <c r="BD169" s="1514" t="n"/>
      <c r="BE169" s="1514" t="n"/>
      <c r="BF169" s="1514" t="n"/>
      <c r="BG169" s="1514" t="n"/>
      <c r="BH169" s="1514" t="n"/>
      <c r="BI169" s="1514" t="n"/>
      <c r="BJ169" s="1514" t="n"/>
    </row>
    <row r="170" ht="6" customHeight="1" s="980">
      <c r="O170" s="1400" t="n"/>
      <c r="P170" s="1400" t="n"/>
      <c r="Q170" s="1400" t="n"/>
      <c r="R170" s="1400" t="n"/>
      <c r="S170" s="1400" t="n"/>
      <c r="T170" s="1514" t="n"/>
      <c r="U170" s="1514" t="n"/>
      <c r="V170" s="1514" t="n"/>
      <c r="W170" s="1514" t="n"/>
      <c r="X170" s="1514" t="n"/>
      <c r="Y170" s="1514" t="n"/>
      <c r="Z170" s="1514" t="n"/>
      <c r="AA170" s="1514" t="n"/>
      <c r="AB170" s="1514" t="n"/>
      <c r="AC170" s="1514" t="n"/>
      <c r="AD170" s="1514" t="n"/>
      <c r="AE170" s="1514" t="n"/>
      <c r="AF170" s="1514" t="n"/>
      <c r="AG170" s="1514" t="n"/>
      <c r="AH170" s="1514" t="n"/>
      <c r="AI170" s="1514" t="n"/>
      <c r="AJ170" s="1514" t="n"/>
      <c r="AK170" s="1514" t="n"/>
      <c r="AL170" s="1514" t="n"/>
      <c r="AM170" s="1514" t="n"/>
      <c r="AN170" s="1514" t="n"/>
      <c r="AO170" s="1514" t="n"/>
      <c r="AP170" s="1514" t="n"/>
      <c r="AQ170" s="1514" t="n"/>
      <c r="AR170" s="1514" t="n"/>
      <c r="AS170" s="1514" t="n"/>
      <c r="AT170" s="1514" t="n"/>
      <c r="AU170" s="1514" t="n"/>
      <c r="AV170" s="1514" t="n"/>
      <c r="AW170" s="1514" t="n"/>
      <c r="AX170" s="1514" t="n"/>
      <c r="AY170" s="1514" t="n"/>
      <c r="AZ170" s="1514" t="n"/>
      <c r="BA170" s="1514" t="n"/>
      <c r="BB170" s="1514" t="n"/>
      <c r="BC170" s="1514" t="n"/>
      <c r="BD170" s="1514" t="n"/>
      <c r="BE170" s="1514" t="n"/>
      <c r="BF170" s="1514" t="n"/>
      <c r="BG170" s="1514" t="n"/>
      <c r="BH170" s="1514" t="n"/>
      <c r="BI170" s="1514" t="n"/>
      <c r="BJ170" s="1514" t="n"/>
    </row>
    <row r="171" ht="6" customHeight="1" s="980">
      <c r="O171" s="1400" t="n"/>
      <c r="P171" s="1400" t="n"/>
      <c r="Q171" s="1400" t="n"/>
      <c r="R171" s="1400" t="n"/>
      <c r="S171" s="1400" t="n"/>
      <c r="T171" s="1514" t="n"/>
      <c r="U171" s="1514" t="n"/>
      <c r="V171" s="1514" t="n"/>
      <c r="W171" s="1514" t="n"/>
      <c r="X171" s="1514" t="n"/>
      <c r="Y171" s="1514" t="n"/>
      <c r="Z171" s="1514" t="n"/>
      <c r="AA171" s="1514" t="n"/>
      <c r="AB171" s="1514" t="n"/>
      <c r="AC171" s="1514" t="n"/>
      <c r="AD171" s="1514" t="n"/>
      <c r="AE171" s="1514" t="n"/>
      <c r="AF171" s="1514" t="n"/>
      <c r="AG171" s="1514" t="n"/>
      <c r="AH171" s="1514" t="n"/>
      <c r="AI171" s="1514" t="n"/>
      <c r="AJ171" s="1514" t="n"/>
      <c r="AK171" s="1514" t="n"/>
      <c r="AL171" s="1514" t="n"/>
      <c r="AM171" s="1514" t="n"/>
      <c r="AN171" s="1514" t="n"/>
      <c r="AO171" s="1514" t="n"/>
      <c r="AP171" s="1514" t="n"/>
      <c r="AQ171" s="1514" t="n"/>
      <c r="AR171" s="1514" t="n"/>
      <c r="AS171" s="1514" t="n"/>
      <c r="AT171" s="1514" t="n"/>
      <c r="AU171" s="1514" t="n"/>
      <c r="AV171" s="1514" t="n"/>
      <c r="AW171" s="1514" t="n"/>
      <c r="AX171" s="1514" t="n"/>
      <c r="AY171" s="1514" t="n"/>
      <c r="AZ171" s="1514" t="n"/>
      <c r="BA171" s="1514" t="n"/>
      <c r="BB171" s="1514" t="n"/>
      <c r="BC171" s="1514" t="n"/>
      <c r="BD171" s="1514" t="n"/>
      <c r="BE171" s="1514" t="n"/>
      <c r="BF171" s="1514" t="n"/>
      <c r="BG171" s="1514" t="n"/>
      <c r="BH171" s="1514" t="n"/>
      <c r="BI171" s="1514" t="n"/>
      <c r="BJ171" s="1514" t="n"/>
    </row>
    <row r="172" ht="6" customHeight="1" s="980">
      <c r="O172" s="1400" t="n"/>
      <c r="P172" s="1400" t="n"/>
      <c r="Q172" s="1400" t="n"/>
      <c r="R172" s="1400" t="n"/>
      <c r="S172" s="1400" t="n"/>
      <c r="T172" s="1514" t="n"/>
      <c r="U172" s="1514" t="n"/>
      <c r="V172" s="1514" t="n"/>
      <c r="W172" s="1514" t="n"/>
      <c r="X172" s="1514" t="n"/>
      <c r="Y172" s="1514" t="n"/>
      <c r="Z172" s="1514" t="n"/>
      <c r="AA172" s="1514" t="n"/>
      <c r="AB172" s="1514" t="n"/>
      <c r="AC172" s="1514" t="n"/>
      <c r="AD172" s="1514" t="n"/>
      <c r="AE172" s="1514" t="n"/>
      <c r="AF172" s="1514" t="n"/>
      <c r="AG172" s="1514" t="n"/>
      <c r="AH172" s="1514" t="n"/>
      <c r="AI172" s="1514" t="n"/>
      <c r="AJ172" s="1514" t="n"/>
      <c r="AK172" s="1514" t="n"/>
      <c r="AL172" s="1514" t="n"/>
      <c r="AM172" s="1514" t="n"/>
      <c r="AN172" s="1514" t="n"/>
      <c r="AO172" s="1514" t="n"/>
      <c r="AP172" s="1514" t="n"/>
      <c r="AQ172" s="1514" t="n"/>
      <c r="AR172" s="1514" t="n"/>
      <c r="AS172" s="1514" t="n"/>
      <c r="AT172" s="1514" t="n"/>
      <c r="AU172" s="1514" t="n"/>
      <c r="AV172" s="1514" t="n"/>
      <c r="AW172" s="1514" t="n"/>
      <c r="AX172" s="1514" t="n"/>
      <c r="AY172" s="1514" t="n"/>
      <c r="AZ172" s="1514" t="n"/>
      <c r="BA172" s="1514" t="n"/>
      <c r="BB172" s="1514" t="n"/>
      <c r="BC172" s="1514" t="n"/>
      <c r="BD172" s="1514" t="n"/>
      <c r="BE172" s="1514" t="n"/>
      <c r="BF172" s="1514" t="n"/>
      <c r="BG172" s="1514" t="n"/>
      <c r="BH172" s="1514" t="n"/>
      <c r="BI172" s="1514" t="n"/>
      <c r="BJ172" s="1514" t="n"/>
    </row>
    <row r="173" ht="6" customHeight="1" s="980">
      <c r="O173" s="1400" t="n"/>
      <c r="P173" s="1400" t="n"/>
      <c r="Q173" s="1400" t="n"/>
      <c r="R173" s="1400" t="n"/>
      <c r="S173" s="1400" t="n"/>
      <c r="T173" s="1514" t="n"/>
      <c r="U173" s="1514" t="n"/>
      <c r="V173" s="1514" t="n"/>
      <c r="W173" s="1514" t="n"/>
      <c r="X173" s="1514" t="n"/>
      <c r="Y173" s="1514" t="n"/>
      <c r="Z173" s="1514" t="n"/>
      <c r="AA173" s="1514" t="n"/>
    </row>
    <row r="174" ht="6" customHeight="1" s="980">
      <c r="O174" s="1400" t="n"/>
      <c r="P174" s="1400" t="n"/>
      <c r="Q174" s="1400" t="n"/>
      <c r="R174" s="1400" t="n"/>
      <c r="S174" s="1400" t="n"/>
      <c r="T174" s="1514" t="n"/>
      <c r="U174" s="1514" t="n"/>
      <c r="V174" s="1514" t="n"/>
      <c r="W174" s="1514" t="n"/>
      <c r="X174" s="1514" t="n"/>
      <c r="Y174" s="1514" t="n"/>
      <c r="Z174" s="1514" t="n"/>
      <c r="AA174" s="1514" t="n"/>
    </row>
    <row r="175" ht="6" customHeight="1" s="980">
      <c r="O175" s="1400" t="n"/>
      <c r="P175" s="1400" t="n"/>
      <c r="Q175" s="1400" t="n"/>
      <c r="R175" s="1400" t="n"/>
      <c r="S175" s="1400" t="n"/>
      <c r="T175" s="1514" t="n"/>
      <c r="U175" s="1514" t="n"/>
      <c r="V175" s="1514" t="n"/>
      <c r="W175" s="1514" t="n"/>
      <c r="X175" s="1514" t="n"/>
      <c r="Y175" s="1514" t="n"/>
      <c r="Z175" s="1514" t="n"/>
    </row>
    <row r="176" ht="6" customHeight="1" s="980">
      <c r="O176" s="1400" t="n"/>
      <c r="P176" s="1400" t="n"/>
      <c r="Q176" s="1400" t="n"/>
      <c r="R176" s="1400" t="n"/>
      <c r="S176" s="1400" t="n"/>
      <c r="T176" s="1514" t="n"/>
      <c r="U176" s="1514" t="n"/>
      <c r="V176" s="1514" t="n"/>
      <c r="W176" s="1514" t="n"/>
      <c r="X176" s="1514" t="n"/>
      <c r="Y176" s="1514" t="n"/>
      <c r="Z176" s="1514" t="n"/>
    </row>
    <row r="177" ht="6" customHeight="1" s="980">
      <c r="O177" s="1400" t="n"/>
      <c r="P177" s="1400" t="n"/>
      <c r="Q177" s="1400" t="n"/>
      <c r="R177" s="1400" t="n"/>
      <c r="S177" s="1400" t="n"/>
      <c r="T177" s="1514" t="n"/>
      <c r="U177" s="1514" t="n"/>
      <c r="V177" s="1514" t="n"/>
      <c r="W177" s="1514" t="n"/>
      <c r="X177" s="1514" t="n"/>
      <c r="Y177" s="1514" t="n"/>
      <c r="Z177" s="1514" t="n"/>
    </row>
    <row r="178" ht="6" customHeight="1" s="980">
      <c r="O178" s="1400" t="n"/>
      <c r="P178" s="1400" t="n"/>
      <c r="Q178" s="1400" t="n"/>
      <c r="R178" s="1400" t="n"/>
      <c r="S178" s="1400" t="n"/>
      <c r="T178" s="1514" t="n"/>
      <c r="U178" s="1514" t="n"/>
      <c r="V178" s="1514" t="n"/>
      <c r="W178" s="1514" t="n"/>
      <c r="X178" s="1514" t="n"/>
      <c r="Y178" s="1514" t="n"/>
      <c r="Z178" s="1514" t="n"/>
    </row>
    <row r="179" ht="6" customHeight="1" s="980">
      <c r="O179" s="1400" t="n"/>
      <c r="P179" s="1400" t="n"/>
      <c r="Q179" s="1400" t="n"/>
      <c r="R179" s="1400" t="n"/>
      <c r="S179" s="1400" t="n"/>
      <c r="T179" s="1514" t="n"/>
      <c r="U179" s="1514" t="n"/>
      <c r="V179" s="1514" t="n"/>
      <c r="W179" s="1514" t="n"/>
      <c r="X179" s="1514" t="n"/>
      <c r="Y179" s="1514" t="n"/>
    </row>
    <row r="180" ht="6" customHeight="1" s="980">
      <c r="O180" s="1400" t="n"/>
      <c r="P180" s="1400" t="n"/>
      <c r="Q180" s="1400" t="n"/>
      <c r="R180" s="1400" t="n"/>
      <c r="S180" s="1400" t="n"/>
      <c r="T180" s="1514" t="n"/>
      <c r="U180" s="1514" t="n"/>
      <c r="V180" s="1514" t="n"/>
      <c r="W180" s="1514" t="n"/>
      <c r="X180" s="1514" t="n"/>
      <c r="Y180" s="1514" t="n"/>
    </row>
    <row r="181" ht="6" customHeight="1" s="980">
      <c r="O181" s="1400" t="n"/>
      <c r="P181" s="1400" t="n"/>
      <c r="Q181" s="1400" t="n"/>
      <c r="R181" s="1400" t="n"/>
      <c r="S181" s="1400" t="n"/>
      <c r="T181" s="1514" t="n"/>
      <c r="U181" s="1514" t="n"/>
      <c r="V181" s="1514" t="n"/>
      <c r="W181" s="1514" t="n"/>
      <c r="X181" s="1514" t="n"/>
      <c r="Y181" s="1514" t="n"/>
    </row>
    <row r="182" ht="6" customHeight="1" s="980">
      <c r="O182" s="1400" t="n"/>
      <c r="P182" s="1400" t="n"/>
      <c r="Q182" s="1400" t="n"/>
      <c r="R182" s="1400" t="n"/>
      <c r="S182" s="1400" t="n"/>
      <c r="T182" s="1514" t="n"/>
      <c r="U182" s="1514" t="n"/>
      <c r="V182" s="1514" t="n"/>
      <c r="W182" s="1514" t="n"/>
      <c r="X182" s="1514" t="n"/>
      <c r="Y182" s="1514" t="n"/>
    </row>
    <row r="183" ht="6" customHeight="1" s="980">
      <c r="O183" s="1400" t="n"/>
      <c r="P183" s="1400" t="n"/>
      <c r="Q183" s="1400" t="n"/>
      <c r="R183" s="1400" t="n"/>
      <c r="S183" s="1400" t="n"/>
      <c r="T183" s="1514" t="n"/>
      <c r="U183" s="1514" t="n"/>
      <c r="V183" s="1514" t="n"/>
      <c r="W183" s="1514" t="n"/>
      <c r="X183" s="1514" t="n"/>
      <c r="Y183" s="1514" t="n"/>
    </row>
    <row r="184" ht="6" customHeight="1" s="980">
      <c r="O184" s="1400" t="n"/>
      <c r="P184" s="1400" t="n"/>
      <c r="Q184" s="1400" t="n"/>
      <c r="R184" s="1400" t="n"/>
      <c r="S184" s="1400" t="n"/>
      <c r="T184" s="1514" t="n"/>
      <c r="U184" s="1514" t="n"/>
      <c r="V184" s="1514" t="n"/>
      <c r="W184" s="1514" t="n"/>
      <c r="X184" s="1514" t="n"/>
      <c r="Y184" s="1514" t="n"/>
    </row>
    <row r="185" ht="6" customHeight="1" s="980">
      <c r="O185" s="1400" t="n"/>
      <c r="P185" s="1400" t="n"/>
      <c r="Q185" s="1400" t="n"/>
      <c r="R185" s="1400" t="n"/>
      <c r="S185" s="1400" t="n"/>
      <c r="T185" s="1514" t="n"/>
      <c r="U185" s="1514" t="n"/>
      <c r="V185" s="1514" t="n"/>
      <c r="W185" s="1514" t="n"/>
    </row>
    <row r="186" ht="6" customHeight="1" s="980">
      <c r="O186" s="1400" t="n"/>
      <c r="P186" s="1400" t="n"/>
      <c r="Q186" s="1400" t="n"/>
      <c r="R186" s="1400" t="n"/>
      <c r="S186" s="1400" t="n"/>
      <c r="T186" s="1514" t="n"/>
      <c r="U186" s="1514" t="n"/>
      <c r="V186" s="1514" t="n"/>
      <c r="W186" s="1514" t="n"/>
    </row>
    <row r="187" ht="6" customHeight="1" s="980">
      <c r="O187" s="1400" t="n"/>
      <c r="P187" s="1400" t="n"/>
      <c r="Q187" s="1400" t="n"/>
      <c r="R187" s="1400" t="n"/>
      <c r="S187" s="1400" t="n"/>
      <c r="T187" s="1514" t="n"/>
      <c r="U187" s="1514" t="n"/>
      <c r="V187" s="1514" t="n"/>
      <c r="W187" s="1514" t="n"/>
    </row>
    <row r="188" ht="6" customHeight="1" s="980">
      <c r="O188" s="1400" t="n"/>
      <c r="P188" s="1400" t="n"/>
      <c r="Q188" s="1400" t="n"/>
      <c r="R188" s="1400" t="n"/>
      <c r="S188" s="1400" t="n"/>
      <c r="T188" s="1514" t="n"/>
      <c r="U188" s="1514" t="n"/>
      <c r="V188" s="1514" t="n"/>
      <c r="W188" s="1514" t="n"/>
    </row>
    <row r="189" ht="6" customHeight="1" s="980">
      <c r="O189" s="1400" t="n"/>
      <c r="P189" s="1400" t="n"/>
      <c r="Q189" s="1400" t="n"/>
      <c r="R189" s="1400" t="n"/>
      <c r="S189" s="1400" t="n"/>
      <c r="T189" s="1514" t="n"/>
      <c r="U189" s="1514" t="n"/>
      <c r="V189" s="1514" t="n"/>
      <c r="W189" s="1514" t="n"/>
    </row>
    <row r="190" ht="6" customHeight="1" s="980">
      <c r="O190" s="1400" t="n"/>
      <c r="P190" s="1400" t="n"/>
      <c r="Q190" s="1400" t="n"/>
      <c r="R190" s="1400" t="n"/>
      <c r="S190" s="1400" t="n"/>
      <c r="T190" s="1514" t="n"/>
      <c r="U190" s="1514" t="n"/>
      <c r="V190" s="1514" t="n"/>
      <c r="W190" s="1514" t="n"/>
    </row>
    <row r="191" ht="6" customHeight="1" s="980">
      <c r="O191" s="1400" t="n"/>
      <c r="P191" s="1400" t="n"/>
      <c r="Q191" s="1400" t="n"/>
      <c r="R191" s="1400" t="n"/>
      <c r="S191" s="1400" t="n"/>
      <c r="T191" s="1514" t="n"/>
      <c r="U191" s="1514" t="n"/>
      <c r="V191" s="1514" t="n"/>
    </row>
    <row r="192" ht="6" customHeight="1" s="980">
      <c r="O192" s="1400" t="n"/>
      <c r="P192" s="1400" t="n"/>
      <c r="Q192" s="1400" t="n"/>
      <c r="R192" s="1400" t="n"/>
      <c r="S192" s="1400" t="n"/>
      <c r="T192" s="1514" t="n"/>
      <c r="U192" s="1514" t="n"/>
      <c r="V192" s="1514" t="n"/>
    </row>
    <row r="193" ht="6" customHeight="1" s="980">
      <c r="O193" s="1400" t="n"/>
      <c r="P193" s="1400" t="n"/>
      <c r="Q193" s="1400" t="n"/>
      <c r="R193" s="1400" t="n"/>
      <c r="S193" s="1400" t="n"/>
      <c r="T193" s="1514" t="n"/>
      <c r="U193" s="1514" t="n"/>
      <c r="V193" s="1514" t="n"/>
    </row>
    <row r="194" ht="6" customHeight="1" s="980">
      <c r="O194" s="1400" t="n"/>
      <c r="P194" s="1400" t="n"/>
      <c r="Q194" s="1400" t="n"/>
      <c r="R194" s="1400" t="n"/>
      <c r="S194" s="1400" t="n"/>
      <c r="T194" s="1514" t="n"/>
      <c r="U194" s="1514" t="n"/>
    </row>
    <row r="195" ht="6" customHeight="1" s="980">
      <c r="O195" s="1400" t="n"/>
      <c r="P195" s="1400" t="n"/>
      <c r="Q195" s="1400" t="n"/>
      <c r="R195" s="1400" t="n"/>
      <c r="S195" s="1400" t="n"/>
      <c r="T195" s="1514" t="n"/>
    </row>
    <row r="196" ht="6" customHeight="1" s="980">
      <c r="A196" s="1501" t="n"/>
      <c r="B196" s="1400" t="n"/>
      <c r="C196" s="1400" t="n"/>
      <c r="D196" s="1400" t="n"/>
      <c r="E196" s="1400" t="n"/>
      <c r="F196" s="1400" t="n"/>
      <c r="G196" s="1400" t="n"/>
      <c r="H196" s="1400" t="n"/>
      <c r="I196" s="1400" t="n"/>
      <c r="J196" s="1400" t="n"/>
      <c r="K196" s="1400" t="n"/>
      <c r="L196" s="1400" t="n"/>
      <c r="M196" s="1400" t="n"/>
      <c r="N196" s="1400" t="n"/>
      <c r="O196" s="1400" t="n"/>
      <c r="P196" s="1400" t="n"/>
      <c r="Q196" s="1400" t="n"/>
      <c r="R196" s="1400" t="n"/>
      <c r="S196" s="1400" t="n"/>
      <c r="T196" s="1514" t="n"/>
    </row>
    <row r="197" ht="6" customHeight="1" s="980">
      <c r="A197" s="1501" t="n"/>
      <c r="B197" s="1400" t="n"/>
      <c r="C197" s="1400" t="n"/>
      <c r="D197" s="1400" t="n"/>
      <c r="E197" s="1400" t="n"/>
      <c r="F197" s="1400" t="n"/>
      <c r="G197" s="1400" t="n"/>
      <c r="H197" s="1400" t="n"/>
      <c r="I197" s="1400" t="n"/>
      <c r="J197" s="1400" t="n"/>
      <c r="K197" s="1400" t="n"/>
      <c r="L197" s="1400" t="n"/>
      <c r="M197" s="1400" t="n"/>
      <c r="N197" s="1400" t="n"/>
      <c r="O197" s="1400" t="n"/>
      <c r="P197" s="1400" t="n"/>
      <c r="Q197" s="1400" t="n"/>
      <c r="R197" s="1400" t="n"/>
      <c r="S197" s="1400" t="n"/>
      <c r="T197" s="1514" t="n"/>
    </row>
    <row r="198" ht="6" customHeight="1" s="980">
      <c r="A198" s="1501" t="n"/>
      <c r="B198" s="1400" t="n"/>
      <c r="C198" s="1400" t="n"/>
      <c r="D198" s="1400" t="n"/>
      <c r="E198" s="1400" t="n"/>
      <c r="F198" s="1400" t="n"/>
      <c r="G198" s="1400" t="n"/>
      <c r="H198" s="1400" t="n"/>
      <c r="I198" s="1400" t="n"/>
      <c r="J198" s="1400" t="n"/>
      <c r="K198" s="1400" t="n"/>
      <c r="L198" s="1400" t="n"/>
      <c r="M198" s="1400" t="n"/>
      <c r="N198" s="1400" t="n"/>
      <c r="O198" s="1400" t="n"/>
      <c r="P198" s="1400" t="n"/>
      <c r="Q198" s="1400" t="n"/>
      <c r="R198" s="1400" t="n"/>
    </row>
    <row r="199" ht="6" customHeight="1" s="980">
      <c r="A199" s="1501" t="n"/>
      <c r="B199" s="1400" t="n"/>
      <c r="C199" s="1400" t="n"/>
      <c r="D199" s="1400" t="n"/>
      <c r="E199" s="1400" t="n"/>
      <c r="F199" s="1400" t="n"/>
      <c r="G199" s="1400" t="n"/>
      <c r="H199" s="1400" t="n"/>
      <c r="I199" s="1400" t="n"/>
      <c r="J199" s="1400" t="n"/>
      <c r="K199" s="1400" t="n"/>
      <c r="L199" s="1400" t="n"/>
      <c r="M199" s="1400" t="n"/>
      <c r="N199" s="1400" t="n"/>
      <c r="O199" s="1400" t="n"/>
      <c r="P199" s="1400" t="n"/>
      <c r="Q199" s="1400" t="n"/>
      <c r="R199" s="1400" t="n"/>
    </row>
    <row r="200" ht="6" customHeight="1" s="980">
      <c r="A200" s="1501" t="n"/>
      <c r="B200" s="1400" t="n"/>
      <c r="C200" s="1400" t="n"/>
      <c r="D200" s="1400" t="n"/>
      <c r="E200" s="1400" t="n"/>
      <c r="F200" s="1400" t="n"/>
      <c r="G200" s="1400" t="n"/>
      <c r="H200" s="1400" t="n"/>
      <c r="I200" s="1400" t="n"/>
      <c r="J200" s="1400" t="n"/>
      <c r="K200" s="1400" t="n"/>
      <c r="L200" s="1400" t="n"/>
      <c r="M200" s="1400" t="n"/>
      <c r="N200" s="1400" t="n"/>
      <c r="O200" s="1400" t="n"/>
      <c r="P200" s="1400" t="n"/>
      <c r="Q200" s="1400" t="n"/>
    </row>
    <row r="201" ht="6" customHeight="1" s="980">
      <c r="A201" s="1501" t="n"/>
      <c r="B201" s="1400" t="n"/>
      <c r="C201" s="1400" t="n"/>
      <c r="D201" s="1400" t="n"/>
      <c r="E201" s="1400" t="n"/>
      <c r="F201" s="1400" t="n"/>
      <c r="G201" s="1400" t="n"/>
      <c r="H201" s="1400" t="n"/>
      <c r="I201" s="1400" t="n"/>
      <c r="J201" s="1400" t="n"/>
      <c r="K201" s="1400" t="n"/>
      <c r="L201" s="1400" t="n"/>
      <c r="M201" s="1400" t="n"/>
      <c r="N201" s="1400" t="n"/>
      <c r="O201" s="1400" t="n"/>
      <c r="P201" s="1400" t="n"/>
      <c r="Q201" s="1400" t="n"/>
    </row>
    <row r="202" ht="6" customHeight="1" s="980">
      <c r="A202" s="1501" t="n"/>
      <c r="B202" s="1400" t="n"/>
      <c r="C202" s="1400" t="n"/>
      <c r="D202" s="1400" t="n"/>
      <c r="E202" s="1400" t="n"/>
      <c r="F202" s="1400" t="n"/>
      <c r="G202" s="1400" t="n"/>
      <c r="H202" s="1400" t="n"/>
      <c r="I202" s="1400" t="n"/>
      <c r="J202" s="1400" t="n"/>
      <c r="K202" s="1400" t="n"/>
      <c r="L202" s="1400" t="n"/>
      <c r="M202" s="1400" t="n"/>
      <c r="N202" s="1400" t="n"/>
      <c r="O202" s="1400" t="n"/>
      <c r="P202" s="1400" t="n"/>
    </row>
    <row r="203" ht="6" customHeight="1" s="980">
      <c r="A203" s="1501" t="n"/>
      <c r="B203" s="1501" t="n"/>
      <c r="C203" s="1400" t="n"/>
      <c r="D203" s="1400" t="n"/>
      <c r="E203" s="1400" t="n"/>
      <c r="F203" s="1400" t="n"/>
      <c r="G203" s="1400" t="n"/>
      <c r="H203" s="1400" t="n"/>
      <c r="I203" s="1400" t="n"/>
      <c r="J203" s="1400" t="n"/>
      <c r="K203" s="1400" t="n"/>
      <c r="L203" s="1400" t="n"/>
      <c r="M203" s="1400" t="n"/>
      <c r="N203" s="1400" t="n"/>
      <c r="O203" s="1400" t="n"/>
      <c r="P203" s="1400" t="n"/>
    </row>
    <row r="204" ht="6" customHeight="1" s="980">
      <c r="A204" s="1501" t="n"/>
      <c r="B204" s="1501" t="n"/>
      <c r="C204" s="1400" t="n"/>
      <c r="D204" s="1400" t="n"/>
      <c r="E204" s="1400" t="n"/>
      <c r="F204" s="1400" t="n"/>
      <c r="G204" s="1400" t="n"/>
      <c r="H204" s="1400" t="n"/>
      <c r="I204" s="1400" t="n"/>
      <c r="J204" s="1400" t="n"/>
      <c r="K204" s="1400" t="n"/>
      <c r="L204" s="1400" t="n"/>
      <c r="M204" s="1400" t="n"/>
      <c r="N204" s="1400" t="n"/>
      <c r="O204" s="1400" t="n"/>
    </row>
    <row r="205" ht="6" customHeight="1" s="980">
      <c r="A205" s="1501" t="n"/>
      <c r="B205" s="1501" t="n"/>
      <c r="C205" s="1400" t="n"/>
      <c r="D205" s="1400" t="n"/>
      <c r="E205" s="1400" t="n"/>
      <c r="F205" s="1400" t="n"/>
      <c r="G205" s="1400" t="n"/>
      <c r="H205" s="1400" t="n"/>
      <c r="I205" s="1400" t="n"/>
      <c r="J205" s="1400" t="n"/>
      <c r="K205" s="1400" t="n"/>
      <c r="L205" s="1400" t="n"/>
      <c r="M205" s="1400" t="n"/>
      <c r="N205" s="1400" t="n"/>
    </row>
    <row r="206" ht="6" customHeight="1" s="980">
      <c r="A206" s="1501" t="n"/>
      <c r="B206" s="1501" t="n"/>
      <c r="C206" s="1400" t="n"/>
      <c r="D206" s="1400" t="n"/>
      <c r="E206" s="1400" t="n"/>
      <c r="F206" s="1400" t="n"/>
      <c r="G206" s="1400" t="n"/>
      <c r="H206" s="1400" t="n"/>
      <c r="I206" s="1400" t="n"/>
      <c r="J206" s="1400" t="n"/>
      <c r="K206" s="1400" t="n"/>
      <c r="L206" s="1400" t="n"/>
      <c r="M206" s="1400" t="n"/>
      <c r="N206" s="1400" t="n"/>
    </row>
    <row r="207" ht="6" customHeight="1" s="980">
      <c r="B207" s="1501" t="n"/>
      <c r="C207" s="1400" t="n"/>
      <c r="D207" s="1400" t="n"/>
      <c r="E207" s="1400" t="n"/>
      <c r="F207" s="1400" t="n"/>
      <c r="G207" s="1400" t="n"/>
      <c r="H207" s="1400" t="n"/>
      <c r="I207" s="1400" t="n"/>
      <c r="J207" s="1400" t="n"/>
      <c r="K207" s="1400" t="n"/>
      <c r="L207" s="1400" t="n"/>
      <c r="M207" s="1400" t="n"/>
      <c r="N207" s="1400" t="n"/>
    </row>
    <row r="208" ht="6" customHeight="1" s="980">
      <c r="B208" s="1501" t="n"/>
      <c r="C208" s="1400" t="n"/>
      <c r="D208" s="1400" t="n"/>
      <c r="E208" s="1400" t="n"/>
      <c r="F208" s="1400" t="n"/>
      <c r="G208" s="1400" t="n"/>
      <c r="H208" s="1400" t="n"/>
      <c r="I208" s="1400" t="n"/>
      <c r="J208" s="1400" t="n"/>
      <c r="K208" s="1400" t="n"/>
      <c r="L208" s="1400" t="n"/>
      <c r="M208" s="1400" t="n"/>
    </row>
    <row r="209" ht="6" customHeight="1" s="980">
      <c r="B209" s="1501" t="n"/>
      <c r="C209" s="1400" t="n"/>
      <c r="D209" s="1400" t="n"/>
      <c r="E209" s="1400" t="n"/>
      <c r="F209" s="1400" t="n"/>
      <c r="G209" s="1400" t="n"/>
      <c r="H209" s="1400" t="n"/>
      <c r="I209" s="1400" t="n"/>
      <c r="J209" s="1400" t="n"/>
      <c r="K209" s="1400" t="n"/>
      <c r="L209" s="1400" t="n"/>
    </row>
    <row r="210" ht="6" customHeight="1" s="980">
      <c r="B210" s="1501" t="n"/>
      <c r="C210" s="1400" t="n"/>
      <c r="D210" s="1400" t="n"/>
      <c r="E210" s="1400" t="n"/>
      <c r="F210" s="1400" t="n"/>
      <c r="G210" s="1400" t="n"/>
      <c r="H210" s="1400" t="n"/>
      <c r="I210" s="1400" t="n"/>
      <c r="J210" s="1400" t="n"/>
      <c r="K210" s="1400" t="n"/>
      <c r="L210" s="1400" t="n"/>
    </row>
    <row r="211" ht="6" customHeight="1" s="980">
      <c r="B211" s="1501" t="n"/>
      <c r="C211" s="1400" t="n"/>
      <c r="D211" s="1400" t="n"/>
      <c r="E211" s="1400" t="n"/>
      <c r="F211" s="1400" t="n"/>
      <c r="G211" s="1400" t="n"/>
      <c r="H211" s="1400" t="n"/>
      <c r="I211" s="1400" t="n"/>
      <c r="J211" s="1400" t="n"/>
      <c r="K211" s="1400" t="n"/>
    </row>
    <row r="212" ht="6" customHeight="1" s="980">
      <c r="B212" s="1501" t="n"/>
      <c r="C212" s="1400" t="n"/>
      <c r="D212" s="1400" t="n"/>
      <c r="E212" s="1400" t="n"/>
      <c r="F212" s="1400" t="n"/>
      <c r="G212" s="1400" t="n"/>
      <c r="H212" s="1400" t="n"/>
      <c r="I212" s="1400" t="n"/>
      <c r="J212" s="1400" t="n"/>
    </row>
    <row r="213" ht="6" customHeight="1" s="980">
      <c r="B213" s="1400" t="n"/>
      <c r="C213" s="1400" t="n"/>
      <c r="D213" s="1400" t="n"/>
      <c r="E213" s="1400" t="n"/>
      <c r="F213" s="1400" t="n"/>
      <c r="G213" s="1400" t="n"/>
      <c r="H213" s="1400" t="n"/>
      <c r="I213" s="1400" t="n"/>
      <c r="J213" s="1400"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C45:S46"/>
    <mergeCell ref="T45:AD46"/>
    <mergeCell ref="AE45:AO46"/>
    <mergeCell ref="AP45:AZ46"/>
    <mergeCell ref="BA45:BK46"/>
    <mergeCell ref="BL45:BV46"/>
    <mergeCell ref="BW45:DV46"/>
    <mergeCell ref="DZ45:EY46"/>
    <mergeCell ref="EZ45:FA46"/>
    <mergeCell ref="FB45:FL46"/>
    <mergeCell ref="C47:S48"/>
    <mergeCell ref="T47:AD48"/>
    <mergeCell ref="AE47:AO48"/>
    <mergeCell ref="AP47:AZ48"/>
    <mergeCell ref="BA47:BK48"/>
    <mergeCell ref="BL47:BV48"/>
    <mergeCell ref="BW47:DV48"/>
    <mergeCell ref="DZ47:EY48"/>
    <mergeCell ref="EZ47:FL48"/>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A77:S78"/>
    <mergeCell ref="T77:AD78"/>
    <mergeCell ref="AE77:AO78"/>
    <mergeCell ref="AP77:AZ78"/>
    <mergeCell ref="BA77:BK78"/>
    <mergeCell ref="BL77:BV78"/>
    <mergeCell ref="BW77:DV78"/>
    <mergeCell ref="DY77:EY78"/>
    <mergeCell ref="EZ77:FA78"/>
    <mergeCell ref="FB77:FL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DropDown="0" showInputMessage="1" allowBlank="0" errorStyle="stop" operator="greaterThan">
      <formula1>0</formula1>
      <formula2>0</formula2>
    </dataValidation>
    <dataValidation sqref="N96:S96" showErrorMessage="1" showDropDown="0" showInputMessage="1" allowBlank="0" type="list" errorStyle="stop" operator="between">
      <formula1>"　,ＭＢ,ＭＡ"</formula1>
      <formula2>0</formula2>
    </dataValidation>
  </dataValidations>
  <printOptions horizontalCentered="0" verticalCentered="0" headings="0" gridLines="0" gridLinesSet="1"/>
  <pageMargins left="0.196527777777778" right="0.196527777777778" top="0.529861111111111" bottom="0" header="0" footer="0"/>
  <pageSetup orientation="landscape" paperSize="9" scale="100" fitToHeight="1" fitToWidth="1" pageOrder="downThenOver" blackAndWhite="0" draft="0" horizontalDpi="300" verticalDpi="300" copies="1"/>
  <headerFooter differentOddEven="0" differentFirst="0">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filterMode="0">
    <outlinePr summaryBelow="1" summaryRight="1"/>
    <pageSetUpPr fitToPage="0"/>
  </sheetPr>
  <dimension ref="A1:FQ63"/>
  <sheetViews>
    <sheetView showFormulas="0" showGridLines="1" showRowColHeaders="1" showZeros="1" rightToLeft="0" tabSelected="0" showOutlineSymbols="1" defaultGridColor="1" view="pageBreakPreview" topLeftCell="A1" colorId="64" zoomScale="95" zoomScaleNormal="140" zoomScalePageLayoutView="95" workbookViewId="0">
      <selection pane="topLeft" activeCell="EH28" activeCellId="0" sqref="EH28"/>
    </sheetView>
  </sheetViews>
  <sheetFormatPr baseColWidth="8" defaultColWidth="0.87890625" defaultRowHeight="12" zeroHeight="0" outlineLevelRow="0"/>
  <cols>
    <col width="0.88" customWidth="1" style="1527" min="1" max="137"/>
    <col width="3.87" customWidth="1" style="1527" min="138" max="138"/>
    <col width="0.88" customWidth="1" style="1527" min="139" max="1024"/>
  </cols>
  <sheetData>
    <row r="1" ht="15" customFormat="1" customHeight="1" s="1528">
      <c r="AU1" s="1529" t="n"/>
      <c r="BQ1" s="1529" t="inlineStr">
        <is>
          <t>&lt;Control Office&gt;</t>
        </is>
      </c>
      <c r="BZ1" s="1529" t="n"/>
    </row>
    <row r="2" ht="13.5" customHeight="1" s="980">
      <c r="A2" s="1530" t="inlineStr">
        <is>
          <t xml:space="preserve"> Date</t>
        </is>
      </c>
      <c r="B2" s="1387" t="n"/>
      <c r="C2" s="1387" t="n"/>
      <c r="D2" s="1387" t="n"/>
      <c r="E2" s="1387" t="n"/>
      <c r="F2" s="1387" t="n"/>
      <c r="G2" s="1387" t="n"/>
      <c r="H2" s="1387" t="n"/>
      <c r="I2" s="1387" t="n"/>
      <c r="J2" s="1388" t="n"/>
      <c r="K2" s="1531">
        <f>TODAY()</f>
        <v/>
      </c>
      <c r="L2" s="1387" t="n"/>
      <c r="M2" s="1387" t="n"/>
      <c r="N2" s="1387" t="n"/>
      <c r="O2" s="1387" t="n"/>
      <c r="P2" s="1387" t="n"/>
      <c r="Q2" s="1387" t="n"/>
      <c r="R2" s="1387" t="n"/>
      <c r="S2" s="1387" t="n"/>
      <c r="T2" s="1387" t="n"/>
      <c r="U2" s="1387" t="n"/>
      <c r="V2" s="1387" t="n"/>
      <c r="W2" s="1387" t="n"/>
      <c r="X2" s="1387" t="n"/>
      <c r="Y2" s="1388" t="n"/>
      <c r="AC2" s="1532" t="inlineStr">
        <is>
          <t>Accounts Type</t>
        </is>
      </c>
      <c r="AD2" s="1533" t="n"/>
      <c r="AE2" s="1533" t="n"/>
      <c r="AF2" s="1533" t="n"/>
      <c r="AG2" s="1533" t="n"/>
      <c r="AH2" s="1533" t="n"/>
      <c r="AI2" s="1533" t="n"/>
      <c r="AJ2" s="1533" t="n"/>
      <c r="AK2" s="1533" t="n"/>
      <c r="AL2" s="1533" t="n"/>
      <c r="AM2" s="1533" t="n"/>
      <c r="AN2" s="1533" t="n"/>
      <c r="AO2" s="1533" t="n"/>
      <c r="AP2" s="1533" t="n"/>
      <c r="AQ2" s="1533" t="n"/>
      <c r="AR2" s="1534" t="inlineStr">
        <is>
          <t>Standalone</t>
        </is>
      </c>
      <c r="AS2" s="1387" t="n"/>
      <c r="AT2" s="1387" t="n"/>
      <c r="AU2" s="1387" t="n"/>
      <c r="AV2" s="1387" t="n"/>
      <c r="AW2" s="1387" t="n"/>
      <c r="AX2" s="1387" t="n"/>
      <c r="AY2" s="1387" t="n"/>
      <c r="AZ2" s="1387" t="n"/>
      <c r="BA2" s="1387" t="n"/>
      <c r="BB2" s="1387" t="n"/>
      <c r="BC2" s="1387" t="n"/>
      <c r="BD2" s="1387" t="n"/>
      <c r="BE2" s="1387" t="n"/>
      <c r="BF2" s="1388" t="n"/>
      <c r="BM2" s="1535" t="n"/>
      <c r="BN2" s="1535" t="n"/>
      <c r="BO2" s="1535" t="n"/>
      <c r="BP2" s="1535" t="n"/>
      <c r="BQ2" s="1536" t="n"/>
      <c r="BZ2" s="1537" t="n"/>
    </row>
    <row r="3" ht="6.75" customHeight="1" s="980">
      <c r="A3" s="1530" t="inlineStr">
        <is>
          <t xml:space="preserve"> Currency</t>
        </is>
      </c>
      <c r="B3" s="1411" t="n"/>
      <c r="C3" s="1411" t="n"/>
      <c r="D3" s="1411" t="n"/>
      <c r="E3" s="1411" t="n"/>
      <c r="F3" s="1411" t="n"/>
      <c r="G3" s="1411" t="n"/>
      <c r="H3" s="1411" t="n"/>
      <c r="I3" s="1411" t="n"/>
      <c r="J3" s="1412" t="n"/>
      <c r="K3" s="1538">
        <f>+#REF!</f>
        <v/>
      </c>
      <c r="L3" s="1411" t="n"/>
      <c r="M3" s="1411" t="n"/>
      <c r="N3" s="1411" t="n"/>
      <c r="O3" s="1411" t="n"/>
      <c r="P3" s="1411" t="n"/>
      <c r="Q3" s="1411" t="n"/>
      <c r="R3" s="1411" t="n"/>
      <c r="S3" s="1411" t="n"/>
      <c r="T3" s="1411" t="n"/>
      <c r="U3" s="1411" t="n"/>
      <c r="V3" s="1411" t="n"/>
      <c r="W3" s="1411" t="n"/>
      <c r="X3" s="1411" t="n"/>
      <c r="Y3" s="1412" t="n"/>
      <c r="AC3" s="1539" t="inlineStr">
        <is>
          <t>The latest period</t>
        </is>
      </c>
      <c r="AD3" s="1411" t="n"/>
      <c r="AE3" s="1411" t="n"/>
      <c r="AF3" s="1411" t="n"/>
      <c r="AG3" s="1411" t="n"/>
      <c r="AH3" s="1411" t="n"/>
      <c r="AI3" s="1411" t="n"/>
      <c r="AJ3" s="1411" t="n"/>
      <c r="AK3" s="1411" t="n"/>
      <c r="AL3" s="1411" t="n"/>
      <c r="AM3" s="1411" t="n"/>
      <c r="AN3" s="1411" t="n"/>
      <c r="AO3" s="1411" t="n"/>
      <c r="AP3" s="1411" t="n"/>
      <c r="AQ3" s="1412" t="n"/>
      <c r="AR3" s="1538">
        <f>+#REF!</f>
        <v/>
      </c>
      <c r="AS3" s="1411" t="n"/>
      <c r="AT3" s="1411" t="n"/>
      <c r="AU3" s="1411" t="n"/>
      <c r="AV3" s="1411" t="n"/>
      <c r="AW3" s="1411" t="n"/>
      <c r="AX3" s="1411" t="n"/>
      <c r="AY3" s="1411" t="n"/>
      <c r="AZ3" s="1411" t="n"/>
      <c r="BA3" s="1411" t="n"/>
      <c r="BB3" s="1411" t="n"/>
      <c r="BC3" s="1411" t="n"/>
      <c r="BD3" s="1411" t="n"/>
      <c r="BE3" s="1411" t="n"/>
      <c r="BF3" s="1412" t="n"/>
      <c r="BM3" s="1535" t="n"/>
      <c r="BN3" s="1535" t="n"/>
      <c r="BO3" s="1535" t="n"/>
      <c r="BP3" s="1535" t="n"/>
      <c r="BQ3" s="1536" t="n"/>
      <c r="BZ3" s="1536" t="n"/>
    </row>
    <row r="4" ht="6.75" customHeight="1" s="980">
      <c r="A4" s="1427" t="n"/>
      <c r="B4" s="1428" t="n"/>
      <c r="C4" s="1428" t="n"/>
      <c r="D4" s="1428" t="n"/>
      <c r="E4" s="1428" t="n"/>
      <c r="F4" s="1428" t="n"/>
      <c r="G4" s="1428" t="n"/>
      <c r="H4" s="1428" t="n"/>
      <c r="I4" s="1428" t="n"/>
      <c r="J4" s="1429" t="n"/>
      <c r="K4" s="1427" t="n"/>
      <c r="L4" s="1428" t="n"/>
      <c r="M4" s="1428" t="n"/>
      <c r="N4" s="1428" t="n"/>
      <c r="O4" s="1428" t="n"/>
      <c r="P4" s="1428" t="n"/>
      <c r="Q4" s="1428" t="n"/>
      <c r="R4" s="1428" t="n"/>
      <c r="S4" s="1428" t="n"/>
      <c r="T4" s="1428" t="n"/>
      <c r="U4" s="1428" t="n"/>
      <c r="V4" s="1428" t="n"/>
      <c r="W4" s="1428" t="n"/>
      <c r="X4" s="1428" t="n"/>
      <c r="Y4" s="1429" t="n"/>
      <c r="AC4" s="1427" t="n"/>
      <c r="AD4" s="1428" t="n"/>
      <c r="AE4" s="1428" t="n"/>
      <c r="AF4" s="1428" t="n"/>
      <c r="AG4" s="1428" t="n"/>
      <c r="AH4" s="1428" t="n"/>
      <c r="AI4" s="1428" t="n"/>
      <c r="AJ4" s="1428" t="n"/>
      <c r="AK4" s="1428" t="n"/>
      <c r="AL4" s="1428" t="n"/>
      <c r="AM4" s="1428" t="n"/>
      <c r="AN4" s="1428" t="n"/>
      <c r="AO4" s="1428" t="n"/>
      <c r="AP4" s="1428" t="n"/>
      <c r="AQ4" s="1429" t="n"/>
      <c r="AR4" s="1427" t="n"/>
      <c r="AS4" s="1428" t="n"/>
      <c r="AT4" s="1428" t="n"/>
      <c r="AU4" s="1428" t="n"/>
      <c r="AV4" s="1428" t="n"/>
      <c r="AW4" s="1428" t="n"/>
      <c r="AX4" s="1428" t="n"/>
      <c r="AY4" s="1428" t="n"/>
      <c r="AZ4" s="1428" t="n"/>
      <c r="BA4" s="1428" t="n"/>
      <c r="BB4" s="1428" t="n"/>
      <c r="BC4" s="1428" t="n"/>
      <c r="BD4" s="1428" t="n"/>
      <c r="BE4" s="1428" t="n"/>
      <c r="BF4" s="1429" t="n"/>
      <c r="BM4" s="1535" t="n"/>
      <c r="BN4" s="1535" t="n"/>
      <c r="BO4" s="1535" t="n"/>
      <c r="BP4" s="1535" t="n"/>
    </row>
    <row r="5" ht="6.75" customHeight="1" s="980">
      <c r="A5" s="1530" t="inlineStr">
        <is>
          <t xml:space="preserve"> Unit</t>
        </is>
      </c>
      <c r="B5" s="1411" t="n"/>
      <c r="C5" s="1411" t="n"/>
      <c r="D5" s="1411" t="n"/>
      <c r="E5" s="1411" t="n"/>
      <c r="F5" s="1411" t="n"/>
      <c r="G5" s="1411" t="n"/>
      <c r="H5" s="1411" t="n"/>
      <c r="I5" s="1411" t="n"/>
      <c r="J5" s="1412" t="n"/>
      <c r="K5" s="1538">
        <f>+#REF!</f>
        <v/>
      </c>
      <c r="L5" s="1411" t="n"/>
      <c r="M5" s="1411" t="n"/>
      <c r="N5" s="1411" t="n"/>
      <c r="O5" s="1411" t="n"/>
      <c r="P5" s="1411" t="n"/>
      <c r="Q5" s="1411" t="n"/>
      <c r="R5" s="1411" t="n"/>
      <c r="S5" s="1411" t="n"/>
      <c r="T5" s="1411" t="n"/>
      <c r="U5" s="1411" t="n"/>
      <c r="V5" s="1411" t="n"/>
      <c r="W5" s="1411" t="n"/>
      <c r="X5" s="1411" t="n"/>
      <c r="Y5" s="1412" t="n"/>
      <c r="AJ5" s="1540" t="n"/>
      <c r="AK5" s="1540" t="n"/>
      <c r="AL5" s="1540" t="n"/>
      <c r="AM5" s="1540" t="n"/>
      <c r="AN5" s="1540" t="n"/>
      <c r="AO5" s="1540" t="n"/>
      <c r="AP5" s="1540" t="n"/>
      <c r="AQ5" s="1540" t="n"/>
      <c r="AR5" s="1540" t="n"/>
      <c r="AS5" s="1540" t="n"/>
      <c r="BM5" s="1535" t="n"/>
      <c r="BN5" s="1535" t="n"/>
      <c r="BO5" s="1535" t="n"/>
      <c r="BP5" s="1535" t="n"/>
    </row>
    <row r="6" ht="6.75" customHeight="1" s="980">
      <c r="A6" s="1427" t="n"/>
      <c r="B6" s="1428" t="n"/>
      <c r="C6" s="1428" t="n"/>
      <c r="D6" s="1428" t="n"/>
      <c r="E6" s="1428" t="n"/>
      <c r="F6" s="1428" t="n"/>
      <c r="G6" s="1428" t="n"/>
      <c r="H6" s="1428" t="n"/>
      <c r="I6" s="1428" t="n"/>
      <c r="J6" s="1429" t="n"/>
      <c r="K6" s="1427" t="n"/>
      <c r="L6" s="1428" t="n"/>
      <c r="M6" s="1428" t="n"/>
      <c r="N6" s="1428" t="n"/>
      <c r="O6" s="1428" t="n"/>
      <c r="P6" s="1428" t="n"/>
      <c r="Q6" s="1428" t="n"/>
      <c r="R6" s="1428" t="n"/>
      <c r="S6" s="1428" t="n"/>
      <c r="T6" s="1428" t="n"/>
      <c r="U6" s="1428" t="n"/>
      <c r="V6" s="1428" t="n"/>
      <c r="W6" s="1428" t="n"/>
      <c r="X6" s="1428" t="n"/>
      <c r="Y6" s="1429" t="n"/>
      <c r="AJ6" s="1540" t="n"/>
      <c r="AK6" s="1540" t="n"/>
      <c r="AL6" s="1540" t="n"/>
      <c r="AM6" s="1540" t="n"/>
      <c r="AN6" s="1540" t="n"/>
      <c r="AO6" s="1540" t="n"/>
      <c r="AP6" s="1540" t="n"/>
      <c r="AQ6" s="1540" t="n"/>
      <c r="AR6" s="1540" t="n"/>
      <c r="AS6" s="1540" t="n"/>
      <c r="BM6" s="1535" t="n"/>
      <c r="BN6" s="1535" t="n"/>
      <c r="BO6" s="1535" t="n"/>
      <c r="BP6" s="1535" t="n"/>
    </row>
    <row r="7" ht="9" customHeight="1" s="980">
      <c r="L7" s="1535" t="n"/>
      <c r="M7" s="1535" t="n"/>
      <c r="N7" s="1535" t="n"/>
      <c r="O7" s="1535" t="n"/>
      <c r="P7" s="1535" t="n"/>
      <c r="Q7" s="1535" t="n"/>
      <c r="R7" s="1535" t="n"/>
      <c r="S7" s="1535" t="n"/>
      <c r="T7" s="1535" t="n"/>
      <c r="U7" s="1535" t="n"/>
      <c r="V7" s="1535" t="n"/>
      <c r="W7" s="1535" t="n"/>
      <c r="X7" s="1535" t="n"/>
      <c r="Y7" s="1535" t="n"/>
      <c r="Z7" s="1535" t="n"/>
      <c r="BM7" s="1535" t="n"/>
      <c r="BN7" s="1535" t="n"/>
      <c r="BO7" s="1535" t="n"/>
      <c r="BP7" s="1535" t="n"/>
    </row>
    <row r="8" ht="4.5" customHeight="1" s="980"/>
    <row r="9" ht="15" customHeight="1" s="980">
      <c r="A9" s="1541" t="inlineStr">
        <is>
          <t>MIZUHO C-CIF Number</t>
        </is>
      </c>
      <c r="B9" s="1387" t="n"/>
      <c r="C9" s="1387" t="n"/>
      <c r="D9" s="1387" t="n"/>
      <c r="E9" s="1387" t="n"/>
      <c r="F9" s="1387" t="n"/>
      <c r="G9" s="1387" t="n"/>
      <c r="H9" s="1387" t="n"/>
      <c r="I9" s="1387" t="n"/>
      <c r="J9" s="1387" t="n"/>
      <c r="K9" s="1387" t="n"/>
      <c r="L9" s="1388" t="n"/>
      <c r="M9" s="1542" t="inlineStr">
        <is>
          <t>Branch/Office Name</t>
        </is>
      </c>
      <c r="N9" s="1387" t="n"/>
      <c r="O9" s="1387" t="n"/>
      <c r="P9" s="1387" t="n"/>
      <c r="Q9" s="1387" t="n"/>
      <c r="R9" s="1387" t="n"/>
      <c r="S9" s="1387" t="n"/>
      <c r="T9" s="1387" t="n"/>
      <c r="U9" s="1387" t="n"/>
      <c r="V9" s="1387" t="n"/>
      <c r="W9" s="1387" t="n"/>
      <c r="X9" s="1387" t="n"/>
      <c r="Y9" s="1387" t="n"/>
      <c r="Z9" s="1387" t="n"/>
      <c r="AA9" s="1387" t="n"/>
      <c r="AB9" s="1387" t="n"/>
      <c r="AC9" s="1387" t="n"/>
      <c r="AD9" s="1387" t="n"/>
      <c r="AE9" s="1387" t="n"/>
      <c r="AF9" s="1387" t="n"/>
      <c r="AG9" s="1387" t="n"/>
      <c r="AH9" s="1387" t="n"/>
      <c r="AI9" s="1387" t="n"/>
      <c r="AJ9" s="1387" t="n"/>
      <c r="AK9" s="1387" t="n"/>
      <c r="AL9" s="1387" t="n"/>
      <c r="AM9" s="1387" t="n"/>
      <c r="AN9" s="1387" t="n"/>
      <c r="AO9" s="1387" t="n"/>
      <c r="AP9" s="1387" t="n"/>
      <c r="AQ9" s="1387" t="n"/>
      <c r="AR9" s="1387" t="n"/>
      <c r="AS9" s="1388" t="n"/>
      <c r="AT9" s="1542" t="inlineStr">
        <is>
          <t>Customer Name</t>
        </is>
      </c>
      <c r="AU9" s="1387" t="n"/>
      <c r="AV9" s="1387" t="n"/>
      <c r="AW9" s="1387" t="n"/>
      <c r="AX9" s="1387" t="n"/>
      <c r="AY9" s="1387" t="n"/>
      <c r="AZ9" s="1387" t="n"/>
      <c r="BA9" s="1387" t="n"/>
      <c r="BB9" s="1387" t="n"/>
      <c r="BC9" s="1387" t="n"/>
      <c r="BD9" s="1387" t="n"/>
      <c r="BE9" s="1387" t="n"/>
      <c r="BF9" s="1387" t="n"/>
      <c r="BG9" s="1387" t="n"/>
      <c r="BH9" s="1387" t="n"/>
      <c r="BI9" s="1387" t="n"/>
      <c r="BJ9" s="1387" t="n"/>
      <c r="BK9" s="1387" t="n"/>
      <c r="BL9" s="1387" t="n"/>
      <c r="BM9" s="1387" t="n"/>
      <c r="BN9" s="1387" t="n"/>
      <c r="BO9" s="1387" t="n"/>
      <c r="BP9" s="1387" t="n"/>
      <c r="BQ9" s="1387" t="n"/>
      <c r="BR9" s="1387" t="n"/>
      <c r="BS9" s="1387" t="n"/>
      <c r="BT9" s="1387" t="n"/>
      <c r="BU9" s="1387" t="n"/>
      <c r="BV9" s="1387" t="n"/>
      <c r="BW9" s="1387" t="n"/>
      <c r="BX9" s="1387" t="n"/>
      <c r="BY9" s="1387" t="n"/>
      <c r="BZ9" s="1387" t="n"/>
      <c r="CA9" s="1387" t="n"/>
      <c r="CB9" s="1387" t="n"/>
      <c r="CC9" s="1387" t="n"/>
      <c r="CD9" s="1387" t="n"/>
      <c r="CE9" s="1387" t="n"/>
      <c r="CF9" s="1387" t="n"/>
      <c r="CG9" s="1387" t="n"/>
      <c r="CH9" s="1387" t="n"/>
      <c r="CI9" s="1387" t="n"/>
      <c r="CJ9" s="1387" t="n"/>
      <c r="CK9" s="1387" t="n"/>
      <c r="CL9" s="1387" t="n"/>
      <c r="CM9" s="1387" t="n"/>
      <c r="CN9" s="1387" t="n"/>
      <c r="CO9" s="1387" t="n"/>
      <c r="CP9" s="1387" t="n"/>
      <c r="CQ9" s="1387" t="n"/>
      <c r="CR9" s="1387" t="n"/>
      <c r="CS9" s="1387" t="n"/>
      <c r="CT9" s="1387" t="n"/>
      <c r="CU9" s="1387" t="n"/>
      <c r="CV9" s="1387" t="n"/>
      <c r="CW9" s="1387" t="n"/>
      <c r="CX9" s="1387" t="n"/>
      <c r="CY9" s="1387" t="n"/>
      <c r="CZ9" s="1387" t="n"/>
      <c r="DA9" s="1387" t="n"/>
      <c r="DB9" s="1387" t="n"/>
      <c r="DC9" s="1387" t="n"/>
      <c r="DD9" s="1387" t="n"/>
      <c r="DE9" s="1387" t="n"/>
      <c r="DF9" s="1387" t="n"/>
      <c r="DG9" s="1388" t="n"/>
    </row>
    <row r="10" ht="15.75" customHeight="1" s="980">
      <c r="A10" s="1543">
        <f>+#REF!</f>
        <v/>
      </c>
      <c r="B10" s="1387" t="n"/>
      <c r="C10" s="1387" t="n"/>
      <c r="D10" s="1387" t="n"/>
      <c r="E10" s="1387" t="n"/>
      <c r="F10" s="1387" t="n"/>
      <c r="G10" s="1387" t="n"/>
      <c r="H10" s="1387" t="n"/>
      <c r="I10" s="1387" t="n"/>
      <c r="J10" s="1387" t="n"/>
      <c r="K10" s="1387" t="n"/>
      <c r="L10" s="1388" t="n"/>
      <c r="M10" s="1543">
        <f>+#REF!</f>
        <v/>
      </c>
      <c r="N10" s="1387" t="n"/>
      <c r="O10" s="1387" t="n"/>
      <c r="P10" s="1387" t="n"/>
      <c r="Q10" s="1387" t="n"/>
      <c r="R10" s="1387" t="n"/>
      <c r="S10" s="1387" t="n"/>
      <c r="T10" s="1387" t="n"/>
      <c r="U10" s="1387" t="n"/>
      <c r="V10" s="1387" t="n"/>
      <c r="W10" s="1387" t="n"/>
      <c r="X10" s="1387" t="n"/>
      <c r="Y10" s="1387" t="n"/>
      <c r="Z10" s="1387" t="n"/>
      <c r="AA10" s="1387" t="n"/>
      <c r="AB10" s="1387" t="n"/>
      <c r="AC10" s="1387" t="n"/>
      <c r="AD10" s="1387" t="n"/>
      <c r="AE10" s="1387" t="n"/>
      <c r="AF10" s="1387" t="n"/>
      <c r="AG10" s="1387" t="n"/>
      <c r="AH10" s="1387" t="n"/>
      <c r="AI10" s="1387" t="n"/>
      <c r="AJ10" s="1387" t="n"/>
      <c r="AK10" s="1387" t="n"/>
      <c r="AL10" s="1387" t="n"/>
      <c r="AM10" s="1387" t="n"/>
      <c r="AN10" s="1387" t="n"/>
      <c r="AO10" s="1387" t="n"/>
      <c r="AP10" s="1387" t="n"/>
      <c r="AQ10" s="1387" t="n"/>
      <c r="AR10" s="1387" t="n"/>
      <c r="AS10" s="1388" t="n"/>
      <c r="AT10" s="1543">
        <f>+#REF!</f>
        <v/>
      </c>
      <c r="AU10" s="1387" t="n"/>
      <c r="AV10" s="1387" t="n"/>
      <c r="AW10" s="1387" t="n"/>
      <c r="AX10" s="1387" t="n"/>
      <c r="AY10" s="1387" t="n"/>
      <c r="AZ10" s="1387" t="n"/>
      <c r="BA10" s="1387" t="n"/>
      <c r="BB10" s="1387" t="n"/>
      <c r="BC10" s="1387" t="n"/>
      <c r="BD10" s="1387" t="n"/>
      <c r="BE10" s="1387" t="n"/>
      <c r="BF10" s="1387" t="n"/>
      <c r="BG10" s="1387" t="n"/>
      <c r="BH10" s="1387" t="n"/>
      <c r="BI10" s="1387" t="n"/>
      <c r="BJ10" s="1387" t="n"/>
      <c r="BK10" s="1387" t="n"/>
      <c r="BL10" s="1387" t="n"/>
      <c r="BM10" s="1387" t="n"/>
      <c r="BN10" s="1387" t="n"/>
      <c r="BO10" s="1387" t="n"/>
      <c r="BP10" s="1387" t="n"/>
      <c r="BQ10" s="1387" t="n"/>
      <c r="BR10" s="1387" t="n"/>
      <c r="BS10" s="1387" t="n"/>
      <c r="BT10" s="1387" t="n"/>
      <c r="BU10" s="1387" t="n"/>
      <c r="BV10" s="1387" t="n"/>
      <c r="BW10" s="1387" t="n"/>
      <c r="BX10" s="1387" t="n"/>
      <c r="BY10" s="1387" t="n"/>
      <c r="BZ10" s="1387" t="n"/>
      <c r="CA10" s="1387" t="n"/>
      <c r="CB10" s="1387" t="n"/>
      <c r="CC10" s="1387" t="n"/>
      <c r="CD10" s="1387" t="n"/>
      <c r="CE10" s="1387" t="n"/>
      <c r="CF10" s="1387" t="n"/>
      <c r="CG10" s="1387" t="n"/>
      <c r="CH10" s="1387" t="n"/>
      <c r="CI10" s="1387" t="n"/>
      <c r="CJ10" s="1387" t="n"/>
      <c r="CK10" s="1387" t="n"/>
      <c r="CL10" s="1387" t="n"/>
      <c r="CM10" s="1387" t="n"/>
      <c r="CN10" s="1387" t="n"/>
      <c r="CO10" s="1387" t="n"/>
      <c r="CP10" s="1387" t="n"/>
      <c r="CQ10" s="1387" t="n"/>
      <c r="CR10" s="1387" t="n"/>
      <c r="CS10" s="1387" t="n"/>
      <c r="CT10" s="1387" t="n"/>
      <c r="CU10" s="1387" t="n"/>
      <c r="CV10" s="1387" t="n"/>
      <c r="CW10" s="1387" t="n"/>
      <c r="CX10" s="1387" t="n"/>
      <c r="CY10" s="1387" t="n"/>
      <c r="CZ10" s="1387" t="n"/>
      <c r="DA10" s="1387" t="n"/>
      <c r="DB10" s="1387" t="n"/>
      <c r="DC10" s="1387" t="n"/>
      <c r="DD10" s="1387" t="n"/>
      <c r="DE10" s="1387" t="n"/>
      <c r="DF10" s="1387" t="n"/>
      <c r="DG10" s="1388" t="n"/>
    </row>
    <row r="11" ht="9.75" customHeight="1" s="980"/>
    <row r="12" ht="19.5" customHeight="1" s="980">
      <c r="A12" s="1544" t="inlineStr">
        <is>
          <t>1.</t>
        </is>
      </c>
      <c r="B12" s="1423" t="n"/>
      <c r="C12" s="1423" t="n"/>
      <c r="D12" s="1545" t="inlineStr">
        <is>
          <t>Interest Bearing Liabilities</t>
        </is>
      </c>
      <c r="E12" s="1546" t="n"/>
      <c r="F12" s="1546" t="n"/>
      <c r="G12" s="1546" t="n"/>
      <c r="H12" s="1546" t="n"/>
      <c r="I12" s="1546" t="n"/>
      <c r="J12" s="1546" t="n"/>
      <c r="K12" s="1546" t="n"/>
      <c r="L12" s="1546" t="n"/>
      <c r="M12" s="1546" t="n"/>
      <c r="N12" s="1546" t="n"/>
      <c r="O12" s="1546" t="n"/>
      <c r="P12" s="1546" t="n"/>
      <c r="Q12" s="1546" t="n"/>
      <c r="R12" s="1546" t="n"/>
      <c r="S12" s="1546" t="n"/>
      <c r="T12" s="1546" t="n"/>
      <c r="U12" s="1546" t="n"/>
      <c r="V12" s="1546" t="n"/>
      <c r="W12" s="1546" t="n"/>
      <c r="X12" s="1546" t="n"/>
      <c r="Y12" s="1546" t="n"/>
      <c r="Z12" s="1546" t="n"/>
      <c r="AA12" s="1546" t="n"/>
      <c r="AB12" s="1546" t="n"/>
      <c r="AC12" s="1546" t="n"/>
      <c r="AD12" s="1546" t="n"/>
      <c r="AE12" s="1546" t="n"/>
      <c r="AF12" s="1546" t="n"/>
      <c r="AG12" s="1546" t="n"/>
      <c r="AH12" s="1546" t="n"/>
      <c r="AI12" s="1546" t="n"/>
      <c r="AJ12" s="1546" t="n"/>
      <c r="AK12" s="1546" t="n"/>
      <c r="AL12" s="1546" t="n"/>
      <c r="AM12" s="1546" t="n"/>
      <c r="AN12" s="1546" t="n"/>
      <c r="AO12" s="1546" t="n"/>
      <c r="AP12" s="1546" t="n"/>
      <c r="AQ12" s="1546" t="n"/>
      <c r="AR12" s="1546" t="n"/>
      <c r="AS12" s="1546" t="n"/>
      <c r="AT12" s="1546" t="n"/>
      <c r="AU12" s="1546" t="n"/>
      <c r="AV12" s="1546" t="n"/>
      <c r="AW12" s="1546" t="n"/>
      <c r="AX12" s="1546" t="n"/>
      <c r="AY12" s="1546" t="n"/>
      <c r="AZ12" s="1546" t="n"/>
      <c r="BA12" s="1546" t="n"/>
      <c r="BB12" s="1546" t="n"/>
      <c r="BC12" s="1546" t="n"/>
      <c r="BD12" s="1546" t="n"/>
      <c r="BE12" s="1546" t="n"/>
      <c r="BF12" s="1546" t="n"/>
      <c r="BG12" s="1546" t="n"/>
      <c r="BH12" s="1546" t="n"/>
      <c r="BI12" s="1546" t="n"/>
      <c r="BJ12" s="1546" t="n"/>
      <c r="BK12" s="1546" t="n"/>
      <c r="BL12" s="1546" t="n"/>
      <c r="BM12" s="1546" t="n"/>
      <c r="BN12" s="1546" t="n"/>
      <c r="BO12" s="1546" t="n"/>
      <c r="BP12" s="1546" t="n"/>
      <c r="BQ12" s="1546" t="n"/>
      <c r="BR12" s="1546" t="n"/>
      <c r="BS12" s="1546" t="n"/>
      <c r="BT12" s="1546" t="n"/>
      <c r="BU12" s="1546" t="n"/>
      <c r="BV12" s="1546" t="n"/>
      <c r="BW12" s="1546" t="n"/>
      <c r="BX12" s="1546" t="n"/>
      <c r="BY12" s="1546" t="n"/>
      <c r="BZ12" s="1546" t="n"/>
      <c r="CA12" s="1546" t="n"/>
      <c r="CB12" s="1546" t="n"/>
      <c r="CC12" s="1546" t="n"/>
      <c r="CD12" s="1546" t="n"/>
      <c r="CE12" s="1546" t="n"/>
      <c r="CF12" s="1546" t="n"/>
      <c r="CG12" s="1546" t="n"/>
      <c r="CH12" s="1546" t="n"/>
      <c r="CI12" s="1546" t="n"/>
      <c r="CJ12" s="1546" t="n"/>
      <c r="CK12" s="1546" t="n"/>
      <c r="CL12" s="1546" t="n"/>
      <c r="CM12" s="1546" t="n"/>
      <c r="CN12" s="1546" t="n"/>
      <c r="CO12" s="1546" t="n"/>
      <c r="CP12" s="1546" t="n"/>
      <c r="CQ12" s="1546" t="n"/>
      <c r="CR12" s="1546" t="n"/>
      <c r="CS12" s="1546" t="n"/>
      <c r="CT12" s="1546" t="n"/>
      <c r="CU12" s="1546" t="n"/>
      <c r="CV12" s="1546" t="n"/>
      <c r="CW12" s="1546" t="n"/>
      <c r="CX12" s="1546" t="n"/>
      <c r="CY12" s="1546" t="n"/>
      <c r="CZ12" s="1546" t="n"/>
      <c r="DA12" s="1546" t="n"/>
      <c r="DB12" s="1546" t="n"/>
      <c r="DC12" s="1546" t="n"/>
      <c r="DD12" s="1546" t="n"/>
      <c r="DE12" s="1546" t="n"/>
      <c r="DF12" s="1546" t="n"/>
      <c r="DG12" s="1546" t="n"/>
    </row>
    <row r="13" ht="4.5" customHeight="1" s="980"/>
    <row r="14" ht="27" customHeight="1" s="980">
      <c r="C14" s="1536" t="inlineStr">
        <is>
          <t>Short Term Debt</t>
        </is>
      </c>
      <c r="R14" s="1547" t="inlineStr">
        <is>
          <t>Long Term Debt
due in one year</t>
        </is>
      </c>
      <c r="AD14" s="1548" t="n"/>
      <c r="AE14" s="1548" t="n"/>
      <c r="AF14" s="1548" t="n"/>
      <c r="AG14" s="1547" t="inlineStr">
        <is>
          <t>Long Term Debt</t>
        </is>
      </c>
      <c r="AV14" s="1536" t="inlineStr">
        <is>
          <t>Bond</t>
        </is>
      </c>
      <c r="BK14" s="1536" t="inlineStr">
        <is>
          <t>Lease Obligations</t>
        </is>
      </c>
      <c r="BZ14" s="1536" t="inlineStr">
        <is>
          <t>Other Related Items</t>
        </is>
      </c>
      <c r="CO14" s="1547" t="inlineStr">
        <is>
          <t>Interest Bearing
Liabilities</t>
        </is>
      </c>
    </row>
    <row r="15" ht="4.5" customHeight="1" s="980">
      <c r="C15" s="1536" t="n"/>
      <c r="D15" s="1536" t="n"/>
      <c r="E15" s="1536" t="n"/>
      <c r="F15" s="1536" t="n"/>
      <c r="G15" s="1536" t="n"/>
      <c r="H15" s="1536" t="n"/>
      <c r="I15" s="1536" t="n"/>
      <c r="J15" s="1536" t="n"/>
      <c r="K15" s="1536" t="n"/>
      <c r="L15" s="1536" t="n"/>
      <c r="M15" s="1536" t="n"/>
      <c r="N15" s="1536" t="n"/>
      <c r="O15" s="1536" t="n"/>
      <c r="P15" s="1536" t="n"/>
      <c r="Q15" s="1536" t="n"/>
      <c r="R15" s="1536" t="n"/>
      <c r="S15" s="1536" t="n"/>
      <c r="T15" s="1536" t="n"/>
      <c r="U15" s="1536" t="n"/>
      <c r="V15" s="1536" t="n"/>
      <c r="W15" s="1536" t="n"/>
      <c r="X15" s="1536" t="n"/>
      <c r="Y15" s="1536" t="n"/>
      <c r="Z15" s="1536" t="n"/>
      <c r="AA15" s="1536" t="n"/>
      <c r="AB15" s="1536" t="n"/>
      <c r="AC15" s="1536" t="n"/>
      <c r="AD15" s="1536" t="n"/>
      <c r="AE15" s="1536" t="n"/>
      <c r="AF15" s="1536" t="n"/>
      <c r="AG15" s="1536" t="n"/>
      <c r="AH15" s="1536" t="n"/>
      <c r="AI15" s="1536" t="n"/>
      <c r="AJ15" s="1536" t="n"/>
      <c r="AK15" s="1536" t="n"/>
      <c r="AL15" s="1536" t="n"/>
      <c r="AM15" s="1536" t="n"/>
      <c r="AN15" s="1536" t="n"/>
      <c r="AO15" s="1536" t="n"/>
      <c r="AP15" s="1536" t="n"/>
      <c r="AQ15" s="1536" t="n"/>
      <c r="AR15" s="1536" t="n"/>
      <c r="AS15" s="1536" t="n"/>
      <c r="AT15" s="1536" t="n"/>
      <c r="AU15" s="1536" t="n"/>
      <c r="AV15" s="1536" t="n"/>
      <c r="AW15" s="1536" t="n"/>
      <c r="AX15" s="1536" t="n"/>
      <c r="AY15" s="1536" t="n"/>
      <c r="AZ15" s="1536" t="n"/>
      <c r="BA15" s="1536" t="n"/>
      <c r="BB15" s="1536" t="n"/>
      <c r="BC15" s="1536" t="n"/>
      <c r="BD15" s="1536" t="n"/>
      <c r="BE15" s="1536" t="n"/>
      <c r="BF15" s="1536" t="n"/>
      <c r="BG15" s="1536" t="n"/>
      <c r="BH15" s="1536" t="n"/>
      <c r="BI15" s="1536" t="n"/>
      <c r="BJ15" s="1536" t="n"/>
      <c r="BK15" s="1536" t="n"/>
      <c r="BL15" s="1536" t="n"/>
      <c r="BM15" s="1536" t="n"/>
      <c r="BN15" s="1536" t="n"/>
      <c r="BO15" s="1536" t="n"/>
      <c r="BP15" s="1536" t="n"/>
      <c r="BQ15" s="1536" t="n"/>
      <c r="BR15" s="1536" t="n"/>
      <c r="BS15" s="1536" t="n"/>
      <c r="BT15" s="1536" t="n"/>
      <c r="BU15" s="1536" t="n"/>
      <c r="BV15" s="1536" t="n"/>
      <c r="BW15" s="1536" t="n"/>
      <c r="BX15" s="1536" t="n"/>
      <c r="BY15" s="1536" t="n"/>
      <c r="BZ15" s="1536" t="n"/>
      <c r="CA15" s="1536" t="n"/>
      <c r="CB15" s="1536" t="n"/>
      <c r="CC15" s="1536" t="n"/>
      <c r="CD15" s="1536" t="n"/>
      <c r="CE15" s="1536" t="n"/>
      <c r="CF15" s="1536" t="n"/>
      <c r="CG15" s="1536" t="n"/>
      <c r="CH15" s="1536" t="n"/>
      <c r="CI15" s="1536" t="n"/>
      <c r="CJ15" s="1536" t="n"/>
      <c r="CK15" s="1536" t="n"/>
    </row>
    <row r="16" ht="13.5" customHeight="1" s="980">
      <c r="C16" s="1549" t="n">
        <v>53680</v>
      </c>
      <c r="D16" s="1387" t="n"/>
      <c r="E16" s="1387" t="n"/>
      <c r="F16" s="1387" t="n"/>
      <c r="G16" s="1387" t="n"/>
      <c r="H16" s="1387" t="n"/>
      <c r="I16" s="1387" t="n"/>
      <c r="J16" s="1387" t="n"/>
      <c r="K16" s="1387" t="n"/>
      <c r="L16" s="1387" t="n"/>
      <c r="M16" s="1387" t="n"/>
      <c r="N16" s="1388" t="n"/>
      <c r="O16" s="1550" t="inlineStr">
        <is>
          <t>+</t>
        </is>
      </c>
      <c r="R16" s="1549" t="n">
        <v>98210</v>
      </c>
      <c r="S16" s="1387" t="n"/>
      <c r="T16" s="1387" t="n"/>
      <c r="U16" s="1387" t="n"/>
      <c r="V16" s="1387" t="n"/>
      <c r="W16" s="1387" t="n"/>
      <c r="X16" s="1387" t="n"/>
      <c r="Y16" s="1387" t="n"/>
      <c r="Z16" s="1387" t="n"/>
      <c r="AA16" s="1387" t="n"/>
      <c r="AB16" s="1387" t="n"/>
      <c r="AC16" s="1388" t="n"/>
      <c r="AD16" s="1550" t="inlineStr">
        <is>
          <t>+</t>
        </is>
      </c>
      <c r="AG16" s="1549" t="n">
        <v>267480</v>
      </c>
      <c r="AH16" s="1387" t="n"/>
      <c r="AI16" s="1387" t="n"/>
      <c r="AJ16" s="1387" t="n"/>
      <c r="AK16" s="1387" t="n"/>
      <c r="AL16" s="1387" t="n"/>
      <c r="AM16" s="1387" t="n"/>
      <c r="AN16" s="1387" t="n"/>
      <c r="AO16" s="1387" t="n"/>
      <c r="AP16" s="1387" t="n"/>
      <c r="AQ16" s="1387" t="n"/>
      <c r="AR16" s="1388" t="n"/>
      <c r="AS16" s="1550" t="inlineStr">
        <is>
          <t>+</t>
        </is>
      </c>
      <c r="AV16" s="1549" t="n"/>
      <c r="AW16" s="1387" t="n"/>
      <c r="AX16" s="1387" t="n"/>
      <c r="AY16" s="1387" t="n"/>
      <c r="AZ16" s="1387" t="n"/>
      <c r="BA16" s="1387" t="n"/>
      <c r="BB16" s="1387" t="n"/>
      <c r="BC16" s="1387" t="n"/>
      <c r="BD16" s="1387" t="n"/>
      <c r="BE16" s="1387" t="n"/>
      <c r="BF16" s="1387" t="n"/>
      <c r="BG16" s="1388" t="n"/>
      <c r="BH16" s="1550" t="inlineStr">
        <is>
          <t>+</t>
        </is>
      </c>
      <c r="BK16" s="1549" t="n"/>
      <c r="BL16" s="1387" t="n"/>
      <c r="BM16" s="1387" t="n"/>
      <c r="BN16" s="1387" t="n"/>
      <c r="BO16" s="1387" t="n"/>
      <c r="BP16" s="1387" t="n"/>
      <c r="BQ16" s="1387" t="n"/>
      <c r="BR16" s="1387" t="n"/>
      <c r="BS16" s="1387" t="n"/>
      <c r="BT16" s="1387" t="n"/>
      <c r="BU16" s="1387" t="n"/>
      <c r="BV16" s="1388" t="n"/>
      <c r="BW16" s="1550" t="inlineStr">
        <is>
          <t>+</t>
        </is>
      </c>
      <c r="BZ16" s="1549" t="n"/>
      <c r="CA16" s="1387" t="n"/>
      <c r="CB16" s="1387" t="n"/>
      <c r="CC16" s="1387" t="n"/>
      <c r="CD16" s="1387" t="n"/>
      <c r="CE16" s="1387" t="n"/>
      <c r="CF16" s="1387" t="n"/>
      <c r="CG16" s="1387" t="n"/>
      <c r="CH16" s="1387" t="n"/>
      <c r="CI16" s="1387" t="n"/>
      <c r="CJ16" s="1387" t="n"/>
      <c r="CK16" s="1388" t="n"/>
      <c r="CL16" s="1550" t="inlineStr">
        <is>
          <t>=</t>
        </is>
      </c>
      <c r="CO16" s="1551">
        <f>C16+R16+AG16+AV16+BK16+BZ16</f>
        <v/>
      </c>
      <c r="CP16" s="1552" t="n"/>
      <c r="CQ16" s="1552" t="n"/>
      <c r="CR16" s="1552" t="n"/>
      <c r="CS16" s="1552" t="n"/>
      <c r="CT16" s="1552" t="n"/>
      <c r="CU16" s="1552" t="n"/>
      <c r="CV16" s="1552" t="n"/>
      <c r="CW16" s="1552" t="n"/>
      <c r="CX16" s="1552" t="n"/>
      <c r="CY16" s="1552" t="n"/>
      <c r="CZ16" s="1553" t="n"/>
      <c r="DA16" s="1554" t="n"/>
      <c r="DR16" s="1555" t="n"/>
      <c r="DS16" s="1555" t="n"/>
      <c r="DT16" s="1555" t="n"/>
      <c r="DU16" s="1555" t="n"/>
      <c r="DV16" s="1555" t="n"/>
      <c r="DW16" s="1555" t="n"/>
    </row>
    <row r="17" ht="15" customHeight="1" s="980"/>
    <row r="18" ht="19.5" customHeight="1" s="980">
      <c r="A18" s="1544" t="inlineStr">
        <is>
          <t>2.</t>
        </is>
      </c>
      <c r="B18" s="1423" t="n"/>
      <c r="C18" s="1423" t="n"/>
      <c r="D18" s="1545" t="inlineStr">
        <is>
          <t>Ordinary Working Capital     * If "Ordinary Working Capital" turns negative, this shall be zero.</t>
        </is>
      </c>
      <c r="E18" s="1546" t="n"/>
      <c r="F18" s="1546" t="n"/>
      <c r="G18" s="1546" t="n"/>
      <c r="H18" s="1546" t="n"/>
      <c r="I18" s="1546" t="n"/>
      <c r="J18" s="1546" t="n"/>
      <c r="K18" s="1546" t="n"/>
      <c r="L18" s="1546" t="n"/>
      <c r="M18" s="1546" t="n"/>
      <c r="N18" s="1546" t="n"/>
      <c r="O18" s="1546" t="n"/>
      <c r="P18" s="1546" t="n"/>
      <c r="Q18" s="1546" t="n"/>
      <c r="R18" s="1546" t="n"/>
      <c r="S18" s="1546" t="n"/>
      <c r="T18" s="1546" t="n"/>
      <c r="U18" s="1546" t="n"/>
      <c r="V18" s="1546" t="n"/>
      <c r="W18" s="1546" t="n"/>
      <c r="X18" s="1546" t="n"/>
      <c r="Y18" s="1546" t="n"/>
      <c r="Z18" s="1546" t="n"/>
      <c r="AA18" s="1546" t="n"/>
      <c r="AB18" s="1546" t="n"/>
      <c r="AC18" s="1546" t="n"/>
      <c r="AD18" s="1546" t="n"/>
      <c r="AE18" s="1546" t="n"/>
      <c r="AF18" s="1546" t="n"/>
      <c r="AG18" s="1546" t="n"/>
      <c r="AH18" s="1546" t="n"/>
      <c r="AI18" s="1546" t="n"/>
      <c r="AJ18" s="1546" t="n"/>
      <c r="AK18" s="1546" t="n"/>
      <c r="AL18" s="1546" t="n"/>
      <c r="AM18" s="1546" t="n"/>
      <c r="AN18" s="1546" t="n"/>
      <c r="AO18" s="1546" t="n"/>
      <c r="AP18" s="1546" t="n"/>
      <c r="AQ18" s="1546" t="n"/>
      <c r="AR18" s="1546" t="n"/>
      <c r="AS18" s="1546" t="n"/>
      <c r="AT18" s="1546" t="n"/>
      <c r="AU18" s="1546" t="n"/>
      <c r="AV18" s="1546" t="n"/>
      <c r="AW18" s="1546" t="n"/>
      <c r="AX18" s="1546" t="n"/>
      <c r="AY18" s="1546" t="n"/>
      <c r="AZ18" s="1546" t="n"/>
      <c r="BA18" s="1546" t="n"/>
      <c r="BB18" s="1546" t="n"/>
      <c r="BC18" s="1546" t="n"/>
      <c r="BD18" s="1546" t="n"/>
      <c r="BE18" s="1546" t="n"/>
      <c r="BF18" s="1546" t="n"/>
      <c r="BG18" s="1546" t="n"/>
      <c r="BH18" s="1546" t="n"/>
      <c r="BI18" s="1546" t="n"/>
      <c r="BJ18" s="1546" t="n"/>
      <c r="BK18" s="1546" t="n"/>
      <c r="BL18" s="1546" t="n"/>
      <c r="BM18" s="1546" t="n"/>
      <c r="BN18" s="1546" t="n"/>
      <c r="BO18" s="1546" t="n"/>
      <c r="BP18" s="1546" t="n"/>
      <c r="BQ18" s="1546" t="n"/>
      <c r="BR18" s="1546" t="n"/>
      <c r="BS18" s="1546" t="n"/>
      <c r="BT18" s="1546" t="n"/>
      <c r="BU18" s="1546" t="n"/>
      <c r="BV18" s="1546" t="n"/>
      <c r="BW18" s="1546" t="n"/>
      <c r="BX18" s="1546" t="n"/>
      <c r="BY18" s="1546" t="n"/>
      <c r="BZ18" s="1546" t="n"/>
      <c r="CA18" s="1546" t="n"/>
      <c r="CB18" s="1546" t="n"/>
      <c r="CC18" s="1546" t="n"/>
      <c r="CD18" s="1546" t="n"/>
      <c r="CE18" s="1546" t="n"/>
      <c r="CF18" s="1546" t="n"/>
      <c r="CG18" s="1546" t="n"/>
      <c r="CH18" s="1546" t="n"/>
      <c r="CI18" s="1546" t="n"/>
      <c r="CJ18" s="1546" t="n"/>
      <c r="CK18" s="1546" t="n"/>
      <c r="CL18" s="1546" t="n"/>
      <c r="CM18" s="1546" t="n"/>
      <c r="CN18" s="1546" t="n"/>
      <c r="CO18" s="1546" t="n"/>
      <c r="CP18" s="1546" t="n"/>
      <c r="CQ18" s="1546" t="n"/>
      <c r="CR18" s="1546" t="n"/>
      <c r="CS18" s="1546" t="n"/>
      <c r="CT18" s="1546" t="n"/>
      <c r="CU18" s="1546" t="n"/>
      <c r="CV18" s="1546" t="n"/>
      <c r="CW18" s="1546" t="n"/>
      <c r="CX18" s="1546" t="n"/>
      <c r="CY18" s="1546" t="n"/>
      <c r="CZ18" s="1546" t="n"/>
      <c r="DA18" s="1546" t="n"/>
      <c r="DB18" s="1546" t="n"/>
      <c r="DC18" s="1546" t="n"/>
      <c r="DD18" s="1546" t="n"/>
      <c r="DE18" s="1546" t="n"/>
      <c r="DF18" s="1546" t="n"/>
      <c r="DG18" s="1546" t="n"/>
    </row>
    <row r="19" ht="4.5" customHeight="1" s="980"/>
    <row r="20" ht="30" customHeight="1" s="980">
      <c r="C20" s="1536" t="inlineStr">
        <is>
          <t>Acconts Receivables</t>
        </is>
      </c>
      <c r="T20" s="1547" t="inlineStr">
        <is>
          <t>Inventories</t>
        </is>
      </c>
      <c r="AJ20" s="1548" t="n"/>
      <c r="AK20" s="1548" t="n"/>
      <c r="AL20" s="1548" t="n"/>
      <c r="AM20" s="1536" t="inlineStr">
        <is>
          <t>Note Payable</t>
        </is>
      </c>
      <c r="BE20" s="1536" t="inlineStr">
        <is>
          <t>Accounts Payable</t>
        </is>
      </c>
      <c r="BV20" s="1556" t="inlineStr">
        <is>
          <t>Dead Stock and Bad Debt
relation to Acconts Receivables and Inventories</t>
        </is>
      </c>
      <c r="CR20" s="1536" t="inlineStr">
        <is>
          <t>Ordinary Working Capital</t>
        </is>
      </c>
    </row>
    <row r="21" ht="4.5" customHeight="1" s="980">
      <c r="B21" s="1536" t="n"/>
      <c r="C21" s="1536" t="n"/>
      <c r="D21" s="1536" t="n"/>
      <c r="E21" s="1536" t="n"/>
      <c r="F21" s="1536" t="n"/>
      <c r="G21" s="1536" t="n"/>
      <c r="H21" s="1536" t="n"/>
      <c r="I21" s="1536" t="n"/>
      <c r="J21" s="1536" t="n"/>
      <c r="K21" s="1536" t="n"/>
      <c r="L21" s="1536" t="n"/>
      <c r="M21" s="1536" t="n"/>
      <c r="N21" s="1536" t="n"/>
      <c r="O21" s="1536" t="n"/>
      <c r="P21" s="1536" t="n"/>
      <c r="Q21" s="1536" t="n"/>
      <c r="R21" s="1536" t="n"/>
      <c r="S21" s="1536" t="n"/>
      <c r="T21" s="1536" t="n"/>
      <c r="U21" s="1536" t="n"/>
      <c r="V21" s="1536" t="n"/>
      <c r="W21" s="1536" t="n"/>
      <c r="X21" s="1536" t="n"/>
      <c r="Y21" s="1536" t="n"/>
      <c r="Z21" s="1536" t="n"/>
      <c r="AA21" s="1536" t="n"/>
      <c r="AB21" s="1536" t="n"/>
      <c r="AC21" s="1536" t="n"/>
      <c r="AD21" s="1536" t="n"/>
      <c r="AE21" s="1536" t="n"/>
      <c r="AF21" s="1536" t="n"/>
      <c r="AG21" s="1536" t="n"/>
      <c r="AH21" s="1536" t="n"/>
      <c r="AI21" s="1536" t="n"/>
      <c r="AJ21" s="1536" t="n"/>
      <c r="AK21" s="1536" t="n"/>
      <c r="AL21" s="1536" t="n"/>
      <c r="AM21" s="1536" t="n"/>
      <c r="AN21" s="1536" t="n"/>
      <c r="AO21" s="1536" t="n"/>
      <c r="AP21" s="1536" t="n"/>
      <c r="AQ21" s="1536" t="n"/>
      <c r="AR21" s="1536" t="n"/>
      <c r="AS21" s="1536" t="n"/>
      <c r="AT21" s="1536" t="n"/>
      <c r="AU21" s="1536" t="n"/>
      <c r="AV21" s="1536" t="n"/>
      <c r="AW21" s="1536" t="n"/>
      <c r="AX21" s="1536" t="n"/>
      <c r="AY21" s="1536" t="n"/>
      <c r="AZ21" s="1536" t="n"/>
      <c r="BA21" s="1536" t="n"/>
      <c r="BB21" s="1536" t="n"/>
      <c r="BC21" s="1536" t="n"/>
      <c r="BD21" s="1536" t="n"/>
      <c r="BE21" s="1536" t="n"/>
      <c r="BF21" s="1536" t="n"/>
      <c r="BG21" s="1536" t="n"/>
      <c r="BH21" s="1536" t="n"/>
      <c r="BI21" s="1536" t="n"/>
      <c r="BJ21" s="1536" t="n"/>
      <c r="BK21" s="1536" t="n"/>
      <c r="BL21" s="1536" t="n"/>
      <c r="BM21" s="1536" t="n"/>
      <c r="BN21" s="1536" t="n"/>
      <c r="BO21" s="1536" t="n"/>
      <c r="BP21" s="1536" t="n"/>
      <c r="BQ21" s="1536" t="n"/>
      <c r="BR21" s="1536" t="n"/>
      <c r="BS21" s="1536" t="n"/>
      <c r="BT21" s="1536" t="n"/>
      <c r="BU21" s="1536" t="n"/>
      <c r="BV21" s="1536" t="n"/>
      <c r="BW21" s="1536" t="n"/>
      <c r="BX21" s="1536" t="n"/>
      <c r="BY21" s="1536" t="n"/>
      <c r="BZ21" s="1536" t="n"/>
      <c r="CA21" s="1536" t="n"/>
      <c r="CB21" s="1536" t="n"/>
      <c r="CC21" s="1536" t="n"/>
      <c r="CD21" s="1536" t="n"/>
      <c r="CE21" s="1536" t="n"/>
      <c r="CF21" s="1536" t="n"/>
      <c r="CG21" s="1536" t="n"/>
      <c r="CH21" s="1536" t="n"/>
      <c r="CI21" s="1536" t="n"/>
      <c r="CJ21" s="1536" t="n"/>
      <c r="CK21" s="1536" t="n"/>
      <c r="CL21" s="1536" t="n"/>
      <c r="CM21" s="1536" t="n"/>
      <c r="CN21" s="1536" t="n"/>
      <c r="CO21" s="1536" t="n"/>
      <c r="CP21" s="1536" t="n"/>
      <c r="CQ21" s="1536" t="n"/>
      <c r="CR21" s="1536" t="n"/>
    </row>
    <row r="22" ht="13.5" customHeight="1" s="980">
      <c r="B22" s="1554" t="n"/>
      <c r="C22" s="1557" t="n">
        <v>67460</v>
      </c>
      <c r="D22" s="1387" t="n"/>
      <c r="E22" s="1387" t="n"/>
      <c r="F22" s="1387" t="n"/>
      <c r="G22" s="1387" t="n"/>
      <c r="H22" s="1387" t="n"/>
      <c r="I22" s="1387" t="n"/>
      <c r="J22" s="1387" t="n"/>
      <c r="K22" s="1387" t="n"/>
      <c r="L22" s="1387" t="n"/>
      <c r="M22" s="1387" t="n"/>
      <c r="N22" s="1387" t="n"/>
      <c r="O22" s="1387" t="n"/>
      <c r="P22" s="1388" t="n"/>
      <c r="Q22" s="1550" t="inlineStr">
        <is>
          <t>+</t>
        </is>
      </c>
      <c r="T22" s="1557" t="n">
        <v>105990</v>
      </c>
      <c r="U22" s="1387" t="n"/>
      <c r="V22" s="1387" t="n"/>
      <c r="W22" s="1387" t="n"/>
      <c r="X22" s="1387" t="n"/>
      <c r="Y22" s="1387" t="n"/>
      <c r="Z22" s="1387" t="n"/>
      <c r="AA22" s="1387" t="n"/>
      <c r="AB22" s="1387" t="n"/>
      <c r="AC22" s="1387" t="n"/>
      <c r="AD22" s="1387" t="n"/>
      <c r="AE22" s="1387" t="n"/>
      <c r="AF22" s="1387" t="n"/>
      <c r="AG22" s="1387" t="n"/>
      <c r="AH22" s="1387" t="n"/>
      <c r="AI22" s="1388" t="n"/>
      <c r="AJ22" s="1550" t="inlineStr">
        <is>
          <t>-</t>
        </is>
      </c>
      <c r="AM22" s="1557" t="n"/>
      <c r="AN22" s="1387" t="n"/>
      <c r="AO22" s="1387" t="n"/>
      <c r="AP22" s="1387" t="n"/>
      <c r="AQ22" s="1387" t="n"/>
      <c r="AR22" s="1387" t="n"/>
      <c r="AS22" s="1387" t="n"/>
      <c r="AT22" s="1387" t="n"/>
      <c r="AU22" s="1387" t="n"/>
      <c r="AV22" s="1387" t="n"/>
      <c r="AW22" s="1387" t="n"/>
      <c r="AX22" s="1387" t="n"/>
      <c r="AY22" s="1387" t="n"/>
      <c r="AZ22" s="1387" t="n"/>
      <c r="BA22" s="1388" t="n"/>
      <c r="BB22" s="1550" t="inlineStr">
        <is>
          <t>-</t>
        </is>
      </c>
      <c r="BE22" s="1557">
        <f>300+130220</f>
        <v/>
      </c>
      <c r="BF22" s="1387" t="n"/>
      <c r="BG22" s="1387" t="n"/>
      <c r="BH22" s="1387" t="n"/>
      <c r="BI22" s="1387" t="n"/>
      <c r="BJ22" s="1387" t="n"/>
      <c r="BK22" s="1387" t="n"/>
      <c r="BL22" s="1387" t="n"/>
      <c r="BM22" s="1387" t="n"/>
      <c r="BN22" s="1387" t="n"/>
      <c r="BO22" s="1387" t="n"/>
      <c r="BP22" s="1387" t="n"/>
      <c r="BQ22" s="1387" t="n"/>
      <c r="BR22" s="1388" t="n"/>
      <c r="BS22" s="1550" t="inlineStr">
        <is>
          <t>-</t>
        </is>
      </c>
      <c r="BV22" s="1557" t="n"/>
      <c r="BW22" s="1387" t="n"/>
      <c r="BX22" s="1387" t="n"/>
      <c r="BY22" s="1387" t="n"/>
      <c r="BZ22" s="1387" t="n"/>
      <c r="CA22" s="1387" t="n"/>
      <c r="CB22" s="1387" t="n"/>
      <c r="CC22" s="1387" t="n"/>
      <c r="CD22" s="1387" t="n"/>
      <c r="CE22" s="1387" t="n"/>
      <c r="CF22" s="1387" t="n"/>
      <c r="CG22" s="1387" t="n"/>
      <c r="CH22" s="1387" t="n"/>
      <c r="CI22" s="1387" t="n"/>
      <c r="CJ22" s="1387" t="n"/>
      <c r="CK22" s="1387" t="n"/>
      <c r="CL22" s="1387" t="n"/>
      <c r="CM22" s="1387" t="n"/>
      <c r="CN22" s="1388" t="n"/>
      <c r="CO22" s="1550" t="inlineStr">
        <is>
          <t>=</t>
        </is>
      </c>
      <c r="CR22" s="1551">
        <f>C22+T22-AM22-BE22-BV22</f>
        <v/>
      </c>
      <c r="CS22" s="1552" t="n"/>
      <c r="CT22" s="1552" t="n"/>
      <c r="CU22" s="1552" t="n"/>
      <c r="CV22" s="1552" t="n"/>
      <c r="CW22" s="1552" t="n"/>
      <c r="CX22" s="1552" t="n"/>
      <c r="CY22" s="1552" t="n"/>
      <c r="CZ22" s="1552" t="n"/>
      <c r="DA22" s="1552" t="n"/>
      <c r="DB22" s="1552" t="n"/>
      <c r="DC22" s="1552" t="n"/>
      <c r="DD22" s="1552" t="n"/>
      <c r="DE22" s="1553" t="n"/>
      <c r="DF22" s="1554" t="n"/>
      <c r="DW22" s="1555" t="n"/>
      <c r="DX22" s="1555" t="n"/>
      <c r="DY22" s="1555" t="n"/>
      <c r="DZ22" s="1555" t="n"/>
      <c r="EA22" s="1555" t="n"/>
      <c r="EB22" s="1555" t="n"/>
    </row>
    <row r="23" ht="15" customHeight="1" s="980"/>
    <row r="24" ht="19.5" customHeight="1" s="980">
      <c r="A24" s="1544" t="inlineStr">
        <is>
          <t>3.</t>
        </is>
      </c>
      <c r="B24" s="1423" t="n"/>
      <c r="C24" s="1423" t="n"/>
      <c r="D24" s="1545" t="inlineStr">
        <is>
          <t>Disposable Amount, Other Deductible Items</t>
        </is>
      </c>
      <c r="E24" s="1546" t="n"/>
      <c r="F24" s="1546" t="n"/>
      <c r="G24" s="1546" t="n"/>
      <c r="H24" s="1546" t="n"/>
      <c r="I24" s="1546" t="n"/>
      <c r="J24" s="1546" t="n"/>
      <c r="K24" s="1546" t="n"/>
      <c r="L24" s="1546" t="n"/>
      <c r="M24" s="1546" t="n"/>
      <c r="N24" s="1546" t="n"/>
      <c r="O24" s="1546" t="n"/>
      <c r="P24" s="1546" t="n"/>
      <c r="Q24" s="1546" t="n"/>
      <c r="R24" s="1546" t="n"/>
      <c r="S24" s="1546" t="n"/>
      <c r="T24" s="1546" t="n"/>
      <c r="U24" s="1546" t="n"/>
      <c r="V24" s="1546" t="n"/>
      <c r="W24" s="1546" t="n"/>
      <c r="X24" s="1546" t="n"/>
      <c r="Y24" s="1546" t="n"/>
      <c r="Z24" s="1546" t="n"/>
      <c r="AA24" s="1546" t="n"/>
      <c r="AB24" s="1546" t="n"/>
      <c r="AC24" s="1546" t="n"/>
      <c r="AD24" s="1546" t="n"/>
      <c r="AE24" s="1546" t="n"/>
      <c r="AF24" s="1546" t="n"/>
      <c r="AG24" s="1546" t="n"/>
      <c r="AH24" s="1546" t="n"/>
      <c r="AI24" s="1546" t="n"/>
      <c r="AJ24" s="1546" t="n"/>
      <c r="AK24" s="1546" t="n"/>
      <c r="AL24" s="1546" t="n"/>
      <c r="AM24" s="1546" t="n"/>
      <c r="AN24" s="1546" t="n"/>
      <c r="AO24" s="1546" t="n"/>
      <c r="AP24" s="1546" t="n"/>
      <c r="AQ24" s="1546" t="n"/>
      <c r="AR24" s="1546" t="n"/>
      <c r="AS24" s="1546" t="n"/>
      <c r="AT24" s="1546" t="n"/>
      <c r="AU24" s="1546" t="n"/>
      <c r="AV24" s="1546" t="n"/>
      <c r="AW24" s="1546" t="n"/>
      <c r="AX24" s="1546" t="n"/>
      <c r="AY24" s="1546" t="n"/>
      <c r="AZ24" s="1546" t="n"/>
      <c r="BA24" s="1546" t="n"/>
      <c r="BB24" s="1546" t="n"/>
      <c r="BC24" s="1546" t="n"/>
      <c r="BD24" s="1546" t="n"/>
      <c r="BE24" s="1546" t="n"/>
      <c r="BF24" s="1546" t="n"/>
      <c r="BG24" s="1546" t="n"/>
      <c r="BH24" s="1546" t="n"/>
      <c r="BI24" s="1546" t="n"/>
      <c r="BJ24" s="1546" t="n"/>
      <c r="BK24" s="1546" t="n"/>
      <c r="BL24" s="1546" t="n"/>
      <c r="BM24" s="1546" t="n"/>
      <c r="BN24" s="1546" t="n"/>
      <c r="BO24" s="1546" t="n"/>
      <c r="BP24" s="1546" t="n"/>
      <c r="BQ24" s="1546" t="n"/>
      <c r="BR24" s="1546" t="n"/>
      <c r="BS24" s="1546" t="n"/>
      <c r="BT24" s="1546" t="n"/>
      <c r="BU24" s="1546" t="n"/>
      <c r="BV24" s="1546" t="n"/>
      <c r="BW24" s="1546" t="n"/>
      <c r="BX24" s="1546" t="n"/>
      <c r="BY24" s="1546" t="n"/>
      <c r="BZ24" s="1546" t="n"/>
      <c r="CA24" s="1546" t="n"/>
      <c r="CB24" s="1546" t="n"/>
      <c r="CC24" s="1546" t="n"/>
      <c r="CD24" s="1546" t="n"/>
      <c r="CE24" s="1546" t="n"/>
      <c r="CF24" s="1546" t="n"/>
      <c r="CG24" s="1546" t="n"/>
      <c r="CH24" s="1546" t="n"/>
      <c r="CI24" s="1546" t="n"/>
      <c r="CJ24" s="1546" t="n"/>
      <c r="CK24" s="1546" t="n"/>
      <c r="CL24" s="1546" t="n"/>
      <c r="CM24" s="1546" t="n"/>
      <c r="CN24" s="1546" t="n"/>
      <c r="CO24" s="1546" t="n"/>
      <c r="CP24" s="1546" t="n"/>
      <c r="CQ24" s="1546" t="n"/>
      <c r="CR24" s="1546" t="n"/>
      <c r="CS24" s="1546" t="n"/>
      <c r="CT24" s="1546" t="n"/>
      <c r="CU24" s="1546" t="n"/>
      <c r="CV24" s="1546" t="n"/>
      <c r="CW24" s="1546" t="n"/>
      <c r="CX24" s="1546" t="n"/>
      <c r="CY24" s="1546" t="n"/>
      <c r="CZ24" s="1546" t="n"/>
      <c r="DA24" s="1546" t="n"/>
      <c r="DB24" s="1546" t="n"/>
      <c r="DC24" s="1546" t="n"/>
      <c r="DD24" s="1546" t="n"/>
      <c r="DE24" s="1546" t="n"/>
      <c r="DF24" s="1546" t="n"/>
      <c r="DG24" s="1546" t="n"/>
    </row>
    <row r="25" ht="4.5" customHeight="1" s="980"/>
    <row r="26" ht="30" customHeight="1" s="980">
      <c r="C26" s="1547" t="inlineStr">
        <is>
          <t>Cash and
Cash Equivalents</t>
        </is>
      </c>
      <c r="V26" s="1547" t="n"/>
      <c r="W26" s="1547" t="n"/>
      <c r="X26" s="1536" t="inlineStr">
        <is>
          <t>Securities for Sale</t>
        </is>
      </c>
      <c r="AS26" s="1547" t="inlineStr">
        <is>
          <t>Negative
Working Capital</t>
        </is>
      </c>
      <c r="BN26" s="1536" t="inlineStr">
        <is>
          <t>Other Related Items</t>
        </is>
      </c>
      <c r="CI26" s="1547" t="inlineStr">
        <is>
          <t>Disposable Amount,
Other Deductible Items</t>
        </is>
      </c>
    </row>
    <row r="27" ht="4.5" customHeight="1" s="980">
      <c r="C27" s="1536" t="n"/>
      <c r="D27" s="1536" t="n"/>
      <c r="E27" s="1536" t="n"/>
      <c r="F27" s="1536" t="n"/>
      <c r="G27" s="1536" t="n"/>
      <c r="H27" s="1536" t="n"/>
      <c r="I27" s="1536" t="n"/>
      <c r="J27" s="1536" t="n"/>
      <c r="K27" s="1536" t="n"/>
      <c r="L27" s="1536" t="n"/>
      <c r="M27" s="1536" t="n"/>
      <c r="N27" s="1536" t="n"/>
      <c r="O27" s="1536" t="n"/>
      <c r="P27" s="1536" t="n"/>
      <c r="Q27" s="1536" t="n"/>
      <c r="R27" s="1536" t="n"/>
      <c r="S27" s="1536" t="n"/>
      <c r="T27" s="1536" t="n"/>
      <c r="U27" s="1536" t="n"/>
      <c r="V27" s="1536" t="n"/>
      <c r="W27" s="1536" t="n"/>
      <c r="X27" s="1536" t="n"/>
      <c r="Y27" s="1536" t="n"/>
      <c r="Z27" s="1536" t="n"/>
      <c r="AA27" s="1536" t="n"/>
      <c r="AB27" s="1536" t="n"/>
      <c r="AC27" s="1536" t="n"/>
      <c r="AD27" s="1536" t="n"/>
      <c r="AE27" s="1536" t="n"/>
      <c r="AF27" s="1536" t="n"/>
      <c r="AG27" s="1536" t="n"/>
      <c r="AH27" s="1536" t="n"/>
      <c r="AI27" s="1536" t="n"/>
      <c r="AJ27" s="1536" t="n"/>
      <c r="AK27" s="1536" t="n"/>
      <c r="AL27" s="1536" t="n"/>
      <c r="AM27" s="1536" t="n"/>
      <c r="AN27" s="1536" t="n"/>
      <c r="AO27" s="1536" t="n"/>
      <c r="AP27" s="1536" t="n"/>
      <c r="AQ27" s="1536" t="n"/>
      <c r="AR27" s="1536" t="n"/>
      <c r="AS27" s="1536" t="n"/>
      <c r="AT27" s="1536" t="n"/>
      <c r="AU27" s="1536" t="n"/>
      <c r="AV27" s="1536" t="n"/>
      <c r="AW27" s="1536" t="n"/>
      <c r="AX27" s="1536" t="n"/>
      <c r="AY27" s="1536" t="n"/>
      <c r="AZ27" s="1536" t="n"/>
      <c r="BA27" s="1536" t="n"/>
      <c r="BB27" s="1536" t="n"/>
      <c r="BC27" s="1536" t="n"/>
      <c r="BD27" s="1536" t="n"/>
      <c r="BE27" s="1536" t="n"/>
      <c r="BF27" s="1536" t="n"/>
      <c r="BG27" s="1536" t="n"/>
      <c r="BH27" s="1536" t="n"/>
      <c r="BI27" s="1536" t="n"/>
      <c r="BJ27" s="1536" t="n"/>
      <c r="BK27" s="1536" t="n"/>
      <c r="BL27" s="1536" t="n"/>
      <c r="BM27" s="1536" t="n"/>
      <c r="BN27" s="1536" t="n"/>
      <c r="BO27" s="1536" t="n"/>
      <c r="BP27" s="1536" t="n"/>
      <c r="BQ27" s="1536" t="n"/>
      <c r="BR27" s="1536" t="n"/>
      <c r="BS27" s="1536" t="n"/>
      <c r="BT27" s="1536" t="n"/>
      <c r="BU27" s="1536" t="n"/>
      <c r="BV27" s="1536" t="n"/>
      <c r="BW27" s="1536" t="n"/>
      <c r="BX27" s="1536" t="n"/>
      <c r="BY27" s="1536" t="n"/>
      <c r="BZ27" s="1536" t="n"/>
      <c r="CA27" s="1536" t="n"/>
      <c r="CB27" s="1536" t="n"/>
      <c r="CC27" s="1536" t="n"/>
      <c r="CD27" s="1536" t="n"/>
      <c r="CE27" s="1536" t="n"/>
      <c r="CF27" s="1536" t="n"/>
      <c r="CG27" s="1536" t="n"/>
      <c r="CH27" s="1536" t="n"/>
      <c r="CI27" s="1536" t="n"/>
      <c r="CJ27" s="1536" t="n"/>
      <c r="CK27" s="1536" t="n"/>
    </row>
    <row r="28" ht="13.5" customHeight="1" s="980">
      <c r="B28" s="1554" t="n"/>
      <c r="C28" s="1557">
        <f>52580+4220</f>
        <v/>
      </c>
      <c r="D28" s="1387" t="n"/>
      <c r="E28" s="1387" t="n"/>
      <c r="F28" s="1387" t="n"/>
      <c r="G28" s="1387" t="n"/>
      <c r="H28" s="1387" t="n"/>
      <c r="I28" s="1387" t="n"/>
      <c r="J28" s="1387" t="n"/>
      <c r="K28" s="1387" t="n"/>
      <c r="L28" s="1387" t="n"/>
      <c r="M28" s="1387" t="n"/>
      <c r="N28" s="1387" t="n"/>
      <c r="O28" s="1387" t="n"/>
      <c r="P28" s="1387" t="n"/>
      <c r="Q28" s="1387" t="n"/>
      <c r="R28" s="1387" t="n"/>
      <c r="S28" s="1387" t="n"/>
      <c r="T28" s="1388" t="n"/>
      <c r="U28" s="1558" t="inlineStr">
        <is>
          <t>+</t>
        </is>
      </c>
      <c r="X28" s="1557" t="n"/>
      <c r="Y28" s="1387" t="n"/>
      <c r="Z28" s="1387" t="n"/>
      <c r="AA28" s="1387" t="n"/>
      <c r="AB28" s="1387" t="n"/>
      <c r="AC28" s="1387" t="n"/>
      <c r="AD28" s="1387" t="n"/>
      <c r="AE28" s="1387" t="n"/>
      <c r="AF28" s="1387" t="n"/>
      <c r="AG28" s="1387" t="n"/>
      <c r="AH28" s="1387" t="n"/>
      <c r="AI28" s="1387" t="n"/>
      <c r="AJ28" s="1387" t="n"/>
      <c r="AK28" s="1387" t="n"/>
      <c r="AL28" s="1387" t="n"/>
      <c r="AM28" s="1387" t="n"/>
      <c r="AN28" s="1387" t="n"/>
      <c r="AO28" s="1388" t="n"/>
      <c r="AP28" s="1558" t="inlineStr">
        <is>
          <t>+</t>
        </is>
      </c>
      <c r="AS28" s="1559">
        <f>IF(CR22&lt;0,CR22,0)</f>
        <v/>
      </c>
      <c r="AT28" s="1387" t="n"/>
      <c r="AU28" s="1387" t="n"/>
      <c r="AV28" s="1387" t="n"/>
      <c r="AW28" s="1387" t="n"/>
      <c r="AX28" s="1387" t="n"/>
      <c r="AY28" s="1387" t="n"/>
      <c r="AZ28" s="1387" t="n"/>
      <c r="BA28" s="1387" t="n"/>
      <c r="BB28" s="1387" t="n"/>
      <c r="BC28" s="1387" t="n"/>
      <c r="BD28" s="1387" t="n"/>
      <c r="BE28" s="1387" t="n"/>
      <c r="BF28" s="1387" t="n"/>
      <c r="BG28" s="1387" t="n"/>
      <c r="BH28" s="1387" t="n"/>
      <c r="BI28" s="1387" t="n"/>
      <c r="BJ28" s="1388" t="n"/>
      <c r="BK28" s="1558" t="inlineStr">
        <is>
          <t>+</t>
        </is>
      </c>
      <c r="BN28" s="1557" t="n"/>
      <c r="BO28" s="1387" t="n"/>
      <c r="BP28" s="1387" t="n"/>
      <c r="BQ28" s="1387" t="n"/>
      <c r="BR28" s="1387" t="n"/>
      <c r="BS28" s="1387" t="n"/>
      <c r="BT28" s="1387" t="n"/>
      <c r="BU28" s="1387" t="n"/>
      <c r="BV28" s="1387" t="n"/>
      <c r="BW28" s="1387" t="n"/>
      <c r="BX28" s="1387" t="n"/>
      <c r="BY28" s="1387" t="n"/>
      <c r="BZ28" s="1387" t="n"/>
      <c r="CA28" s="1387" t="n"/>
      <c r="CB28" s="1387" t="n"/>
      <c r="CC28" s="1387" t="n"/>
      <c r="CD28" s="1387" t="n"/>
      <c r="CE28" s="1388" t="n"/>
      <c r="CF28" s="1558" t="inlineStr">
        <is>
          <t>=</t>
        </is>
      </c>
      <c r="CI28" s="1551">
        <f>C28+X28+AS28+BN28</f>
        <v/>
      </c>
      <c r="CJ28" s="1552" t="n"/>
      <c r="CK28" s="1552" t="n"/>
      <c r="CL28" s="1552" t="n"/>
      <c r="CM28" s="1552" t="n"/>
      <c r="CN28" s="1552" t="n"/>
      <c r="CO28" s="1552" t="n"/>
      <c r="CP28" s="1552" t="n"/>
      <c r="CQ28" s="1552" t="n"/>
      <c r="CR28" s="1552" t="n"/>
      <c r="CS28" s="1552" t="n"/>
      <c r="CT28" s="1552" t="n"/>
      <c r="CU28" s="1552" t="n"/>
      <c r="CV28" s="1552" t="n"/>
      <c r="CW28" s="1552" t="n"/>
      <c r="CX28" s="1552" t="n"/>
      <c r="CY28" s="1552" t="n"/>
      <c r="CZ28" s="1553" t="n"/>
      <c r="DA28" s="1554" t="n"/>
    </row>
    <row r="29" ht="15" customHeight="1" s="980"/>
    <row r="30" ht="27" customHeight="1" s="980">
      <c r="A30" s="1544" t="inlineStr">
        <is>
          <t>4.</t>
        </is>
      </c>
      <c r="B30" s="1423" t="n"/>
      <c r="C30" s="1423" t="n"/>
      <c r="D30" s="1545" t="inlineStr">
        <is>
          <t>Profit from Core Business Operations</t>
        </is>
      </c>
      <c r="E30" s="1560" t="n"/>
      <c r="F30" s="1560" t="n"/>
      <c r="G30" s="1560" t="n"/>
      <c r="H30" s="1560" t="n"/>
      <c r="I30" s="1560" t="n"/>
      <c r="J30" s="1560" t="n"/>
      <c r="K30" s="1560" t="n"/>
      <c r="L30" s="1560" t="n"/>
      <c r="M30" s="1560" t="n"/>
      <c r="N30" s="1560" t="n"/>
      <c r="O30" s="1560" t="n"/>
      <c r="P30" s="1560" t="n"/>
      <c r="Q30" s="1560" t="n"/>
      <c r="R30" s="1560" t="n"/>
      <c r="S30" s="1560" t="n"/>
      <c r="T30" s="1560" t="n"/>
      <c r="U30" s="1560" t="n"/>
      <c r="V30" s="1560" t="n"/>
      <c r="W30" s="1560" t="n"/>
      <c r="X30" s="1560" t="n"/>
      <c r="Y30" s="1560" t="n"/>
      <c r="Z30" s="1560" t="n"/>
      <c r="AA30" s="1560" t="n"/>
      <c r="AB30" s="1560" t="n"/>
      <c r="AC30" s="1560" t="n"/>
      <c r="AD30" s="1560" t="n"/>
      <c r="AE30" s="1560" t="n"/>
      <c r="AF30" s="1560" t="n"/>
      <c r="AG30" s="1560" t="n"/>
      <c r="AH30" s="1560" t="n"/>
      <c r="AI30" s="1560" t="n"/>
      <c r="AJ30" s="1560" t="n"/>
      <c r="AK30" s="1561" t="n"/>
      <c r="AL30" s="1423" t="n"/>
      <c r="AM30" s="1423" t="n"/>
      <c r="AN30" s="1423" t="n"/>
      <c r="AO30" s="1423" t="n"/>
      <c r="AP30" s="1423" t="n"/>
      <c r="AQ30" s="1423" t="n"/>
      <c r="AR30" s="1423" t="n"/>
      <c r="AS30" s="1423" t="n"/>
      <c r="AT30" s="1423" t="n"/>
      <c r="AU30" s="1423" t="n"/>
      <c r="AV30" s="1423" t="n"/>
      <c r="AW30" s="1423" t="n"/>
      <c r="AX30" s="1423" t="n"/>
      <c r="AY30" s="1423" t="n"/>
      <c r="AZ30" s="1423" t="n"/>
      <c r="BA30" s="1423" t="n"/>
      <c r="BB30" s="1423" t="n"/>
      <c r="BC30" s="1423" t="n"/>
      <c r="BD30" s="1423" t="n"/>
      <c r="BE30" s="1423" t="n"/>
      <c r="BF30" s="1423" t="n"/>
      <c r="BG30" s="1423" t="n"/>
      <c r="BH30" s="1423" t="n"/>
      <c r="BI30" s="1423" t="n"/>
      <c r="BJ30" s="1423" t="n"/>
      <c r="BK30" s="1423" t="n"/>
      <c r="BL30" s="1423" t="n"/>
      <c r="BM30" s="1423" t="n"/>
      <c r="BN30" s="1423" t="n"/>
      <c r="BO30" s="1423" t="n"/>
      <c r="BP30" s="1423" t="n"/>
      <c r="BQ30" s="1423" t="n"/>
      <c r="BR30" s="1423" t="n"/>
      <c r="BS30" s="1423" t="n"/>
      <c r="BT30" s="1423" t="n"/>
      <c r="BU30" s="1423" t="n"/>
      <c r="BV30" s="1423" t="n"/>
      <c r="BW30" s="1423" t="n"/>
      <c r="BX30" s="1423" t="n"/>
      <c r="BY30" s="1423" t="n"/>
      <c r="BZ30" s="1423" t="n"/>
      <c r="CA30" s="1423" t="n"/>
      <c r="CB30" s="1423" t="n"/>
      <c r="CC30" s="1423" t="n"/>
      <c r="CD30" s="1423" t="n"/>
      <c r="CE30" s="1423" t="n"/>
      <c r="CF30" s="1423" t="n"/>
      <c r="CG30" s="1423" t="n"/>
      <c r="CH30" s="1423" t="n"/>
      <c r="CI30" s="1423" t="n"/>
      <c r="CJ30" s="1423" t="n"/>
      <c r="CK30" s="1423" t="n"/>
      <c r="CL30" s="1423" t="n"/>
      <c r="CM30" s="1423" t="n"/>
      <c r="CN30" s="1423" t="n"/>
      <c r="CO30" s="1423" t="n"/>
      <c r="CP30" s="1423" t="n"/>
      <c r="CQ30" s="1423" t="n"/>
      <c r="CR30" s="1423" t="n"/>
      <c r="CS30" s="1423" t="n"/>
      <c r="CT30" s="1423" t="n"/>
      <c r="CU30" s="1423" t="n"/>
      <c r="CV30" s="1423" t="n"/>
      <c r="CW30" s="1423" t="n"/>
      <c r="CX30" s="1423" t="n"/>
      <c r="CY30" s="1423" t="n"/>
      <c r="CZ30" s="1423" t="n"/>
      <c r="DA30" s="1423" t="n"/>
      <c r="DB30" s="1423" t="n"/>
      <c r="DC30" s="1423" t="n"/>
      <c r="DD30" s="1423" t="n"/>
      <c r="DE30" s="1423" t="n"/>
      <c r="DF30" s="1423" t="n"/>
      <c r="DG30" s="1423" t="n"/>
    </row>
    <row r="31" ht="4.5" customHeight="1" s="980">
      <c r="B31" s="1562" t="n"/>
    </row>
    <row r="32" ht="3" customHeight="1" s="980">
      <c r="E32" s="1562" t="n"/>
    </row>
    <row r="33" ht="12" customHeight="1" s="980">
      <c r="E33" s="1532" t="inlineStr">
        <is>
          <t xml:space="preserve">　Settlement Period</t>
        </is>
      </c>
      <c r="F33" s="1533" t="n"/>
      <c r="G33" s="1533" t="n"/>
      <c r="H33" s="1533" t="n"/>
      <c r="I33" s="1533" t="n"/>
      <c r="J33" s="1533" t="n"/>
      <c r="K33" s="1533" t="n"/>
      <c r="L33" s="1533" t="n"/>
      <c r="M33" s="1533" t="n"/>
      <c r="N33" s="1533" t="n"/>
      <c r="O33" s="1533" t="n"/>
      <c r="P33" s="1533" t="n"/>
      <c r="Q33" s="1533" t="n"/>
      <c r="R33" s="1533" t="n"/>
      <c r="S33" s="1533" t="n"/>
      <c r="T33" s="1533" t="n"/>
      <c r="U33" s="1533" t="n"/>
      <c r="V33" s="1533" t="n"/>
      <c r="W33" s="1533" t="n"/>
      <c r="X33" s="1533" t="n"/>
      <c r="Y33" s="1533" t="n"/>
      <c r="Z33" s="1533" t="n"/>
      <c r="AA33" s="1533" t="n"/>
      <c r="AB33" s="1533" t="n"/>
      <c r="AC33" s="1533" t="n"/>
      <c r="AD33" s="1533" t="n"/>
      <c r="AE33" s="1563">
        <f>#REF!</f>
        <v/>
      </c>
      <c r="AF33" s="1387" t="n"/>
      <c r="AG33" s="1387" t="n"/>
      <c r="AH33" s="1387" t="n"/>
      <c r="AI33" s="1387" t="n"/>
      <c r="AJ33" s="1387" t="n"/>
      <c r="AK33" s="1387" t="n"/>
      <c r="AL33" s="1387" t="n"/>
      <c r="AM33" s="1387" t="n"/>
      <c r="AN33" s="1387" t="n"/>
      <c r="AO33" s="1387" t="n"/>
      <c r="AP33" s="1387" t="n"/>
      <c r="AQ33" s="1388" t="n"/>
      <c r="AR33" s="1563">
        <f>#REF!</f>
        <v/>
      </c>
      <c r="AS33" s="1387" t="n"/>
      <c r="AT33" s="1387" t="n"/>
      <c r="AU33" s="1387" t="n"/>
      <c r="AV33" s="1387" t="n"/>
      <c r="AW33" s="1387" t="n"/>
      <c r="AX33" s="1387" t="n"/>
      <c r="AY33" s="1387" t="n"/>
      <c r="AZ33" s="1387" t="n"/>
      <c r="BA33" s="1387" t="n"/>
      <c r="BB33" s="1387" t="n"/>
      <c r="BC33" s="1387" t="n"/>
      <c r="BD33" s="1388" t="n"/>
      <c r="BE33" s="1564" t="inlineStr">
        <is>
          <t>The latest period</t>
        </is>
      </c>
      <c r="BF33" s="1387" t="n"/>
      <c r="BG33" s="1387" t="n"/>
      <c r="BH33" s="1387" t="n"/>
      <c r="BI33" s="1387" t="n"/>
      <c r="BJ33" s="1387" t="n"/>
      <c r="BK33" s="1387" t="n"/>
      <c r="BL33" s="1387" t="n"/>
      <c r="BM33" s="1387" t="n"/>
      <c r="BN33" s="1387" t="n"/>
      <c r="BO33" s="1387" t="n"/>
      <c r="BP33" s="1387" t="n"/>
      <c r="BQ33" s="1388" t="n"/>
      <c r="BR33" s="1565" t="inlineStr">
        <is>
          <t>Average</t>
        </is>
      </c>
      <c r="BS33" s="1387" t="n"/>
      <c r="BT33" s="1387" t="n"/>
      <c r="BU33" s="1387" t="n"/>
      <c r="BV33" s="1387" t="n"/>
      <c r="BW33" s="1387" t="n"/>
      <c r="BX33" s="1387" t="n"/>
      <c r="BY33" s="1387" t="n"/>
      <c r="BZ33" s="1387" t="n"/>
      <c r="CA33" s="1387" t="n"/>
      <c r="CB33" s="1388" t="n"/>
      <c r="CC33" s="1566" t="n"/>
      <c r="CD33" s="1566" t="n"/>
      <c r="CE33" s="1566" t="n"/>
      <c r="CF33" s="1567" t="n"/>
      <c r="CG33" s="1567" t="n"/>
      <c r="CH33" s="1567" t="n"/>
      <c r="CI33" s="1567" t="n"/>
      <c r="CJ33" s="1567" t="n"/>
      <c r="CK33" s="1567" t="n"/>
      <c r="CL33" s="1567" t="n"/>
      <c r="CM33" s="1567" t="n"/>
      <c r="CN33" s="1567" t="n"/>
      <c r="CO33" s="1567" t="n"/>
      <c r="CP33" s="1567" t="n"/>
      <c r="CQ33" s="1567" t="n"/>
      <c r="CR33" s="1567" t="n"/>
      <c r="CS33" s="1567" t="n"/>
      <c r="CT33" s="1567" t="n"/>
      <c r="CU33" s="1567" t="n"/>
      <c r="CV33" s="1567" t="n"/>
      <c r="CW33" s="1567" t="n"/>
      <c r="CX33" s="1567" t="n"/>
      <c r="CY33" s="1567" t="n"/>
      <c r="CZ33" s="1567" t="n"/>
      <c r="DA33" s="1567" t="n"/>
      <c r="DB33" s="1567" t="n"/>
      <c r="DC33" s="1567" t="n"/>
      <c r="DD33" s="1567" t="n"/>
      <c r="DE33" s="1567" t="n"/>
      <c r="DF33" s="1567" t="n"/>
      <c r="DG33" s="1567" t="n"/>
      <c r="DH33" s="1567" t="n"/>
      <c r="DI33" s="1567" t="n"/>
      <c r="DJ33" s="1567" t="n"/>
      <c r="DK33" s="1567" t="n"/>
      <c r="DL33" s="1567" t="n"/>
      <c r="EF33" s="1568" t="n"/>
      <c r="EG33" s="1568" t="n"/>
      <c r="EH33" s="1569" t="n"/>
      <c r="EI33" s="1568" t="n"/>
      <c r="EJ33" s="1568" t="n"/>
      <c r="EK33" s="1568" t="n"/>
      <c r="EL33" s="1568" t="n"/>
      <c r="EM33" s="1568" t="n"/>
      <c r="EN33" s="1568" t="n"/>
      <c r="EO33" s="1568" t="n"/>
      <c r="EP33" s="1568" t="n"/>
      <c r="EQ33" s="1568" t="n"/>
      <c r="ER33" s="1568" t="n"/>
      <c r="ES33" s="1568" t="n"/>
      <c r="ET33" s="1568" t="n"/>
      <c r="EU33" s="1568" t="n"/>
      <c r="EV33" s="1568" t="n"/>
      <c r="EW33" s="1568" t="n"/>
      <c r="EX33" s="1568" t="n"/>
      <c r="EY33" s="1568" t="n"/>
      <c r="EZ33" s="1568" t="n"/>
      <c r="FA33" s="1568" t="n"/>
      <c r="FB33" s="1568" t="n"/>
      <c r="FC33" s="1568" t="n"/>
      <c r="FD33" s="1568" t="n"/>
      <c r="FE33" s="1568" t="n"/>
      <c r="FF33" s="1568" t="n"/>
      <c r="FG33" s="1568" t="n"/>
      <c r="FH33" s="1568" t="n"/>
      <c r="FI33" s="1568" t="n"/>
      <c r="FJ33" s="1568" t="n"/>
      <c r="FK33" s="1568" t="n"/>
      <c r="FQ33" s="1570" t="n"/>
    </row>
    <row r="34" ht="12" customHeight="1" s="980">
      <c r="E34" s="1532" t="inlineStr">
        <is>
          <t xml:space="preserve">　Operating Income</t>
        </is>
      </c>
      <c r="F34" s="1533" t="n"/>
      <c r="G34" s="1533" t="n"/>
      <c r="H34" s="1533" t="n"/>
      <c r="I34" s="1533" t="n"/>
      <c r="J34" s="1533" t="n"/>
      <c r="K34" s="1533" t="n"/>
      <c r="L34" s="1533" t="n"/>
      <c r="M34" s="1533" t="n"/>
      <c r="N34" s="1533" t="n"/>
      <c r="O34" s="1533" t="n"/>
      <c r="P34" s="1533" t="n"/>
      <c r="Q34" s="1533" t="n"/>
      <c r="R34" s="1533" t="n"/>
      <c r="S34" s="1533" t="n"/>
      <c r="T34" s="1533" t="n"/>
      <c r="U34" s="1533" t="n"/>
      <c r="V34" s="1533" t="n"/>
      <c r="W34" s="1533" t="n"/>
      <c r="X34" s="1533" t="n"/>
      <c r="Y34" s="1533" t="n"/>
      <c r="Z34" s="1533" t="n"/>
      <c r="AA34" s="1533" t="n"/>
      <c r="AB34" s="1533" t="n"/>
      <c r="AC34" s="1533" t="n"/>
      <c r="AD34" s="1533" t="n"/>
      <c r="AE34" s="1571">
        <f>51310+30250</f>
        <v/>
      </c>
      <c r="AF34" s="1387" t="n"/>
      <c r="AG34" s="1387" t="n"/>
      <c r="AH34" s="1387" t="n"/>
      <c r="AI34" s="1387" t="n"/>
      <c r="AJ34" s="1387" t="n"/>
      <c r="AK34" s="1387" t="n"/>
      <c r="AL34" s="1387" t="n"/>
      <c r="AM34" s="1387" t="n"/>
      <c r="AN34" s="1387" t="n"/>
      <c r="AO34" s="1387" t="n"/>
      <c r="AP34" s="1387" t="n"/>
      <c r="AQ34" s="1388" t="n"/>
      <c r="AR34" s="1571">
        <f>73090+35910</f>
        <v/>
      </c>
      <c r="AS34" s="1387" t="n"/>
      <c r="AT34" s="1387" t="n"/>
      <c r="AU34" s="1387" t="n"/>
      <c r="AV34" s="1387" t="n"/>
      <c r="AW34" s="1387" t="n"/>
      <c r="AX34" s="1387" t="n"/>
      <c r="AY34" s="1387" t="n"/>
      <c r="AZ34" s="1387" t="n"/>
      <c r="BA34" s="1387" t="n"/>
      <c r="BB34" s="1387" t="n"/>
      <c r="BC34" s="1387" t="n"/>
      <c r="BD34" s="1388" t="n"/>
      <c r="BE34" s="1571">
        <f>118170+37080</f>
        <v/>
      </c>
      <c r="BF34" s="1387" t="n"/>
      <c r="BG34" s="1387" t="n"/>
      <c r="BH34" s="1387" t="n"/>
      <c r="BI34" s="1387" t="n"/>
      <c r="BJ34" s="1387" t="n"/>
      <c r="BK34" s="1387" t="n"/>
      <c r="BL34" s="1387" t="n"/>
      <c r="BM34" s="1387" t="n"/>
      <c r="BN34" s="1387" t="n"/>
      <c r="BO34" s="1387" t="n"/>
      <c r="BP34" s="1387" t="n"/>
      <c r="BQ34" s="1388" t="n"/>
      <c r="BR34" s="1572" t="n"/>
      <c r="BS34" s="1387" t="n"/>
      <c r="BT34" s="1387" t="n"/>
      <c r="BU34" s="1387" t="n"/>
      <c r="BV34" s="1387" t="n"/>
      <c r="BW34" s="1387" t="n"/>
      <c r="BX34" s="1387" t="n"/>
      <c r="BY34" s="1387" t="n"/>
      <c r="BZ34" s="1387" t="n"/>
      <c r="CA34" s="1387" t="n"/>
      <c r="CB34" s="1388" t="n"/>
      <c r="CC34" s="1573" t="n"/>
      <c r="CD34" s="1573" t="n"/>
      <c r="CE34" s="1573" t="n"/>
      <c r="CF34" s="1574" t="n"/>
      <c r="CG34" s="1574" t="n"/>
      <c r="CH34" s="1574" t="n"/>
      <c r="CI34" s="1574" t="n"/>
      <c r="CJ34" s="1574" t="n"/>
      <c r="CK34" s="1574" t="n"/>
      <c r="CL34" s="1574" t="n"/>
      <c r="CM34" s="1574" t="n"/>
      <c r="CN34" s="1574" t="n"/>
      <c r="CO34" s="1574" t="n"/>
      <c r="CP34" s="1574" t="n"/>
      <c r="CQ34" s="1574" t="n"/>
      <c r="CR34" s="1574" t="n"/>
      <c r="CS34" s="1574" t="n"/>
      <c r="CT34" s="1574" t="n"/>
      <c r="CU34" s="1574" t="n"/>
      <c r="CV34" s="1574" t="n"/>
      <c r="CW34" s="1574" t="n"/>
      <c r="CX34" s="1574" t="n"/>
      <c r="CY34" s="1574" t="n"/>
      <c r="CZ34" s="1574" t="n"/>
      <c r="DA34" s="1574" t="n"/>
      <c r="DB34" s="1574" t="n"/>
      <c r="DC34" s="1574" t="n"/>
      <c r="DD34" s="1574" t="n"/>
      <c r="DE34" s="1574" t="n"/>
      <c r="DF34" s="1574" t="n"/>
      <c r="DG34" s="1574" t="n"/>
      <c r="DH34" s="1574" t="n"/>
      <c r="DI34" s="1574" t="n"/>
      <c r="DJ34" s="1574" t="n"/>
      <c r="DK34" s="1574" t="n"/>
      <c r="DL34" s="1574" t="n"/>
      <c r="DM34" s="1575" t="n"/>
      <c r="DN34" s="1574" t="n"/>
      <c r="DO34" s="1574" t="n"/>
      <c r="DP34" s="1574" t="n"/>
      <c r="DQ34" s="1574" t="n"/>
      <c r="DR34" s="1574" t="n"/>
      <c r="DS34" s="1574" t="n"/>
      <c r="DT34" s="1574" t="n"/>
      <c r="DU34" s="1574" t="n"/>
      <c r="DV34" s="1574" t="n"/>
      <c r="DW34" s="1574" t="n"/>
      <c r="EF34" s="1568" t="n"/>
      <c r="EG34" s="1568" t="n"/>
      <c r="EH34" s="1569" t="n"/>
      <c r="EI34" s="1568" t="n"/>
      <c r="EJ34" s="1568" t="n"/>
      <c r="EK34" s="1568" t="n"/>
      <c r="EL34" s="1568" t="n"/>
      <c r="EM34" s="1568" t="n"/>
      <c r="EN34" s="1568" t="n"/>
      <c r="EO34" s="1568" t="n"/>
      <c r="EP34" s="1568" t="n"/>
      <c r="EQ34" s="1568" t="n"/>
      <c r="ER34" s="1568" t="n"/>
      <c r="ES34" s="1568" t="n"/>
      <c r="ET34" s="1568" t="n"/>
      <c r="EU34" s="1568" t="n"/>
      <c r="EV34" s="1568" t="n"/>
      <c r="EW34" s="1568" t="n"/>
      <c r="EX34" s="1568" t="n"/>
      <c r="EY34" s="1568" t="n"/>
      <c r="EZ34" s="1568" t="n"/>
      <c r="FA34" s="1568" t="n"/>
      <c r="FB34" s="1568" t="n"/>
      <c r="FC34" s="1568" t="n"/>
      <c r="FD34" s="1568" t="n"/>
      <c r="FE34" s="1568" t="n"/>
      <c r="FF34" s="1568" t="n"/>
      <c r="FG34" s="1568" t="n"/>
      <c r="FH34" s="1568" t="n"/>
      <c r="FI34" s="1568" t="n"/>
      <c r="FJ34" s="1568" t="n"/>
      <c r="FK34" s="1568" t="n"/>
      <c r="FQ34" s="1570" t="n"/>
    </row>
    <row r="35" ht="12" customHeight="1" s="980">
      <c r="E35" s="1576" t="inlineStr">
        <is>
          <t>A</t>
        </is>
      </c>
      <c r="F35" s="1387" t="n"/>
      <c r="G35" s="1388" t="n"/>
      <c r="H35" s="1532" t="inlineStr">
        <is>
          <t xml:space="preserve"> Net Income</t>
        </is>
      </c>
      <c r="I35" s="1533" t="n"/>
      <c r="J35" s="1533" t="n"/>
      <c r="K35" s="1533" t="n"/>
      <c r="L35" s="1533" t="n"/>
      <c r="M35" s="1533" t="n"/>
      <c r="N35" s="1533" t="n"/>
      <c r="O35" s="1533" t="n"/>
      <c r="P35" s="1533" t="n"/>
      <c r="Q35" s="1533" t="n"/>
      <c r="R35" s="1533" t="n"/>
      <c r="S35" s="1533" t="n"/>
      <c r="T35" s="1533" t="n"/>
      <c r="U35" s="1533" t="n"/>
      <c r="V35" s="1533" t="n"/>
      <c r="W35" s="1533" t="n"/>
      <c r="X35" s="1533" t="n"/>
      <c r="Y35" s="1533" t="n"/>
      <c r="Z35" s="1533" t="n"/>
      <c r="AA35" s="1533" t="n"/>
      <c r="AB35" s="1533" t="n"/>
      <c r="AC35" s="1533" t="n"/>
      <c r="AD35" s="1533" t="n"/>
      <c r="AE35" s="1571" t="n">
        <v>35770</v>
      </c>
      <c r="AF35" s="1387" t="n"/>
      <c r="AG35" s="1387" t="n"/>
      <c r="AH35" s="1387" t="n"/>
      <c r="AI35" s="1387" t="n"/>
      <c r="AJ35" s="1387" t="n"/>
      <c r="AK35" s="1387" t="n"/>
      <c r="AL35" s="1387" t="n"/>
      <c r="AM35" s="1387" t="n"/>
      <c r="AN35" s="1387" t="n"/>
      <c r="AO35" s="1387" t="n"/>
      <c r="AP35" s="1387" t="n"/>
      <c r="AQ35" s="1388" t="n"/>
      <c r="AR35" s="1571" t="n">
        <v>46250</v>
      </c>
      <c r="AS35" s="1387" t="n"/>
      <c r="AT35" s="1387" t="n"/>
      <c r="AU35" s="1387" t="n"/>
      <c r="AV35" s="1387" t="n"/>
      <c r="AW35" s="1387" t="n"/>
      <c r="AX35" s="1387" t="n"/>
      <c r="AY35" s="1387" t="n"/>
      <c r="AZ35" s="1387" t="n"/>
      <c r="BA35" s="1387" t="n"/>
      <c r="BB35" s="1387" t="n"/>
      <c r="BC35" s="1387" t="n"/>
      <c r="BD35" s="1388" t="n"/>
      <c r="BE35" s="1571" t="n">
        <v>82590</v>
      </c>
      <c r="BF35" s="1387" t="n"/>
      <c r="BG35" s="1387" t="n"/>
      <c r="BH35" s="1387" t="n"/>
      <c r="BI35" s="1387" t="n"/>
      <c r="BJ35" s="1387" t="n"/>
      <c r="BK35" s="1387" t="n"/>
      <c r="BL35" s="1387" t="n"/>
      <c r="BM35" s="1387" t="n"/>
      <c r="BN35" s="1387" t="n"/>
      <c r="BO35" s="1387" t="n"/>
      <c r="BP35" s="1387" t="n"/>
      <c r="BQ35" s="1388" t="n"/>
      <c r="BR35" s="1572">
        <f>IF(ISBLANK(AE35),IF(ISBLANK(AR35),BE35,AVERAGE(AR35:BE35)),AVERAGE(AE35:BE35))</f>
        <v/>
      </c>
      <c r="BS35" s="1387" t="n"/>
      <c r="BT35" s="1387" t="n"/>
      <c r="BU35" s="1387" t="n"/>
      <c r="BV35" s="1387" t="n"/>
      <c r="BW35" s="1387" t="n"/>
      <c r="BX35" s="1387" t="n"/>
      <c r="BY35" s="1387" t="n"/>
      <c r="BZ35" s="1387" t="n"/>
      <c r="CA35" s="1387" t="n"/>
      <c r="CB35" s="1388" t="n"/>
      <c r="CC35" s="1575" t="n"/>
      <c r="CD35" s="1577" t="n"/>
      <c r="CE35" s="1577" t="n"/>
      <c r="CF35" s="1574" t="n"/>
      <c r="CG35" s="1574" t="n"/>
      <c r="CH35" s="1574" t="n"/>
      <c r="CI35" s="1574" t="n"/>
      <c r="CJ35" s="1574" t="n"/>
      <c r="CK35" s="1574" t="n"/>
      <c r="CL35" s="1574" t="n"/>
      <c r="CM35" s="1574" t="n"/>
      <c r="CN35" s="1574" t="n"/>
      <c r="CO35" s="1574" t="n"/>
      <c r="CP35" s="1574" t="n"/>
      <c r="CQ35" s="1574" t="n"/>
      <c r="CR35" s="1574" t="n"/>
      <c r="CS35" s="1574" t="n"/>
      <c r="CT35" s="1574" t="n"/>
      <c r="CU35" s="1574" t="n"/>
      <c r="CV35" s="1574" t="n"/>
      <c r="CW35" s="1574" t="n"/>
      <c r="CX35" s="1574" t="n"/>
      <c r="CY35" s="1574" t="n"/>
      <c r="CZ35" s="1574" t="n"/>
      <c r="DA35" s="1574" t="n"/>
      <c r="DB35" s="1574" t="n"/>
      <c r="DC35" s="1574" t="n"/>
      <c r="DD35" s="1574" t="n"/>
      <c r="DE35" s="1574" t="n"/>
      <c r="DF35" s="1574" t="n"/>
      <c r="DG35" s="1574" t="n"/>
      <c r="DH35" s="1574" t="n"/>
      <c r="DI35" s="1574" t="n"/>
      <c r="DJ35" s="1574" t="n"/>
      <c r="DK35" s="1574" t="n"/>
      <c r="DL35" s="1574" t="n"/>
      <c r="DM35" s="1575" t="n"/>
      <c r="DN35" s="1574" t="n"/>
      <c r="DO35" s="1574" t="n"/>
      <c r="DP35" s="1574" t="n"/>
      <c r="DQ35" s="1574" t="n"/>
      <c r="DR35" s="1574" t="n"/>
      <c r="DS35" s="1574" t="n"/>
      <c r="DT35" s="1574" t="n"/>
      <c r="DU35" s="1574" t="n"/>
      <c r="DV35" s="1574" t="n"/>
      <c r="DW35" s="1574" t="n"/>
      <c r="EF35" s="1568" t="n"/>
      <c r="EG35" s="1568" t="n"/>
      <c r="EH35" s="1569" t="n"/>
      <c r="EI35" s="1568" t="n"/>
      <c r="EJ35" s="1568" t="n"/>
      <c r="EK35" s="1568" t="n"/>
      <c r="EL35" s="1568" t="n"/>
      <c r="EM35" s="1568" t="n"/>
      <c r="EN35" s="1568" t="n"/>
      <c r="EO35" s="1568" t="n"/>
      <c r="EP35" s="1568" t="n"/>
      <c r="EQ35" s="1568" t="n"/>
      <c r="ER35" s="1568" t="n"/>
      <c r="ES35" s="1568" t="n"/>
      <c r="ET35" s="1568" t="n"/>
      <c r="EU35" s="1568" t="n"/>
      <c r="EV35" s="1568" t="n"/>
      <c r="EW35" s="1568" t="n"/>
      <c r="EX35" s="1568" t="n"/>
      <c r="EY35" s="1568" t="n"/>
      <c r="EZ35" s="1568" t="n"/>
      <c r="FA35" s="1568" t="n"/>
      <c r="FB35" s="1568" t="n"/>
      <c r="FC35" s="1568" t="n"/>
      <c r="FD35" s="1568" t="n"/>
      <c r="FE35" s="1568" t="n"/>
      <c r="FF35" s="1568" t="n"/>
      <c r="FG35" s="1568" t="n"/>
      <c r="FH35" s="1568" t="n"/>
      <c r="FI35" s="1568" t="n"/>
      <c r="FJ35" s="1568" t="n"/>
      <c r="FK35" s="1568" t="n"/>
      <c r="FQ35" s="1570" t="n"/>
    </row>
    <row r="36" ht="12" customHeight="1" s="980">
      <c r="E36" s="1576" t="inlineStr">
        <is>
          <t>B</t>
        </is>
      </c>
      <c r="F36" s="1387" t="n"/>
      <c r="G36" s="1388" t="n"/>
      <c r="H36" s="1578" t="inlineStr">
        <is>
          <t xml:space="preserve"> Depreciation and Amortisation</t>
        </is>
      </c>
      <c r="I36" s="1579" t="n"/>
      <c r="J36" s="1579" t="n"/>
      <c r="K36" s="1579" t="n"/>
      <c r="L36" s="1579" t="n"/>
      <c r="M36" s="1579" t="n"/>
      <c r="N36" s="1579" t="n"/>
      <c r="O36" s="1579" t="n"/>
      <c r="P36" s="1579" t="n"/>
      <c r="Q36" s="1579" t="n"/>
      <c r="R36" s="1579" t="n"/>
      <c r="S36" s="1579" t="n"/>
      <c r="T36" s="1579" t="n"/>
      <c r="U36" s="1579" t="n"/>
      <c r="V36" s="1579" t="n"/>
      <c r="W36" s="1579" t="n"/>
      <c r="X36" s="1579" t="n"/>
      <c r="Y36" s="1579" t="n"/>
      <c r="Z36" s="1579" t="n"/>
      <c r="AA36" s="1579" t="n"/>
      <c r="AB36" s="1579" t="n"/>
      <c r="AC36" s="1579" t="n"/>
      <c r="AD36" s="1579" t="n"/>
      <c r="AE36" s="1571" t="n">
        <v>30250</v>
      </c>
      <c r="AF36" s="1387" t="n"/>
      <c r="AG36" s="1387" t="n"/>
      <c r="AH36" s="1387" t="n"/>
      <c r="AI36" s="1387" t="n"/>
      <c r="AJ36" s="1387" t="n"/>
      <c r="AK36" s="1387" t="n"/>
      <c r="AL36" s="1387" t="n"/>
      <c r="AM36" s="1387" t="n"/>
      <c r="AN36" s="1387" t="n"/>
      <c r="AO36" s="1387" t="n"/>
      <c r="AP36" s="1387" t="n"/>
      <c r="AQ36" s="1388" t="n"/>
      <c r="AR36" s="1571" t="n">
        <v>30540</v>
      </c>
      <c r="AS36" s="1387" t="n"/>
      <c r="AT36" s="1387" t="n"/>
      <c r="AU36" s="1387" t="n"/>
      <c r="AV36" s="1387" t="n"/>
      <c r="AW36" s="1387" t="n"/>
      <c r="AX36" s="1387" t="n"/>
      <c r="AY36" s="1387" t="n"/>
      <c r="AZ36" s="1387" t="n"/>
      <c r="BA36" s="1387" t="n"/>
      <c r="BB36" s="1387" t="n"/>
      <c r="BC36" s="1387" t="n"/>
      <c r="BD36" s="1388" t="n"/>
      <c r="BE36" s="1571" t="n">
        <v>33970</v>
      </c>
      <c r="BF36" s="1387" t="n"/>
      <c r="BG36" s="1387" t="n"/>
      <c r="BH36" s="1387" t="n"/>
      <c r="BI36" s="1387" t="n"/>
      <c r="BJ36" s="1387" t="n"/>
      <c r="BK36" s="1387" t="n"/>
      <c r="BL36" s="1387" t="n"/>
      <c r="BM36" s="1387" t="n"/>
      <c r="BN36" s="1387" t="n"/>
      <c r="BO36" s="1387" t="n"/>
      <c r="BP36" s="1387" t="n"/>
      <c r="BQ36" s="1388" t="n"/>
      <c r="BR36" s="1572">
        <f>IF(ISBLANK(AE36),IF(ISBLANK(AR36),BE36,AVERAGE(AR36:BE36)),AVERAGE(AE36:BE36))</f>
        <v/>
      </c>
      <c r="BS36" s="1387" t="n"/>
      <c r="BT36" s="1387" t="n"/>
      <c r="BU36" s="1387" t="n"/>
      <c r="BV36" s="1387" t="n"/>
      <c r="BW36" s="1387" t="n"/>
      <c r="BX36" s="1387" t="n"/>
      <c r="BY36" s="1387" t="n"/>
      <c r="BZ36" s="1387" t="n"/>
      <c r="CA36" s="1387" t="n"/>
      <c r="CB36" s="1388" t="n"/>
      <c r="CC36" s="1575" t="n"/>
      <c r="CD36" s="1577" t="n"/>
      <c r="CE36" s="1577" t="n"/>
      <c r="DM36" s="1574" t="n"/>
      <c r="DN36" s="1574" t="n"/>
      <c r="DO36" s="1574" t="n"/>
      <c r="DP36" s="1574" t="n"/>
      <c r="DQ36" s="1574" t="n"/>
      <c r="DR36" s="1574" t="n"/>
      <c r="DS36" s="1574" t="n"/>
      <c r="DT36" s="1574" t="n"/>
      <c r="DU36" s="1574" t="n"/>
      <c r="DV36" s="1574" t="n"/>
      <c r="DW36" s="1574" t="n"/>
      <c r="DX36" s="1574" t="n"/>
      <c r="EF36" s="1568" t="n"/>
      <c r="EG36" s="1569" t="n"/>
      <c r="EH36" s="1568" t="n"/>
      <c r="EI36" s="1568" t="n"/>
      <c r="EJ36" s="1568" t="n"/>
      <c r="EK36" s="1568" t="n"/>
      <c r="EL36" s="1568" t="n"/>
      <c r="EM36" s="1568" t="n"/>
      <c r="EN36" s="1568" t="n"/>
      <c r="EO36" s="1568" t="n"/>
      <c r="EP36" s="1568" t="n"/>
      <c r="EQ36" s="1568" t="n"/>
      <c r="ER36" s="1568" t="n"/>
      <c r="ES36" s="1568" t="n"/>
      <c r="ET36" s="1568" t="n"/>
      <c r="EU36" s="1568" t="n"/>
      <c r="EV36" s="1568" t="n"/>
      <c r="EW36" s="1568" t="n"/>
      <c r="EX36" s="1568" t="n"/>
      <c r="EY36" s="1568" t="n"/>
      <c r="EZ36" s="1568" t="n"/>
      <c r="FA36" s="1568" t="n"/>
      <c r="FB36" s="1568" t="n"/>
      <c r="FC36" s="1568" t="n"/>
      <c r="FD36" s="1568" t="n"/>
      <c r="FE36" s="1568" t="n"/>
      <c r="FF36" s="1568" t="n"/>
      <c r="FG36" s="1568" t="n"/>
      <c r="FH36" s="1568" t="n"/>
      <c r="FI36" s="1568" t="n"/>
      <c r="FJ36" s="1568" t="n"/>
      <c r="FP36" s="1570" t="n"/>
    </row>
    <row r="37" ht="12" customHeight="1" s="980">
      <c r="E37" s="1532" t="inlineStr">
        <is>
          <t xml:space="preserve">　A＋B</t>
        </is>
      </c>
      <c r="F37" s="1533" t="n"/>
      <c r="G37" s="1533" t="n"/>
      <c r="H37" s="1533" t="n"/>
      <c r="I37" s="1533" t="n"/>
      <c r="J37" s="1533" t="n"/>
      <c r="K37" s="1533" t="n"/>
      <c r="L37" s="1533" t="n"/>
      <c r="M37" s="1533" t="n"/>
      <c r="N37" s="1533" t="n"/>
      <c r="O37" s="1533" t="n"/>
      <c r="P37" s="1533" t="n"/>
      <c r="Q37" s="1533" t="n"/>
      <c r="R37" s="1533" t="n"/>
      <c r="S37" s="1533" t="n"/>
      <c r="T37" s="1533" t="n"/>
      <c r="U37" s="1533" t="n"/>
      <c r="V37" s="1533" t="n"/>
      <c r="W37" s="1533" t="n"/>
      <c r="X37" s="1533" t="n"/>
      <c r="Y37" s="1533" t="n"/>
      <c r="Z37" s="1533" t="n"/>
      <c r="AA37" s="1533" t="n"/>
      <c r="AB37" s="1533" t="n"/>
      <c r="AC37" s="1533" t="n"/>
      <c r="AD37" s="1533" t="n"/>
      <c r="AE37" s="1571">
        <f>IF(AE35="","",SUM(AE35:AE36))</f>
        <v/>
      </c>
      <c r="AF37" s="1387" t="n"/>
      <c r="AG37" s="1387" t="n"/>
      <c r="AH37" s="1387" t="n"/>
      <c r="AI37" s="1387" t="n"/>
      <c r="AJ37" s="1387" t="n"/>
      <c r="AK37" s="1387" t="n"/>
      <c r="AL37" s="1387" t="n"/>
      <c r="AM37" s="1387" t="n"/>
      <c r="AN37" s="1387" t="n"/>
      <c r="AO37" s="1387" t="n"/>
      <c r="AP37" s="1387" t="n"/>
      <c r="AQ37" s="1388" t="n"/>
      <c r="AR37" s="1571">
        <f>IF(AR35="","",SUM(AR35:AR36))</f>
        <v/>
      </c>
      <c r="AS37" s="1387" t="n"/>
      <c r="AT37" s="1387" t="n"/>
      <c r="AU37" s="1387" t="n"/>
      <c r="AV37" s="1387" t="n"/>
      <c r="AW37" s="1387" t="n"/>
      <c r="AX37" s="1387" t="n"/>
      <c r="AY37" s="1387" t="n"/>
      <c r="AZ37" s="1387" t="n"/>
      <c r="BA37" s="1387" t="n"/>
      <c r="BB37" s="1387" t="n"/>
      <c r="BC37" s="1387" t="n"/>
      <c r="BD37" s="1388" t="n"/>
      <c r="BE37" s="1571">
        <f>IF(BE35="","",SUM(BE35:BE36))</f>
        <v/>
      </c>
      <c r="BF37" s="1387" t="n"/>
      <c r="BG37" s="1387" t="n"/>
      <c r="BH37" s="1387" t="n"/>
      <c r="BI37" s="1387" t="n"/>
      <c r="BJ37" s="1387" t="n"/>
      <c r="BK37" s="1387" t="n"/>
      <c r="BL37" s="1387" t="n"/>
      <c r="BM37" s="1387" t="n"/>
      <c r="BN37" s="1387" t="n"/>
      <c r="BO37" s="1387" t="n"/>
      <c r="BP37" s="1387" t="n"/>
      <c r="BQ37" s="1388" t="n"/>
      <c r="BR37" s="1572">
        <f>IF(ISBLANK(AE37),IF(ISBLANK(AR37),BE37,AVERAGE(AR37:BE37)),AVERAGE(AE37:BE37))</f>
        <v/>
      </c>
      <c r="BS37" s="1387" t="n"/>
      <c r="BT37" s="1387" t="n"/>
      <c r="BU37" s="1387" t="n"/>
      <c r="BV37" s="1387" t="n"/>
      <c r="BW37" s="1387" t="n"/>
      <c r="BX37" s="1387" t="n"/>
      <c r="BY37" s="1387" t="n"/>
      <c r="BZ37" s="1387" t="n"/>
      <c r="CA37" s="1387" t="n"/>
      <c r="CB37" s="1388" t="n"/>
      <c r="CC37" s="1575" t="n"/>
      <c r="CD37" s="1577" t="n"/>
      <c r="CE37" s="1577" t="n"/>
      <c r="DM37" s="1574" t="n"/>
      <c r="DN37" s="1574" t="n"/>
      <c r="DO37" s="1574" t="n"/>
      <c r="DP37" s="1574" t="n"/>
      <c r="DQ37" s="1574" t="n"/>
      <c r="DR37" s="1574" t="n"/>
      <c r="DS37" s="1574" t="n"/>
      <c r="DT37" s="1574" t="n"/>
      <c r="DU37" s="1574" t="n"/>
      <c r="DV37" s="1574" t="n"/>
      <c r="DW37" s="1574" t="n"/>
      <c r="DX37" s="1574" t="n"/>
      <c r="DY37" s="1574" t="n"/>
      <c r="DZ37" s="1574" t="n"/>
      <c r="EA37" s="1574" t="n"/>
      <c r="EF37" s="1568" t="n"/>
      <c r="EG37" s="1569" t="n"/>
      <c r="EH37" s="1568" t="n"/>
      <c r="EI37" s="1568" t="n"/>
      <c r="EJ37" s="1568" t="n"/>
      <c r="EK37" s="1568" t="n"/>
      <c r="EL37" s="1568" t="n"/>
      <c r="EM37" s="1568" t="n"/>
      <c r="EN37" s="1568" t="n"/>
      <c r="EO37" s="1568" t="n"/>
      <c r="EP37" s="1568" t="n"/>
      <c r="EQ37" s="1568" t="n"/>
      <c r="ER37" s="1568" t="n"/>
      <c r="ES37" s="1568" t="n"/>
      <c r="ET37" s="1568" t="n"/>
      <c r="EU37" s="1568" t="n"/>
      <c r="EV37" s="1568" t="n"/>
      <c r="EW37" s="1568" t="n"/>
      <c r="EX37" s="1568" t="n"/>
      <c r="EY37" s="1568" t="n"/>
      <c r="EZ37" s="1568" t="n"/>
      <c r="FA37" s="1568" t="n"/>
      <c r="FB37" s="1568" t="n"/>
      <c r="FC37" s="1568" t="n"/>
      <c r="FD37" s="1568" t="n"/>
      <c r="FE37" s="1568" t="n"/>
      <c r="FF37" s="1568" t="n"/>
      <c r="FG37" s="1568" t="n"/>
      <c r="FH37" s="1568" t="n"/>
      <c r="FI37" s="1568" t="n"/>
      <c r="FJ37" s="1568" t="n"/>
    </row>
    <row r="38" ht="9.75" customHeight="1" s="980"/>
    <row r="39" ht="19.5" customHeight="1" s="980">
      <c r="E39" s="1532" t="inlineStr">
        <is>
          <t xml:space="preserve">　Core Business Operations</t>
        </is>
      </c>
      <c r="F39" s="1533" t="n"/>
      <c r="G39" s="1533" t="n"/>
      <c r="H39" s="1533" t="n"/>
      <c r="I39" s="1533" t="n"/>
      <c r="J39" s="1533" t="n"/>
      <c r="K39" s="1533" t="n"/>
      <c r="L39" s="1533" t="n"/>
      <c r="M39" s="1533" t="n"/>
      <c r="N39" s="1533" t="n"/>
      <c r="O39" s="1533" t="n"/>
      <c r="P39" s="1533" t="n"/>
      <c r="Q39" s="1533" t="n"/>
      <c r="R39" s="1533" t="n"/>
      <c r="S39" s="1533" t="n"/>
      <c r="T39" s="1533" t="n"/>
      <c r="U39" s="1533" t="n"/>
      <c r="V39" s="1533" t="n"/>
      <c r="W39" s="1533" t="n"/>
      <c r="X39" s="1533" t="n"/>
      <c r="Y39" s="1533" t="n"/>
      <c r="Z39" s="1533" t="n"/>
      <c r="AA39" s="1533" t="n"/>
      <c r="AB39" s="1533" t="n"/>
      <c r="AC39" s="1533" t="n"/>
      <c r="AD39" s="1533" t="n"/>
      <c r="AE39" s="1580">
        <f>MIN(BE37,BR37)</f>
        <v/>
      </c>
      <c r="AF39" s="1387" t="n"/>
      <c r="AG39" s="1387" t="n"/>
      <c r="AH39" s="1387" t="n"/>
      <c r="AI39" s="1387" t="n"/>
      <c r="AJ39" s="1387" t="n"/>
      <c r="AK39" s="1387" t="n"/>
      <c r="AL39" s="1387" t="n"/>
      <c r="AM39" s="1387" t="n"/>
      <c r="AN39" s="1387" t="n"/>
      <c r="AO39" s="1387" t="n"/>
      <c r="AP39" s="1387" t="n"/>
      <c r="AQ39" s="1387" t="n"/>
      <c r="AR39" s="1387" t="n"/>
      <c r="AS39" s="1387" t="n"/>
      <c r="AT39" s="1387" t="n"/>
      <c r="AU39" s="1387" t="n"/>
      <c r="AV39" s="1387" t="n"/>
      <c r="AW39" s="1387" t="n"/>
      <c r="AX39" s="1387" t="n"/>
      <c r="AY39" s="1387" t="n"/>
      <c r="AZ39" s="1388" t="n"/>
    </row>
    <row r="40" ht="9.75" customHeight="1" s="980"/>
    <row r="41" ht="12" customHeight="1" s="980">
      <c r="E41" s="1581" t="inlineStr">
        <is>
          <t>･</t>
        </is>
      </c>
      <c r="G41" s="158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980">
      <c r="E42" s="1536" t="n"/>
      <c r="F42" s="1536" t="n"/>
    </row>
    <row r="43" ht="12" customHeight="1" s="980"/>
    <row r="44" ht="12" customHeight="1" s="980"/>
    <row r="45" ht="12" customHeight="1" s="980">
      <c r="E45" s="1581" t="inlineStr">
        <is>
          <t>･</t>
        </is>
      </c>
      <c r="G45" s="1583"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980">
      <c r="E46" s="1581" t="n"/>
      <c r="F46" s="1536" t="n"/>
    </row>
    <row r="47" ht="4.5" customHeight="1" s="980"/>
    <row r="48" ht="12" customHeight="1" s="980">
      <c r="A48" s="1584" t="inlineStr">
        <is>
          <t>《Remarks column》</t>
        </is>
      </c>
    </row>
    <row r="49" ht="1.5" customHeight="1" s="980"/>
    <row r="50" ht="69.75" customHeight="1" s="980">
      <c r="A50" s="1585" t="n"/>
      <c r="B50" s="1387" t="n"/>
      <c r="C50" s="1387" t="n"/>
      <c r="D50" s="1387" t="n"/>
      <c r="E50" s="1387" t="n"/>
      <c r="F50" s="1387" t="n"/>
      <c r="G50" s="1387" t="n"/>
      <c r="H50" s="1387" t="n"/>
      <c r="I50" s="1387" t="n"/>
      <c r="J50" s="1387" t="n"/>
      <c r="K50" s="1387" t="n"/>
      <c r="L50" s="1387" t="n"/>
      <c r="M50" s="1387" t="n"/>
      <c r="N50" s="1387" t="n"/>
      <c r="O50" s="1387" t="n"/>
      <c r="P50" s="1387" t="n"/>
      <c r="Q50" s="1387" t="n"/>
      <c r="R50" s="1387" t="n"/>
      <c r="S50" s="1387" t="n"/>
      <c r="T50" s="1387" t="n"/>
      <c r="U50" s="1387" t="n"/>
      <c r="V50" s="1387" t="n"/>
      <c r="W50" s="1387" t="n"/>
      <c r="X50" s="1387" t="n"/>
      <c r="Y50" s="1387" t="n"/>
      <c r="Z50" s="1387" t="n"/>
      <c r="AA50" s="1387" t="n"/>
      <c r="AB50" s="1387" t="n"/>
      <c r="AC50" s="1387" t="n"/>
      <c r="AD50" s="1387" t="n"/>
      <c r="AE50" s="1387" t="n"/>
      <c r="AF50" s="1387" t="n"/>
      <c r="AG50" s="1387" t="n"/>
      <c r="AH50" s="1387" t="n"/>
      <c r="AI50" s="1387" t="n"/>
      <c r="AJ50" s="1387" t="n"/>
      <c r="AK50" s="1387" t="n"/>
      <c r="AL50" s="1387" t="n"/>
      <c r="AM50" s="1387" t="n"/>
      <c r="AN50" s="1387" t="n"/>
      <c r="AO50" s="1387" t="n"/>
      <c r="AP50" s="1387" t="n"/>
      <c r="AQ50" s="1387" t="n"/>
      <c r="AR50" s="1387" t="n"/>
      <c r="AS50" s="1387" t="n"/>
      <c r="AT50" s="1387" t="n"/>
      <c r="AU50" s="1387" t="n"/>
      <c r="AV50" s="1387" t="n"/>
      <c r="AW50" s="1387" t="n"/>
      <c r="AX50" s="1387" t="n"/>
      <c r="AY50" s="1387" t="n"/>
      <c r="AZ50" s="1387" t="n"/>
      <c r="BA50" s="1387" t="n"/>
      <c r="BB50" s="1387" t="n"/>
      <c r="BC50" s="1387" t="n"/>
      <c r="BD50" s="1387" t="n"/>
      <c r="BE50" s="1387" t="n"/>
      <c r="BF50" s="1387" t="n"/>
      <c r="BG50" s="1387" t="n"/>
      <c r="BH50" s="1387" t="n"/>
      <c r="BI50" s="1387" t="n"/>
      <c r="BJ50" s="1387" t="n"/>
      <c r="BK50" s="1387" t="n"/>
      <c r="BL50" s="1387" t="n"/>
      <c r="BM50" s="1387" t="n"/>
      <c r="BN50" s="1387" t="n"/>
      <c r="BO50" s="1387" t="n"/>
      <c r="BP50" s="1387" t="n"/>
      <c r="BQ50" s="1387" t="n"/>
      <c r="BR50" s="1387" t="n"/>
      <c r="BS50" s="1387" t="n"/>
      <c r="BT50" s="1387" t="n"/>
      <c r="BU50" s="1387" t="n"/>
      <c r="BV50" s="1387" t="n"/>
      <c r="BW50" s="1387" t="n"/>
      <c r="BX50" s="1387" t="n"/>
      <c r="BY50" s="1387" t="n"/>
      <c r="BZ50" s="1387" t="n"/>
      <c r="CA50" s="1387" t="n"/>
      <c r="CB50" s="1387" t="n"/>
      <c r="CC50" s="1387" t="n"/>
      <c r="CD50" s="1387" t="n"/>
      <c r="CE50" s="1387" t="n"/>
      <c r="CF50" s="1387" t="n"/>
      <c r="CG50" s="1387" t="n"/>
      <c r="CH50" s="1387" t="n"/>
      <c r="CI50" s="1387" t="n"/>
      <c r="CJ50" s="1387" t="n"/>
      <c r="CK50" s="1387" t="n"/>
      <c r="CL50" s="1387" t="n"/>
      <c r="CM50" s="1387" t="n"/>
      <c r="CN50" s="1387" t="n"/>
      <c r="CO50" s="1387" t="n"/>
      <c r="CP50" s="1387" t="n"/>
      <c r="CQ50" s="1387" t="n"/>
      <c r="CR50" s="1387" t="n"/>
      <c r="CS50" s="1387" t="n"/>
      <c r="CT50" s="1387" t="n"/>
      <c r="CU50" s="1387" t="n"/>
      <c r="CV50" s="1387" t="n"/>
      <c r="CW50" s="1387" t="n"/>
      <c r="CX50" s="1387" t="n"/>
      <c r="CY50" s="1387" t="n"/>
      <c r="CZ50" s="1387" t="n"/>
      <c r="DA50" s="1387" t="n"/>
      <c r="DB50" s="1387" t="n"/>
      <c r="DC50" s="1387" t="n"/>
      <c r="DD50" s="1387" t="n"/>
      <c r="DE50" s="1387" t="n"/>
      <c r="DF50" s="1387" t="n"/>
      <c r="DG50" s="1388" t="n"/>
    </row>
    <row r="51" ht="9.75" customHeight="1" s="980"/>
    <row r="52" ht="19.5" customHeight="1" s="980">
      <c r="A52" s="1544" t="inlineStr">
        <is>
          <t>5.</t>
        </is>
      </c>
      <c r="B52" s="1423" t="n"/>
      <c r="C52" s="1423" t="n"/>
      <c r="D52" s="1545" t="inlineStr">
        <is>
          <t>Calculation of the number of years required to fully repay debts</t>
        </is>
      </c>
      <c r="E52" s="1546" t="n"/>
      <c r="F52" s="1546" t="n"/>
      <c r="G52" s="1546" t="n"/>
      <c r="H52" s="1546" t="n"/>
      <c r="I52" s="1546" t="n"/>
      <c r="J52" s="1546" t="n"/>
      <c r="K52" s="1546" t="n"/>
      <c r="L52" s="1546" t="n"/>
      <c r="M52" s="1546" t="n"/>
      <c r="N52" s="1546" t="n"/>
      <c r="O52" s="1546" t="n"/>
      <c r="P52" s="1546" t="n"/>
      <c r="Q52" s="1546" t="n"/>
      <c r="R52" s="1546" t="n"/>
      <c r="S52" s="1546" t="n"/>
      <c r="T52" s="1546" t="n"/>
      <c r="U52" s="1546" t="n"/>
      <c r="V52" s="1546" t="n"/>
      <c r="W52" s="1546" t="n"/>
      <c r="X52" s="1546" t="n"/>
      <c r="Y52" s="1546" t="n"/>
      <c r="Z52" s="1546" t="n"/>
      <c r="AA52" s="1546" t="n"/>
      <c r="AB52" s="1546" t="n"/>
      <c r="AC52" s="1546" t="n"/>
      <c r="AD52" s="1546" t="n"/>
      <c r="AE52" s="1546" t="n"/>
      <c r="AF52" s="1546" t="n"/>
      <c r="AG52" s="1546" t="n"/>
      <c r="AH52" s="1546" t="n"/>
      <c r="AI52" s="1546" t="n"/>
      <c r="AJ52" s="1546" t="n"/>
      <c r="AK52" s="1546" t="n"/>
      <c r="AL52" s="1546" t="n"/>
      <c r="AM52" s="1546" t="n"/>
      <c r="AN52" s="1546" t="n"/>
      <c r="AO52" s="1546" t="n"/>
      <c r="AP52" s="1546" t="n"/>
      <c r="AQ52" s="1546" t="n"/>
      <c r="AR52" s="1546" t="n"/>
      <c r="AS52" s="1546" t="n"/>
      <c r="AT52" s="1546" t="n"/>
      <c r="AU52" s="1546" t="n"/>
      <c r="AV52" s="1546" t="n"/>
      <c r="AW52" s="1546" t="n"/>
      <c r="AX52" s="1546" t="n"/>
      <c r="AY52" s="1546" t="n"/>
      <c r="AZ52" s="1546" t="n"/>
      <c r="BA52" s="1546" t="n"/>
      <c r="BB52" s="1546" t="n"/>
      <c r="BC52" s="1546" t="n"/>
      <c r="BD52" s="1546" t="n"/>
      <c r="BE52" s="1546" t="n"/>
      <c r="BF52" s="1546" t="n"/>
      <c r="BG52" s="1546" t="n"/>
      <c r="BH52" s="1546" t="n"/>
      <c r="BI52" s="1546" t="n"/>
      <c r="BJ52" s="1546" t="n"/>
      <c r="BK52" s="1546" t="n"/>
      <c r="BL52" s="1546" t="n"/>
      <c r="BM52" s="1546" t="n"/>
      <c r="BN52" s="1546" t="n"/>
      <c r="BO52" s="1546" t="n"/>
      <c r="BP52" s="1546" t="n"/>
      <c r="BQ52" s="1546" t="n"/>
      <c r="BR52" s="1546" t="n"/>
      <c r="BS52" s="1546" t="n"/>
      <c r="BT52" s="1546" t="n"/>
      <c r="BU52" s="1546" t="n"/>
      <c r="BV52" s="1546" t="n"/>
      <c r="BW52" s="1546" t="n"/>
      <c r="BX52" s="1546" t="n"/>
      <c r="BY52" s="1546" t="n"/>
      <c r="BZ52" s="1546" t="n"/>
      <c r="CA52" s="1546" t="n"/>
      <c r="CB52" s="1546" t="n"/>
      <c r="CC52" s="1546" t="n"/>
      <c r="CD52" s="1546" t="n"/>
      <c r="CE52" s="1546" t="n"/>
      <c r="CF52" s="1546" t="n"/>
      <c r="CG52" s="1546" t="n"/>
      <c r="CH52" s="1546" t="n"/>
      <c r="CI52" s="1546" t="n"/>
      <c r="CJ52" s="1546" t="n"/>
      <c r="CK52" s="1546" t="n"/>
      <c r="CL52" s="1546" t="n"/>
      <c r="CM52" s="1546" t="n"/>
      <c r="CN52" s="1546" t="n"/>
      <c r="CO52" s="1546" t="n"/>
      <c r="CP52" s="1546" t="n"/>
      <c r="CQ52" s="1546" t="n"/>
      <c r="CR52" s="1546" t="n"/>
      <c r="CS52" s="1546" t="n"/>
      <c r="CT52" s="1546" t="n"/>
      <c r="CU52" s="1546" t="n"/>
      <c r="CV52" s="1546" t="n"/>
      <c r="CW52" s="1546" t="n"/>
      <c r="CX52" s="1546" t="n"/>
      <c r="CY52" s="1546" t="n"/>
      <c r="CZ52" s="1546" t="n"/>
      <c r="DA52" s="1546" t="n"/>
      <c r="DB52" s="1546" t="n"/>
      <c r="DC52" s="1546" t="n"/>
      <c r="DD52" s="1546" t="n"/>
      <c r="DE52" s="1546" t="n"/>
      <c r="DF52" s="1546" t="n"/>
      <c r="DG52" s="1546" t="n"/>
    </row>
    <row r="53" ht="9.75" customHeight="1" s="980">
      <c r="A53" s="1584" t="n"/>
      <c r="B53" s="1586" t="n"/>
    </row>
    <row r="54" ht="30" customHeight="1" s="980">
      <c r="G54" s="1584" t="n"/>
      <c r="H54" s="1586" t="n"/>
      <c r="I54" s="1536" t="inlineStr">
        <is>
          <t>Interest Bearing Liabilities</t>
        </is>
      </c>
      <c r="AE54" s="1536" t="inlineStr">
        <is>
          <t>Ordinary Working Capital</t>
        </is>
      </c>
      <c r="BA54" s="1547" t="inlineStr">
        <is>
          <t>Disposable Amount,
Other Deductible Items</t>
        </is>
      </c>
      <c r="BW54" s="1547" t="inlineStr">
        <is>
          <t>Interest Bearing Liabilities
that should be Repaid out of Profits</t>
        </is>
      </c>
      <c r="DI54" s="1536" t="n"/>
      <c r="DJ54" s="1536" t="n"/>
      <c r="DK54" s="1536" t="n"/>
    </row>
    <row r="55" ht="3" customHeight="1" s="980">
      <c r="G55" s="1584" t="n"/>
    </row>
    <row r="56" ht="19.5" customHeight="1" s="980">
      <c r="I56" s="1587">
        <f>CO16</f>
        <v/>
      </c>
      <c r="J56" s="1387" t="n"/>
      <c r="K56" s="1387" t="n"/>
      <c r="L56" s="1387" t="n"/>
      <c r="M56" s="1387" t="n"/>
      <c r="N56" s="1387" t="n"/>
      <c r="O56" s="1387" t="n"/>
      <c r="P56" s="1387" t="n"/>
      <c r="Q56" s="1387" t="n"/>
      <c r="R56" s="1387" t="n"/>
      <c r="S56" s="1387" t="n"/>
      <c r="T56" s="1387" t="n"/>
      <c r="U56" s="1387" t="n"/>
      <c r="V56" s="1387" t="n"/>
      <c r="W56" s="1387" t="n"/>
      <c r="X56" s="1387" t="n"/>
      <c r="Y56" s="1387" t="n"/>
      <c r="Z56" s="1387" t="n"/>
      <c r="AA56" s="1588" t="n"/>
      <c r="AB56" s="1536" t="inlineStr">
        <is>
          <t>-</t>
        </is>
      </c>
      <c r="AE56" s="1589">
        <f>IF(CR22&gt;=0,CR22,0)</f>
        <v/>
      </c>
      <c r="AF56" s="1387" t="n"/>
      <c r="AG56" s="1387" t="n"/>
      <c r="AH56" s="1387" t="n"/>
      <c r="AI56" s="1387" t="n"/>
      <c r="AJ56" s="1387" t="n"/>
      <c r="AK56" s="1387" t="n"/>
      <c r="AL56" s="1387" t="n"/>
      <c r="AM56" s="1387" t="n"/>
      <c r="AN56" s="1387" t="n"/>
      <c r="AO56" s="1387" t="n"/>
      <c r="AP56" s="1387" t="n"/>
      <c r="AQ56" s="1387" t="n"/>
      <c r="AR56" s="1387" t="n"/>
      <c r="AS56" s="1387" t="n"/>
      <c r="AT56" s="1387" t="n"/>
      <c r="AU56" s="1387" t="n"/>
      <c r="AV56" s="1387" t="n"/>
      <c r="AW56" s="1588" t="n"/>
      <c r="AX56" s="1536" t="inlineStr">
        <is>
          <t>-</t>
        </is>
      </c>
      <c r="BA56" s="1587">
        <f>IF(CI28&gt;=0,CI28,0)</f>
        <v/>
      </c>
      <c r="BB56" s="1387" t="n"/>
      <c r="BC56" s="1387" t="n"/>
      <c r="BD56" s="1387" t="n"/>
      <c r="BE56" s="1387" t="n"/>
      <c r="BF56" s="1387" t="n"/>
      <c r="BG56" s="1387" t="n"/>
      <c r="BH56" s="1387" t="n"/>
      <c r="BI56" s="1387" t="n"/>
      <c r="BJ56" s="1387" t="n"/>
      <c r="BK56" s="1387" t="n"/>
      <c r="BL56" s="1387" t="n"/>
      <c r="BM56" s="1387" t="n"/>
      <c r="BN56" s="1387" t="n"/>
      <c r="BO56" s="1387" t="n"/>
      <c r="BP56" s="1387" t="n"/>
      <c r="BQ56" s="1387" t="n"/>
      <c r="BR56" s="1387" t="n"/>
      <c r="BS56" s="1588" t="n"/>
      <c r="BT56" s="1536" t="inlineStr">
        <is>
          <t>=</t>
        </is>
      </c>
      <c r="BW56" s="1590">
        <f>I56-AE56-BA56</f>
        <v/>
      </c>
      <c r="BX56" s="1387" t="n"/>
      <c r="BY56" s="1387" t="n"/>
      <c r="BZ56" s="1387" t="n"/>
      <c r="CA56" s="1387" t="n"/>
      <c r="CB56" s="1387" t="n"/>
      <c r="CC56" s="1387" t="n"/>
      <c r="CD56" s="1387" t="n"/>
      <c r="CE56" s="1387" t="n"/>
      <c r="CF56" s="1387" t="n"/>
      <c r="CG56" s="1387" t="n"/>
      <c r="CH56" s="1387" t="n"/>
      <c r="CI56" s="1387" t="n"/>
      <c r="CJ56" s="1387" t="n"/>
      <c r="CK56" s="1387" t="n"/>
      <c r="CL56" s="1387" t="n"/>
      <c r="CM56" s="1387" t="n"/>
      <c r="CN56" s="1387" t="n"/>
      <c r="CO56" s="1387" t="n"/>
      <c r="CP56" s="1387" t="n"/>
      <c r="CQ56" s="1387" t="n"/>
      <c r="CR56" s="1387" t="n"/>
      <c r="CS56" s="1388" t="n"/>
      <c r="CT56" s="1555" t="n"/>
      <c r="CU56" s="1555" t="n"/>
      <c r="CV56" s="1555" t="n"/>
      <c r="CW56" s="1555" t="n"/>
      <c r="CX56" s="1555" t="n"/>
      <c r="CY56" s="1555" t="n"/>
      <c r="CZ56" s="1555" t="n"/>
      <c r="DA56" s="1555" t="n"/>
      <c r="DB56" s="1555" t="n"/>
      <c r="DC56" s="1555" t="n"/>
      <c r="DD56" s="1555" t="n"/>
      <c r="DE56" s="1555" t="n"/>
      <c r="DF56" s="1555" t="n"/>
      <c r="DG56" s="1555" t="n"/>
      <c r="DH56" s="1555" t="n"/>
      <c r="DI56" s="1555" t="n"/>
      <c r="DJ56" s="1555" t="n"/>
    </row>
    <row r="57" ht="9.75" customHeight="1" s="980"/>
    <row r="58" ht="24.75" customHeight="1" s="980">
      <c r="C58" s="1547" t="n"/>
      <c r="D58" s="1536" t="n"/>
      <c r="E58" s="1536" t="n"/>
      <c r="F58" s="1536" t="n"/>
      <c r="G58" s="1536" t="n"/>
      <c r="H58" s="1536" t="n"/>
      <c r="I58" s="1547" t="inlineStr">
        <is>
          <t>Interest Bearing Liabilities
that should be Repaid out of Profits</t>
        </is>
      </c>
      <c r="AB58" s="1536" t="n"/>
      <c r="AC58" s="1536" t="n"/>
      <c r="AD58" s="1536" t="n"/>
      <c r="AE58" s="1536" t="n"/>
      <c r="AF58" s="1536" t="n"/>
      <c r="AG58" s="1536" t="n"/>
      <c r="AH58" s="1536" t="n"/>
      <c r="AL58" s="1547" t="inlineStr">
        <is>
          <t>Profit from Core Business Operations</t>
        </is>
      </c>
      <c r="BE58" s="1547" t="n"/>
      <c r="BF58" s="1547" t="n"/>
      <c r="BG58" s="1547" t="n"/>
      <c r="BH58" s="1548" t="n"/>
      <c r="BI58" s="1548" t="n"/>
      <c r="BJ58" s="1548" t="n"/>
      <c r="BK58" s="1583" t="inlineStr">
        <is>
          <t>The number of years required to fully repay debts</t>
        </is>
      </c>
    </row>
    <row r="59" ht="12" customHeight="1" s="980">
      <c r="D59" s="1536" t="n"/>
      <c r="E59" s="1536" t="n"/>
      <c r="F59" s="1536" t="n"/>
      <c r="G59" s="1536" t="n"/>
      <c r="H59" s="1536" t="n"/>
      <c r="AB59" s="1591" t="n"/>
      <c r="AC59" s="1591" t="n"/>
      <c r="AD59" s="1591" t="n"/>
      <c r="AE59" s="1591" t="n"/>
      <c r="AF59" s="1591" t="n"/>
      <c r="AG59" s="1591" t="n"/>
      <c r="AH59" s="1591" t="n"/>
      <c r="BE59" s="1547" t="n"/>
      <c r="BF59" s="1547" t="n"/>
      <c r="BG59" s="1547" t="n"/>
      <c r="BH59" s="1548" t="n"/>
      <c r="BI59" s="1548" t="n"/>
      <c r="BJ59" s="1548" t="n"/>
    </row>
    <row r="60" ht="3" customHeight="1" s="980"/>
    <row r="61" ht="19.5" customHeight="1" s="980">
      <c r="I61" s="1590">
        <f>IF(I56-AE56-BA56&gt;=0,I56-AE56-BA56,0)</f>
        <v/>
      </c>
      <c r="J61" s="1387" t="n"/>
      <c r="K61" s="1387" t="n"/>
      <c r="L61" s="1387" t="n"/>
      <c r="M61" s="1387" t="n"/>
      <c r="N61" s="1387" t="n"/>
      <c r="O61" s="1387" t="n"/>
      <c r="P61" s="1387" t="n"/>
      <c r="Q61" s="1387" t="n"/>
      <c r="R61" s="1387" t="n"/>
      <c r="S61" s="1387" t="n"/>
      <c r="T61" s="1387" t="n"/>
      <c r="U61" s="1387" t="n"/>
      <c r="V61" s="1387" t="n"/>
      <c r="W61" s="1387" t="n"/>
      <c r="X61" s="1387" t="n"/>
      <c r="Y61" s="1387" t="n"/>
      <c r="Z61" s="1387" t="n"/>
      <c r="AA61" s="1388" t="n"/>
      <c r="AB61" s="1592" t="inlineStr">
        <is>
          <t>÷</t>
        </is>
      </c>
      <c r="AK61" s="1421" t="n"/>
      <c r="AL61" s="1590">
        <f>AE39</f>
        <v/>
      </c>
      <c r="AM61" s="1387" t="n"/>
      <c r="AN61" s="1387" t="n"/>
      <c r="AO61" s="1387" t="n"/>
      <c r="AP61" s="1387" t="n"/>
      <c r="AQ61" s="1387" t="n"/>
      <c r="AR61" s="1387" t="n"/>
      <c r="AS61" s="1387" t="n"/>
      <c r="AT61" s="1387" t="n"/>
      <c r="AU61" s="1387" t="n"/>
      <c r="AV61" s="1387" t="n"/>
      <c r="AW61" s="1387" t="n"/>
      <c r="AX61" s="1387" t="n"/>
      <c r="AY61" s="1387" t="n"/>
      <c r="AZ61" s="1387" t="n"/>
      <c r="BA61" s="1387" t="n"/>
      <c r="BB61" s="1387" t="n"/>
      <c r="BC61" s="1387" t="n"/>
      <c r="BD61" s="1388" t="n"/>
      <c r="BE61" s="1593" t="inlineStr">
        <is>
          <t>=</t>
        </is>
      </c>
      <c r="BJ61" s="1594" t="n"/>
      <c r="BK61" s="1595">
        <f>IF(AE39&lt;=0,999.9,I61/AL61)</f>
        <v/>
      </c>
      <c r="BL61" s="1596" t="n"/>
      <c r="BM61" s="1596" t="n"/>
      <c r="BN61" s="1596" t="n"/>
      <c r="BO61" s="1596" t="n"/>
      <c r="BP61" s="1596" t="n"/>
      <c r="BQ61" s="1596" t="n"/>
      <c r="BR61" s="1596" t="n"/>
      <c r="BS61" s="1596" t="n"/>
      <c r="BT61" s="1596" t="n"/>
      <c r="BU61" s="1596" t="n"/>
      <c r="BV61" s="1596" t="n"/>
      <c r="BW61" s="1596" t="n"/>
      <c r="BX61" s="1596" t="n"/>
      <c r="BY61" s="1596" t="n"/>
      <c r="BZ61" s="1596" t="n"/>
      <c r="CA61" s="1596" t="n"/>
      <c r="CB61" s="1596" t="n"/>
      <c r="CC61" s="1597" t="n"/>
      <c r="CD61" s="1598" t="inlineStr">
        <is>
          <t>years</t>
        </is>
      </c>
    </row>
    <row r="62" ht="4.5" customHeight="1" s="980"/>
    <row r="63" ht="9.75" customHeight="1" s="980">
      <c r="A63" s="1584" t="n"/>
      <c r="B63" s="1586"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C16:N16"/>
    <mergeCell ref="O16:Q16"/>
    <mergeCell ref="R16:AC16"/>
    <mergeCell ref="AD16:AF16"/>
    <mergeCell ref="AG16:AR16"/>
    <mergeCell ref="AS16:AU16"/>
    <mergeCell ref="AV16:BG16"/>
    <mergeCell ref="BH16:BJ16"/>
    <mergeCell ref="BK16:BV16"/>
    <mergeCell ref="BW16:BY16"/>
    <mergeCell ref="BZ16:CK16"/>
    <mergeCell ref="CL16:CN16"/>
    <mergeCell ref="CO16:CZ16"/>
    <mergeCell ref="A18:C18"/>
    <mergeCell ref="C20:P20"/>
    <mergeCell ref="T20:AI20"/>
    <mergeCell ref="AM20:BA20"/>
    <mergeCell ref="BE20:BR20"/>
    <mergeCell ref="BV20:CN20"/>
    <mergeCell ref="CR20:DE20"/>
    <mergeCell ref="C22:P22"/>
    <mergeCell ref="Q22:S22"/>
    <mergeCell ref="T22:AI22"/>
    <mergeCell ref="AJ22:AL22"/>
    <mergeCell ref="AM22:BA22"/>
    <mergeCell ref="BB22:BD22"/>
    <mergeCell ref="BE22:BR22"/>
    <mergeCell ref="BS22:BU22"/>
    <mergeCell ref="BV22:CN22"/>
    <mergeCell ref="CO22:CQ22"/>
    <mergeCell ref="CR22:DE22"/>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30:C30"/>
    <mergeCell ref="AK30:DG30"/>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56:AA56"/>
    <mergeCell ref="AB56:AD56"/>
    <mergeCell ref="AE56:AW56"/>
    <mergeCell ref="AX56:AZ56"/>
    <mergeCell ref="BA56:BS56"/>
    <mergeCell ref="BT56:BV56"/>
    <mergeCell ref="BW56:CS56"/>
    <mergeCell ref="I58:AA59"/>
    <mergeCell ref="AL58:BD59"/>
    <mergeCell ref="BK58:CK59"/>
    <mergeCell ref="I61:AA61"/>
    <mergeCell ref="AB61:AK61"/>
    <mergeCell ref="AL61:BD61"/>
    <mergeCell ref="BE61:BJ61"/>
    <mergeCell ref="BK61:CC61"/>
    <mergeCell ref="CD61:CK61"/>
  </mergeCells>
  <printOptions horizontalCentered="0" verticalCentered="0" headings="0" gridLines="0" gridLinesSet="1"/>
  <pageMargins left="0.590277777777778" right="0.196527777777778" top="0.39375" bottom="0.0395833333333333" header="0" footer="0"/>
  <pageSetup orientation="portrait" paperSize="9" scale="100" fitToHeight="1" fitToWidth="1" pageOrder="downThenOver" blackAndWhite="0" draft="0" horizontalDpi="300" verticalDpi="300" copies="1"/>
  <headerFooter differentOddEven="0" differentFirst="0">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filterMode="0">
    <outlinePr summaryBelow="1" summaryRight="1"/>
    <pageSetUpPr fitToPage="0"/>
  </sheetPr>
  <dimension ref="A1:BH137"/>
  <sheetViews>
    <sheetView showFormulas="0" showGridLines="0" showRowColHeaders="1" showZeros="1" rightToLeft="0" tabSelected="0" showOutlineSymbols="1" defaultGridColor="1" view="pageBreakPreview" topLeftCell="A1" colorId="64" zoomScale="95" zoomScaleNormal="85" zoomScalePageLayoutView="95" workbookViewId="0">
      <selection pane="topLeft" activeCell="A4" activeCellId="0" sqref="A4"/>
    </sheetView>
  </sheetViews>
  <sheetFormatPr baseColWidth="8" defaultColWidth="8.9921875" defaultRowHeight="14.25" zeroHeight="0" outlineLevelRow="0"/>
  <cols>
    <col width="2.13" customWidth="1" style="1599" min="1" max="1"/>
    <col width="2.38" customWidth="1" style="1599" min="2" max="2"/>
    <col width="3.75" customWidth="1" style="1599" min="3" max="9"/>
    <col width="4.13" customWidth="1" style="1599" min="10" max="17"/>
    <col width="3.75" customWidth="1" style="1599" min="18" max="42"/>
    <col hidden="1" width="7.75" customWidth="1" style="1599" min="43" max="43"/>
    <col hidden="1" width="11.5" customWidth="1" style="1599" min="44" max="44"/>
    <col hidden="1" width="14.13" customWidth="1" style="1599" min="45" max="45"/>
    <col hidden="1" width="10.87" customWidth="1" style="1599" min="46" max="46"/>
    <col hidden="1" width="12.87" customWidth="1" style="1600" min="47" max="47"/>
    <col width="2.62" customWidth="1" style="1599" min="48" max="51"/>
    <col width="4.13" customWidth="1" style="1599" min="52" max="52"/>
    <col width="2.62" customWidth="1" style="1599" min="53" max="78"/>
    <col width="9" customWidth="1" style="1599" min="79" max="256"/>
    <col width="2.13" customWidth="1" style="1599" min="257" max="257"/>
    <col width="2.38" customWidth="1" style="1599" min="258" max="258"/>
    <col width="3.75" customWidth="1" style="1599" min="259" max="265"/>
    <col width="4.13" customWidth="1" style="1599" min="266" max="273"/>
    <col width="3.75" customWidth="1" style="1599" min="274" max="298"/>
    <col hidden="1" width="10.5" customWidth="1" style="1599" min="299" max="303"/>
    <col width="2.62" customWidth="1" style="1599" min="304" max="307"/>
    <col width="4.13" customWidth="1" style="1599" min="308" max="308"/>
    <col width="2.62" customWidth="1" style="1599" min="309" max="334"/>
    <col width="9" customWidth="1" style="1599" min="335" max="512"/>
    <col width="2.13" customWidth="1" style="1599" min="513" max="513"/>
    <col width="2.38" customWidth="1" style="1599" min="514" max="514"/>
    <col width="3.75" customWidth="1" style="1599" min="515" max="521"/>
    <col width="4.13" customWidth="1" style="1599" min="522" max="529"/>
    <col width="3.75" customWidth="1" style="1599" min="530" max="554"/>
    <col hidden="1" width="10.5" customWidth="1" style="1599" min="555" max="559"/>
    <col width="2.62" customWidth="1" style="1599" min="560" max="563"/>
    <col width="4.13" customWidth="1" style="1599" min="564" max="564"/>
    <col width="2.62" customWidth="1" style="1599" min="565" max="590"/>
    <col width="9" customWidth="1" style="1599" min="591" max="768"/>
    <col width="2.13" customWidth="1" style="1599" min="769" max="769"/>
    <col width="2.38" customWidth="1" style="1599" min="770" max="770"/>
    <col width="3.75" customWidth="1" style="1599" min="771" max="777"/>
    <col width="4.13" customWidth="1" style="1599" min="778" max="785"/>
    <col width="3.75" customWidth="1" style="1599" min="786" max="810"/>
    <col hidden="1" width="10.5" customWidth="1" style="1599" min="811" max="815"/>
    <col width="2.62" customWidth="1" style="1599" min="816" max="819"/>
    <col width="4.13" customWidth="1" style="1599" min="820" max="820"/>
    <col width="2.62" customWidth="1" style="1599" min="821" max="846"/>
    <col width="9" customWidth="1" style="1599" min="847" max="1024"/>
  </cols>
  <sheetData>
    <row r="1" ht="16.5" customHeight="1" s="980">
      <c r="AJ1" s="1601" t="inlineStr">
        <is>
          <t>Unit：US$ M</t>
        </is>
      </c>
      <c r="AK1" s="1335" t="n"/>
      <c r="AL1" s="1335" t="n"/>
      <c r="AM1" s="1335" t="n"/>
      <c r="AN1" s="1335" t="n"/>
    </row>
    <row r="2" ht="27.75" customFormat="1" customHeight="1" s="1602">
      <c r="C2" s="1603" t="inlineStr">
        <is>
          <t>Credit Approval Authority Determination Worksheet</t>
        </is>
      </c>
      <c r="D2" s="1335" t="n"/>
      <c r="E2" s="1335" t="n"/>
      <c r="F2" s="1335" t="n"/>
      <c r="G2" s="1335" t="n"/>
      <c r="H2" s="1335" t="n"/>
      <c r="I2" s="1335" t="n"/>
      <c r="J2" s="1335" t="n"/>
      <c r="K2" s="1335" t="n"/>
      <c r="L2" s="1335" t="n"/>
      <c r="M2" s="1335" t="n"/>
      <c r="N2" s="1335" t="n"/>
      <c r="O2" s="1335" t="n"/>
      <c r="P2" s="1335" t="n"/>
      <c r="Q2" s="1335" t="n"/>
      <c r="R2" s="1335" t="n"/>
      <c r="S2" s="1335" t="n"/>
      <c r="T2" s="1335" t="n"/>
      <c r="U2" s="1335" t="n"/>
      <c r="V2" s="1335" t="n"/>
      <c r="W2" s="1335" t="n"/>
      <c r="X2" s="1335" t="n"/>
      <c r="Y2" s="1335" t="n"/>
      <c r="Z2" s="1335" t="n"/>
      <c r="AA2" s="1335" t="n"/>
      <c r="AB2" s="1335" t="n"/>
      <c r="AC2" s="1335" t="n"/>
      <c r="AD2" s="1335" t="n"/>
      <c r="AE2" s="1335" t="n"/>
      <c r="AF2" s="1335" t="n"/>
      <c r="AG2" s="1335" t="n"/>
      <c r="AH2" s="1335" t="n"/>
      <c r="AI2" s="1335" t="n"/>
      <c r="AJ2" s="1335" t="n"/>
      <c r="AK2" s="1335" t="n"/>
      <c r="AL2" s="1335" t="n"/>
      <c r="AM2" s="1335" t="n"/>
      <c r="AN2" s="1335" t="n"/>
      <c r="AU2" s="1604" t="n"/>
      <c r="AV2" s="1599" t="n"/>
      <c r="AW2" s="1599" t="n"/>
      <c r="AX2" s="1599" t="n"/>
      <c r="AY2" s="1599" t="n"/>
    </row>
    <row r="3" ht="17.25" customHeight="1" s="980">
      <c r="O3" s="1605" t="n"/>
      <c r="AE3" s="1606" t="inlineStr">
        <is>
          <t>Date</t>
        </is>
      </c>
      <c r="AF3" s="1607" t="n"/>
      <c r="AG3" s="1608" t="n"/>
      <c r="AH3" s="1609">
        <f>BS!H3</f>
        <v/>
      </c>
      <c r="AI3" s="1607" t="n"/>
      <c r="AJ3" s="1607" t="n"/>
      <c r="AK3" s="1607" t="n"/>
      <c r="AL3" s="1607" t="n"/>
      <c r="AM3" s="1607" t="n"/>
      <c r="AN3" s="1608" t="n"/>
    </row>
    <row r="4" ht="17.25" customHeight="1" s="980">
      <c r="C4" s="1610" t="inlineStr">
        <is>
          <t xml:space="preserve">Input ○ </t>
        </is>
      </c>
      <c r="D4" s="1607" t="n"/>
      <c r="E4" s="1607" t="n"/>
      <c r="F4" s="1607" t="n"/>
      <c r="G4" s="1608" t="n"/>
      <c r="AE4" s="1606" t="inlineStr">
        <is>
          <t>Office/Dept</t>
        </is>
      </c>
      <c r="AF4" s="1607" t="n"/>
      <c r="AG4" s="1608" t="n"/>
      <c r="AH4" s="1611">
        <f>BS!H5</f>
        <v/>
      </c>
      <c r="AI4" s="1607" t="n"/>
      <c r="AJ4" s="1607" t="n"/>
      <c r="AK4" s="1607" t="n"/>
      <c r="AL4" s="1607" t="n"/>
      <c r="AM4" s="1607" t="n"/>
      <c r="AN4" s="1608" t="n"/>
      <c r="AV4" s="1602" t="n"/>
      <c r="AW4" s="1602" t="n"/>
      <c r="AX4" s="1602" t="n"/>
      <c r="AY4" s="1602" t="n"/>
    </row>
    <row r="5" ht="17.25" customHeight="1" s="980">
      <c r="C5" s="1612" t="inlineStr">
        <is>
          <t xml:space="preserve">　</t>
        </is>
      </c>
      <c r="D5" s="1606" t="inlineStr">
        <is>
          <t>Credit Application</t>
        </is>
      </c>
      <c r="E5" s="1607" t="n"/>
      <c r="F5" s="1607" t="n"/>
      <c r="G5" s="1607" t="n"/>
      <c r="H5" s="1607" t="n"/>
      <c r="I5" s="1607" t="n"/>
      <c r="J5" s="1608" t="n"/>
      <c r="K5" s="1613" t="inlineStr">
        <is>
          <t>Input A～I</t>
        </is>
      </c>
      <c r="L5" s="1607" t="n"/>
      <c r="M5" s="1607" t="n"/>
      <c r="N5" s="1607" t="n"/>
      <c r="O5" s="1607" t="n"/>
      <c r="P5" s="1614" t="inlineStr">
        <is>
          <t>Table</t>
        </is>
      </c>
      <c r="Q5" s="1607" t="n"/>
      <c r="R5" s="1607" t="n"/>
      <c r="S5" s="1608" t="n"/>
      <c r="T5" s="1615" t="n"/>
      <c r="U5" s="1607" t="n"/>
      <c r="V5" s="1607" t="n"/>
      <c r="W5" s="1608" t="n"/>
      <c r="AE5" s="1606" t="inlineStr">
        <is>
          <t>Officer</t>
        </is>
      </c>
      <c r="AF5" s="1607" t="n"/>
      <c r="AG5" s="1608" t="n"/>
      <c r="AH5" s="1611">
        <f>BS!H6</f>
        <v/>
      </c>
      <c r="AI5" s="1607" t="n"/>
      <c r="AJ5" s="1607" t="n"/>
      <c r="AK5" s="1607" t="n"/>
      <c r="AL5" s="1607" t="n"/>
      <c r="AM5" s="1607" t="n"/>
      <c r="AN5" s="1608" t="n"/>
      <c r="AV5" s="1602" t="n"/>
      <c r="AW5" s="1602" t="n"/>
      <c r="AX5" s="1602" t="n"/>
      <c r="AY5" s="1602" t="n"/>
    </row>
    <row r="6" ht="17.25" customHeight="1" s="980">
      <c r="C6" s="1616" t="inlineStr">
        <is>
          <t>○</t>
        </is>
      </c>
      <c r="D6" s="1606" t="inlineStr">
        <is>
          <t>Rating Application</t>
        </is>
      </c>
      <c r="E6" s="1607" t="n"/>
      <c r="F6" s="1607" t="n"/>
      <c r="G6" s="1607" t="n"/>
      <c r="H6" s="1607" t="n"/>
      <c r="I6" s="1607" t="n"/>
      <c r="J6" s="1608" t="n"/>
      <c r="K6" s="1610" t="inlineStr">
        <is>
          <t>Input A&amp;C</t>
        </is>
      </c>
      <c r="L6" s="1607" t="n"/>
      <c r="M6" s="1607" t="n"/>
      <c r="N6" s="1607" t="n"/>
      <c r="O6" s="1608" t="n"/>
      <c r="P6" s="1599" t="n"/>
      <c r="Q6" s="1599" t="n"/>
      <c r="R6" s="1599" t="n"/>
      <c r="S6" s="1599" t="n"/>
      <c r="AE6" s="1599" t="n"/>
      <c r="AF6" s="1599" t="n"/>
      <c r="AG6" s="1617" t="inlineStr">
        <is>
          <t>Extension Number</t>
        </is>
      </c>
      <c r="AH6" s="1618" t="inlineStr">
        <is>
          <t xml:space="preserve"> (</t>
        </is>
      </c>
      <c r="AI6" s="1619">
        <f>BS!H7</f>
        <v/>
      </c>
      <c r="AJ6" s="1620" t="n"/>
      <c r="AK6" s="1620" t="n"/>
      <c r="AL6" s="1620" t="n"/>
      <c r="AM6" s="1620" t="n"/>
      <c r="AN6" s="1618" t="inlineStr">
        <is>
          <t>)</t>
        </is>
      </c>
      <c r="AV6" s="1602" t="n"/>
      <c r="AW6" s="1602" t="n"/>
      <c r="AX6" s="1602" t="n"/>
      <c r="AY6" s="1602" t="n"/>
    </row>
    <row r="7" ht="5.25" customHeight="1" s="980">
      <c r="AV7" s="1621" t="n"/>
      <c r="AW7" s="1622" t="n"/>
      <c r="AX7" s="1335" t="n"/>
      <c r="AY7" s="1335" t="n"/>
    </row>
    <row r="8" ht="19.5" customHeight="1" s="980">
      <c r="C8" s="1623" t="inlineStr">
        <is>
          <t>Mizuho C-CIF</t>
        </is>
      </c>
      <c r="D8" s="1607" t="n"/>
      <c r="E8" s="1607" t="n"/>
      <c r="F8" s="1607" t="n"/>
      <c r="G8" s="1624">
        <f>BS!B3</f>
        <v/>
      </c>
      <c r="H8" s="1607" t="n"/>
      <c r="I8" s="1607" t="n"/>
      <c r="J8" s="1608" t="n"/>
      <c r="K8" s="1625" t="inlineStr">
        <is>
          <t>Customer Name</t>
        </is>
      </c>
      <c r="L8" s="1607" t="n"/>
      <c r="M8" s="1607" t="n"/>
      <c r="N8" s="1608" t="n"/>
      <c r="O8" s="1611">
        <f>BS!B2</f>
        <v/>
      </c>
      <c r="P8" s="1607" t="n"/>
      <c r="Q8" s="1607" t="n"/>
      <c r="R8" s="1607" t="n"/>
      <c r="S8" s="1607" t="n"/>
      <c r="T8" s="1607" t="n"/>
      <c r="U8" s="1607" t="n"/>
      <c r="V8" s="1607" t="n"/>
      <c r="W8" s="1607" t="n"/>
      <c r="X8" s="1607" t="n"/>
      <c r="Y8" s="1607" t="n"/>
      <c r="Z8" s="1607" t="n"/>
      <c r="AA8" s="1607" t="n"/>
      <c r="AB8" s="1607" t="n"/>
      <c r="AC8" s="1607" t="n"/>
      <c r="AD8" s="1607" t="n"/>
      <c r="AE8" s="1607" t="n"/>
      <c r="AF8" s="1607" t="n"/>
      <c r="AG8" s="1608" t="n"/>
      <c r="AH8" s="1625" t="inlineStr">
        <is>
          <t>Rating</t>
        </is>
      </c>
      <c r="AI8" s="1607" t="n"/>
      <c r="AJ8" s="1608" t="n"/>
      <c r="AK8" s="1626" t="n"/>
      <c r="AL8" s="1620" t="n"/>
      <c r="AM8" s="1620" t="n"/>
      <c r="AN8" s="1627" t="n"/>
      <c r="AV8" s="1621" t="n"/>
      <c r="AW8" s="1622" t="n"/>
      <c r="AX8" s="1335" t="n"/>
      <c r="AY8" s="1335" t="n"/>
    </row>
    <row r="9" ht="19.5" customHeight="1" s="980">
      <c r="C9" s="1628" t="inlineStr">
        <is>
          <t>Mizuho C-CIF(s) of customer(s) to be combined under one name with the obligor</t>
        </is>
      </c>
      <c r="D9" s="1620" t="n"/>
      <c r="E9" s="1620" t="n"/>
      <c r="F9" s="1620" t="n"/>
      <c r="G9" s="1620" t="n"/>
      <c r="H9" s="1620" t="n"/>
      <c r="I9" s="1629" t="n"/>
      <c r="J9" s="1630" t="inlineStr">
        <is>
          <t>Belongs to own office</t>
        </is>
      </c>
      <c r="K9" s="1631" t="n"/>
      <c r="L9" s="1631" t="n"/>
      <c r="M9" s="1631" t="n"/>
      <c r="N9" s="1632" t="n"/>
      <c r="O9" s="1633" t="inlineStr">
        <is>
          <t>YES</t>
        </is>
      </c>
      <c r="P9" s="1634" t="n"/>
      <c r="Q9" s="1635" t="inlineStr">
        <is>
          <t>NO</t>
        </is>
      </c>
      <c r="R9" s="1634" t="n"/>
      <c r="S9" s="1636" t="n"/>
      <c r="T9" s="1631" t="n"/>
      <c r="U9" s="1631" t="n"/>
      <c r="V9" s="1631" t="n"/>
      <c r="W9" s="1637" t="n"/>
      <c r="X9" s="1631" t="n"/>
      <c r="Y9" s="1631" t="n"/>
      <c r="Z9" s="1631" t="n"/>
      <c r="AA9" s="1631" t="n"/>
      <c r="AB9" s="1631" t="n"/>
      <c r="AC9" s="1631" t="n"/>
      <c r="AD9" s="1631" t="n"/>
      <c r="AE9" s="1631" t="n"/>
      <c r="AF9" s="1631" t="n"/>
      <c r="AG9" s="1638" t="n"/>
      <c r="AH9" s="1639" t="inlineStr">
        <is>
          <t>Company 
G Rating*</t>
        </is>
      </c>
      <c r="AI9" s="1620" t="n"/>
      <c r="AJ9" s="1627" t="n"/>
      <c r="AK9" s="1640" t="n"/>
      <c r="AL9" s="1620" t="n"/>
      <c r="AM9" s="1620" t="n"/>
      <c r="AN9" s="1627" t="n"/>
      <c r="AV9" s="1621" t="n"/>
      <c r="AW9" s="1622" t="n"/>
      <c r="AX9" s="1622" t="n"/>
      <c r="AY9" s="1622" t="n"/>
    </row>
    <row r="10" ht="19.5" customHeight="1" s="980">
      <c r="C10" s="1641" t="n"/>
      <c r="D10" s="1642" t="n"/>
      <c r="E10" s="1642" t="n"/>
      <c r="F10" s="1642" t="n"/>
      <c r="G10" s="1642" t="n"/>
      <c r="H10" s="1642" t="n"/>
      <c r="I10" s="1643" t="n"/>
      <c r="J10" s="1644" t="inlineStr">
        <is>
          <t>Belongs to other office</t>
        </is>
      </c>
      <c r="K10" s="1645" t="n"/>
      <c r="L10" s="1645" t="n"/>
      <c r="M10" s="1645" t="n"/>
      <c r="N10" s="1646" t="n"/>
      <c r="O10" s="1647" t="inlineStr">
        <is>
          <t>YES</t>
        </is>
      </c>
      <c r="P10" s="1648" t="n"/>
      <c r="Q10" s="1649" t="inlineStr">
        <is>
          <t>NO</t>
        </is>
      </c>
      <c r="R10" s="1648" t="n"/>
      <c r="S10" s="1650" t="n"/>
      <c r="T10" s="1645" t="n"/>
      <c r="U10" s="1645" t="n"/>
      <c r="V10" s="1646" t="n"/>
      <c r="W10" s="1651" t="n"/>
      <c r="X10" s="1645" t="n"/>
      <c r="Y10" s="1645" t="n"/>
      <c r="Z10" s="1645" t="n"/>
      <c r="AA10" s="1645" t="n"/>
      <c r="AB10" s="1645" t="n"/>
      <c r="AC10" s="1645" t="n"/>
      <c r="AD10" s="1645" t="n"/>
      <c r="AE10" s="1645" t="n"/>
      <c r="AF10" s="1645" t="n"/>
      <c r="AG10" s="1652" t="n"/>
      <c r="AH10" s="1642" t="n"/>
      <c r="AI10" s="1642" t="n"/>
      <c r="AJ10" s="1653" t="n"/>
      <c r="AK10" s="1641" t="n"/>
      <c r="AL10" s="1642" t="n"/>
      <c r="AM10" s="1642" t="n"/>
      <c r="AN10" s="1653" t="n"/>
      <c r="AV10" s="1621" t="n"/>
      <c r="AW10" s="1622" t="n"/>
      <c r="AX10" s="1335" t="n"/>
      <c r="AY10" s="1335" t="n"/>
    </row>
    <row r="11" ht="15" customFormat="1" customHeight="1" s="1599">
      <c r="C11" s="1654" t="n"/>
      <c r="D11" s="1654" t="n"/>
      <c r="E11" s="1654" t="n"/>
      <c r="F11" s="1654" t="n"/>
      <c r="G11" s="1654" t="n"/>
      <c r="H11" s="1654" t="n"/>
      <c r="I11" s="1654" t="n"/>
      <c r="J11" s="1654" t="n"/>
      <c r="K11" s="1654" t="n"/>
      <c r="L11" s="1654" t="n"/>
      <c r="M11" s="1654" t="n"/>
      <c r="N11" s="1654" t="n"/>
      <c r="O11" s="1654" t="n"/>
      <c r="P11" s="1654" t="n"/>
      <c r="Q11" s="1654" t="n"/>
      <c r="R11" s="1654" t="n"/>
      <c r="S11" s="1654" t="n"/>
      <c r="T11" s="1654" t="n"/>
      <c r="U11" s="1654" t="n"/>
      <c r="V11" s="1654" t="n"/>
      <c r="W11" s="1654" t="n"/>
      <c r="X11" s="1654" t="n"/>
      <c r="Y11" s="1654" t="n"/>
      <c r="Z11" s="1654" t="n"/>
      <c r="AA11" s="1654" t="n"/>
      <c r="AB11" s="1654" t="n"/>
      <c r="AC11" s="1654" t="n"/>
      <c r="AD11" s="1655" t="inlineStr">
        <is>
          <t>(*)Financial Institutions only</t>
        </is>
      </c>
      <c r="AE11" s="1335" t="n"/>
      <c r="AF11" s="1335" t="n"/>
      <c r="AG11" s="1335" t="n"/>
      <c r="AH11" s="1335" t="n"/>
      <c r="AI11" s="1335" t="n"/>
      <c r="AJ11" s="1335" t="n"/>
      <c r="AK11" s="1335" t="n"/>
      <c r="AL11" s="1335" t="n"/>
      <c r="AM11" s="1335" t="n"/>
      <c r="AN11" s="1335" t="n"/>
      <c r="AU11" s="1600" t="n"/>
      <c r="AV11" s="1621" t="n"/>
      <c r="AW11" s="1622" t="n"/>
      <c r="AX11" s="1622" t="n"/>
      <c r="AY11" s="1622" t="n"/>
    </row>
    <row r="12" ht="19.5" customHeight="1" s="980">
      <c r="C12" s="1623" t="inlineStr">
        <is>
          <t>Collateral</t>
        </is>
      </c>
      <c r="D12" s="1607" t="n"/>
      <c r="E12" s="1607" t="n"/>
      <c r="F12" s="1607" t="n"/>
      <c r="G12" s="1656" t="inlineStr">
        <is>
          <t>No</t>
        </is>
      </c>
      <c r="H12" s="1607" t="n"/>
      <c r="I12" s="1657">
        <f>IF(G12="Yes","Create 「Collateral Category Determination Worksheet」(W-4)(Only for Quality/General)","-")</f>
        <v/>
      </c>
      <c r="J12" s="1552" t="n"/>
      <c r="K12" s="1552" t="n"/>
      <c r="L12" s="1552" t="n"/>
      <c r="M12" s="1552" t="n"/>
      <c r="N12" s="1552" t="n"/>
      <c r="O12" s="1552" t="n"/>
      <c r="P12" s="1552" t="n"/>
      <c r="Q12" s="1552" t="n"/>
      <c r="R12" s="1552" t="n"/>
      <c r="S12" s="1552" t="n"/>
      <c r="T12" s="1552" t="n"/>
      <c r="U12" s="1553" t="n"/>
      <c r="V12" s="1623" t="inlineStr">
        <is>
          <t>Guarantee</t>
        </is>
      </c>
      <c r="W12" s="1607" t="n"/>
      <c r="X12" s="1607" t="n"/>
      <c r="Y12" s="1607" t="n"/>
      <c r="Z12" s="1611" t="n"/>
      <c r="AA12" s="1607" t="n"/>
      <c r="AB12" s="1607" t="n"/>
      <c r="AC12" s="1608" t="n"/>
      <c r="AD12" s="1657">
        <f>IF(Z12="Reflect","Create 「Check Sheet for Effectiveness of Guarantees」","-")</f>
        <v/>
      </c>
      <c r="AE12" s="1552" t="n"/>
      <c r="AF12" s="1552" t="n"/>
      <c r="AG12" s="1552" t="n"/>
      <c r="AH12" s="1552" t="n"/>
      <c r="AI12" s="1552" t="n"/>
      <c r="AJ12" s="1552" t="n"/>
      <c r="AK12" s="1552" t="n"/>
      <c r="AL12" s="1552" t="n"/>
      <c r="AM12" s="1552" t="n"/>
      <c r="AN12" s="1553" t="n"/>
      <c r="AV12" s="1621" t="n"/>
      <c r="AW12" s="1622" t="n"/>
      <c r="AX12" s="1622" t="n"/>
      <c r="AY12" s="1622" t="n"/>
    </row>
    <row r="13" ht="6" customFormat="1" customHeight="1" s="1599">
      <c r="C13" s="1654" t="n"/>
      <c r="D13" s="1654" t="n"/>
      <c r="E13" s="1654" t="n"/>
      <c r="F13" s="1654" t="n"/>
      <c r="G13" s="1654" t="n"/>
      <c r="H13" s="1654" t="n"/>
      <c r="I13" s="1654" t="n"/>
      <c r="J13" s="1654" t="n"/>
      <c r="K13" s="1654" t="n"/>
      <c r="L13" s="1654" t="n"/>
      <c r="M13" s="1654" t="n"/>
      <c r="N13" s="1654" t="n"/>
      <c r="O13" s="1654" t="n"/>
      <c r="P13" s="1654" t="n"/>
      <c r="Q13" s="1654" t="n"/>
      <c r="R13" s="1654" t="n"/>
      <c r="S13" s="1654" t="n"/>
      <c r="T13" s="1654" t="n"/>
      <c r="U13" s="1654" t="n"/>
      <c r="V13" s="1654" t="n"/>
      <c r="W13" s="1654" t="n"/>
      <c r="X13" s="1654" t="n"/>
      <c r="Y13" s="1654" t="n"/>
      <c r="Z13" s="1654" t="n"/>
      <c r="AA13" s="1654" t="n"/>
      <c r="AB13" s="1654" t="n"/>
      <c r="AC13" s="1654" t="n"/>
      <c r="AD13" s="1654" t="n"/>
      <c r="AE13" s="1654" t="n"/>
      <c r="AF13" s="1654" t="n"/>
      <c r="AG13" s="1654" t="n"/>
      <c r="AH13" s="1654" t="n"/>
      <c r="AI13" s="1654" t="n"/>
      <c r="AJ13" s="1654" t="n"/>
      <c r="AK13" s="1654" t="n"/>
      <c r="AL13" s="1654" t="n"/>
      <c r="AM13" s="1654" t="n"/>
      <c r="AN13" s="1654" t="n"/>
      <c r="AU13" s="1600" t="n"/>
      <c r="AV13" s="1621" t="n"/>
      <c r="AW13" s="1622" t="n"/>
      <c r="AX13" s="1622" t="n"/>
      <c r="AY13" s="1622" t="n"/>
    </row>
    <row r="14" ht="24" customFormat="1" customHeight="1" s="1599">
      <c r="B14" s="1658" t="inlineStr">
        <is>
          <t>1. CAA Determination</t>
        </is>
      </c>
      <c r="C14" s="1654" t="n"/>
      <c r="D14" s="1654" t="n"/>
      <c r="E14" s="1654" t="n"/>
      <c r="F14" s="1654" t="n"/>
      <c r="G14" s="1654" t="n"/>
      <c r="H14" s="1654" t="n"/>
      <c r="I14" s="1654" t="n"/>
      <c r="J14" s="1654" t="n"/>
      <c r="K14" s="1654" t="n"/>
      <c r="L14" s="1654" t="n"/>
      <c r="M14" s="1654" t="n"/>
      <c r="N14" s="1654" t="n"/>
      <c r="O14" s="1654" t="n"/>
      <c r="P14" s="1654" t="n"/>
      <c r="Q14" s="1654" t="n"/>
      <c r="R14" s="1654" t="n"/>
      <c r="S14" s="1654" t="n"/>
      <c r="T14" s="1654" t="n"/>
      <c r="U14" s="1654" t="n"/>
      <c r="V14" s="1654" t="n"/>
      <c r="W14" s="1654" t="n"/>
      <c r="X14" s="1654" t="n"/>
      <c r="Y14" s="1654" t="n"/>
      <c r="Z14" s="1654" t="n"/>
      <c r="AA14" s="1654" t="n"/>
      <c r="AB14" s="1654" t="n"/>
      <c r="AC14" s="1654" t="n"/>
      <c r="AD14" s="1654" t="n"/>
      <c r="AE14" s="1654" t="n"/>
      <c r="AF14" s="1654" t="n"/>
      <c r="AG14" s="1654" t="n"/>
      <c r="AH14" s="1654" t="n"/>
      <c r="AI14" s="1654" t="n"/>
      <c r="AJ14" s="1654" t="n"/>
      <c r="AK14" s="1654" t="n"/>
      <c r="AL14" s="1654" t="n"/>
      <c r="AM14" s="1654" t="n"/>
      <c r="AN14" s="1654" t="n"/>
      <c r="AU14" s="1600" t="n"/>
      <c r="AV14" s="1621" t="n"/>
      <c r="AW14" s="1622" t="n"/>
      <c r="AX14" s="1622" t="n"/>
      <c r="AY14" s="1622" t="n"/>
    </row>
    <row r="15" ht="15" customFormat="1" customHeight="1" s="1599">
      <c r="C15" s="1659" t="inlineStr">
        <is>
          <t>A. Calculation of DMS Exposure（Before Execution）</t>
        </is>
      </c>
      <c r="N15" s="1660" t="n"/>
      <c r="O15" s="1660" t="n"/>
      <c r="P15" s="1660" t="n"/>
      <c r="Q15" s="1660" t="n"/>
      <c r="R15" s="1660" t="n"/>
      <c r="S15" s="1660" t="n"/>
      <c r="T15" s="1661" t="n"/>
      <c r="U15" s="1662" t="n"/>
      <c r="V15" s="1642" t="n"/>
      <c r="W15" s="1642" t="n"/>
      <c r="X15" s="1642" t="n"/>
      <c r="Y15" s="1642" t="n"/>
      <c r="Z15" s="1642" t="n"/>
      <c r="AA15" s="1660" t="n"/>
      <c r="AB15" s="1660" t="n"/>
      <c r="AC15" s="1660" t="n"/>
      <c r="AD15" s="1660" t="n"/>
      <c r="AE15" s="1660" t="n"/>
      <c r="AF15" s="1660" t="n"/>
      <c r="AG15" s="1660" t="n"/>
      <c r="AH15" s="1660" t="n"/>
      <c r="AI15" s="1660" t="n"/>
      <c r="AJ15" s="1660" t="n"/>
      <c r="AK15" s="1660" t="n"/>
      <c r="AL15" s="1660" t="n"/>
    </row>
    <row r="16" ht="9" customHeight="1" s="980">
      <c r="C16" s="1663" t="n"/>
      <c r="D16" s="1664" t="n"/>
      <c r="E16" s="1620" t="n"/>
      <c r="F16" s="1620" t="n"/>
      <c r="G16" s="1620" t="n"/>
      <c r="H16" s="1620" t="n"/>
      <c r="I16" s="1627" t="n"/>
      <c r="J16" s="1614" t="inlineStr">
        <is>
          <t>Total Credit Exposure</t>
        </is>
      </c>
      <c r="K16" s="1620" t="n"/>
      <c r="L16" s="1620" t="n"/>
      <c r="M16" s="1620" t="n"/>
      <c r="N16" s="1620" t="n"/>
      <c r="O16" s="1620" t="n"/>
      <c r="P16" s="1620" t="n"/>
      <c r="Q16" s="1627" t="n"/>
      <c r="R16" s="1625" t="inlineStr">
        <is>
          <t>Collateral(Quality+General)</t>
        </is>
      </c>
      <c r="S16" s="1620" t="n"/>
      <c r="T16" s="1620" t="n"/>
      <c r="U16" s="1620" t="n"/>
      <c r="V16" s="1620" t="n"/>
      <c r="W16" s="1620" t="n"/>
      <c r="X16" s="1627" t="n"/>
      <c r="Y16" s="1614" t="inlineStr">
        <is>
          <t>Quality Guarantee</t>
        </is>
      </c>
      <c r="Z16" s="1620" t="n"/>
      <c r="AA16" s="1620" t="n"/>
      <c r="AB16" s="1620" t="n"/>
      <c r="AC16" s="1620" t="n"/>
      <c r="AD16" s="1620" t="n"/>
      <c r="AE16" s="1627" t="n"/>
      <c r="AF16" s="1614" t="inlineStr">
        <is>
          <t>Unsecured Credit</t>
        </is>
      </c>
      <c r="AG16" s="1620" t="n"/>
      <c r="AH16" s="1620" t="n"/>
      <c r="AI16" s="1620" t="n"/>
      <c r="AJ16" s="1620" t="n"/>
      <c r="AK16" s="1620" t="n"/>
      <c r="AL16" s="1627" t="n"/>
      <c r="AN16" s="1665" t="inlineStr">
        <is>
          <t>Exchange rate
（*2）</t>
        </is>
      </c>
      <c r="AO16" s="1620" t="n"/>
      <c r="AP16" s="1627" t="n"/>
    </row>
    <row r="17" ht="9" customHeight="1" s="980">
      <c r="C17" s="1663" t="n"/>
      <c r="D17" s="1335" t="n"/>
      <c r="E17" s="1335" t="n"/>
      <c r="F17" s="1335" t="n"/>
      <c r="G17" s="1335" t="n"/>
      <c r="H17" s="1335" t="n"/>
      <c r="I17" s="1666" t="n"/>
      <c r="J17" s="1641" t="n"/>
      <c r="K17" s="1642" t="n"/>
      <c r="L17" s="1642" t="n"/>
      <c r="M17" s="1642" t="n"/>
      <c r="N17" s="1642" t="n"/>
      <c r="O17" s="1642" t="n"/>
      <c r="P17" s="1642" t="n"/>
      <c r="Q17" s="1653" t="n"/>
      <c r="R17" s="1667" t="n"/>
      <c r="S17" s="1335" t="n"/>
      <c r="T17" s="1335" t="n"/>
      <c r="U17" s="1335" t="n"/>
      <c r="V17" s="1335" t="n"/>
      <c r="W17" s="1335" t="n"/>
      <c r="X17" s="1666" t="n"/>
      <c r="Y17" s="1667" t="n"/>
      <c r="Z17" s="1335" t="n"/>
      <c r="AA17" s="1335" t="n"/>
      <c r="AB17" s="1335" t="n"/>
      <c r="AC17" s="1335" t="n"/>
      <c r="AD17" s="1335" t="n"/>
      <c r="AE17" s="1666" t="n"/>
      <c r="AF17" s="1667" t="n"/>
      <c r="AG17" s="1335" t="n"/>
      <c r="AH17" s="1335" t="n"/>
      <c r="AI17" s="1335" t="n"/>
      <c r="AJ17" s="1335" t="n"/>
      <c r="AK17" s="1335" t="n"/>
      <c r="AL17" s="1666" t="n"/>
      <c r="AN17" s="1667" t="n"/>
      <c r="AO17" s="1335" t="n"/>
      <c r="AP17" s="1666" t="n"/>
    </row>
    <row r="18" ht="14.25" customHeight="1" s="980">
      <c r="C18" s="1663" t="n"/>
      <c r="D18" s="1335" t="n"/>
      <c r="E18" s="1335" t="n"/>
      <c r="F18" s="1335" t="n"/>
      <c r="G18" s="1335" t="n"/>
      <c r="H18" s="1335" t="n"/>
      <c r="I18" s="1666" t="n"/>
      <c r="J18" s="1668" t="inlineStr">
        <is>
          <t>Before Adjustment</t>
        </is>
      </c>
      <c r="K18" s="1620" t="n"/>
      <c r="L18" s="1620" t="n"/>
      <c r="M18" s="1620" t="n"/>
      <c r="N18" s="1669" t="inlineStr">
        <is>
          <t>After Adjustment</t>
        </is>
      </c>
      <c r="O18" s="1620" t="n"/>
      <c r="P18" s="1620" t="n"/>
      <c r="Q18" s="1627" t="n"/>
      <c r="R18" s="1667" t="n"/>
      <c r="S18" s="1335" t="n"/>
      <c r="T18" s="1335" t="n"/>
      <c r="U18" s="1335" t="n"/>
      <c r="V18" s="1335" t="n"/>
      <c r="W18" s="1335" t="n"/>
      <c r="X18" s="1666" t="n"/>
      <c r="Y18" s="1667" t="n"/>
      <c r="Z18" s="1335" t="n"/>
      <c r="AA18" s="1335" t="n"/>
      <c r="AB18" s="1335" t="n"/>
      <c r="AC18" s="1335" t="n"/>
      <c r="AD18" s="1335" t="n"/>
      <c r="AE18" s="1666" t="n"/>
      <c r="AF18" s="1667" t="n"/>
      <c r="AG18" s="1335" t="n"/>
      <c r="AH18" s="1335" t="n"/>
      <c r="AI18" s="1335" t="n"/>
      <c r="AJ18" s="1335" t="n"/>
      <c r="AK18" s="1335" t="n"/>
      <c r="AL18" s="1666" t="n"/>
      <c r="AN18" s="1667" t="n"/>
      <c r="AO18" s="1335" t="n"/>
      <c r="AP18" s="1666" t="n"/>
    </row>
    <row r="19" ht="14.25" customHeight="1" s="980">
      <c r="C19" s="1670" t="n"/>
      <c r="D19" s="1642" t="n"/>
      <c r="E19" s="1642" t="n"/>
      <c r="F19" s="1642" t="n"/>
      <c r="G19" s="1642" t="n"/>
      <c r="H19" s="1642" t="n"/>
      <c r="I19" s="1653" t="n"/>
      <c r="J19" s="1641" t="n"/>
      <c r="K19" s="1642" t="n"/>
      <c r="L19" s="1642" t="n"/>
      <c r="M19" s="1642" t="n"/>
      <c r="N19" s="1641" t="n"/>
      <c r="O19" s="1642" t="n"/>
      <c r="P19" s="1642" t="n"/>
      <c r="Q19" s="1653" t="n"/>
      <c r="R19" s="1641" t="n"/>
      <c r="S19" s="1642" t="n"/>
      <c r="T19" s="1642" t="n"/>
      <c r="U19" s="1642" t="n"/>
      <c r="V19" s="1642" t="n"/>
      <c r="W19" s="1642" t="n"/>
      <c r="X19" s="1653" t="n"/>
      <c r="Y19" s="1641" t="n"/>
      <c r="Z19" s="1642" t="n"/>
      <c r="AA19" s="1642" t="n"/>
      <c r="AB19" s="1642" t="n"/>
      <c r="AC19" s="1642" t="n"/>
      <c r="AD19" s="1642" t="n"/>
      <c r="AE19" s="1653" t="n"/>
      <c r="AF19" s="1641" t="n"/>
      <c r="AG19" s="1642" t="n"/>
      <c r="AH19" s="1642" t="n"/>
      <c r="AI19" s="1642" t="n"/>
      <c r="AJ19" s="1642" t="n"/>
      <c r="AK19" s="1642" t="n"/>
      <c r="AL19" s="1653" t="n"/>
      <c r="AN19" s="1641" t="n"/>
      <c r="AO19" s="1642" t="n"/>
      <c r="AP19" s="1653" t="n"/>
    </row>
    <row r="20" ht="9" customHeight="1" s="980">
      <c r="C20" s="1670" t="n"/>
      <c r="D20" s="1671" t="inlineStr">
        <is>
          <t>On Balance</t>
        </is>
      </c>
      <c r="E20" s="1620" t="n"/>
      <c r="F20" s="1620" t="n"/>
      <c r="G20" s="1620" t="n"/>
      <c r="H20" s="1620" t="n"/>
      <c r="I20" s="1627" t="n"/>
      <c r="J20" s="1672" t="n"/>
      <c r="K20" s="1620" t="n"/>
      <c r="L20" s="1620" t="n"/>
      <c r="M20" s="1620" t="n"/>
      <c r="N20" s="1673">
        <f>J20</f>
        <v/>
      </c>
      <c r="O20" s="1403" t="n"/>
      <c r="P20" s="1403" t="n"/>
      <c r="Q20" s="1404" t="n"/>
      <c r="R20" s="1674" t="n"/>
      <c r="S20" s="1620" t="n"/>
      <c r="T20" s="1620" t="n"/>
      <c r="U20" s="1620" t="n"/>
      <c r="V20" s="1620" t="n"/>
      <c r="W20" s="1620" t="n"/>
      <c r="X20" s="1627" t="n"/>
      <c r="Y20" s="1674" t="n"/>
      <c r="Z20" s="1620" t="n"/>
      <c r="AA20" s="1620" t="n"/>
      <c r="AB20" s="1620" t="n"/>
      <c r="AC20" s="1620" t="n"/>
      <c r="AD20" s="1620" t="n"/>
      <c r="AE20" s="1627" t="n"/>
      <c r="AF20" s="1675">
        <f>N24-SUM(R20:AE21)</f>
        <v/>
      </c>
      <c r="AG20" s="1403" t="n"/>
      <c r="AH20" s="1403" t="n"/>
      <c r="AI20" s="1403" t="n"/>
      <c r="AJ20" s="1403" t="n"/>
      <c r="AK20" s="1403" t="n"/>
      <c r="AL20" s="1404" t="n"/>
      <c r="AN20" s="1615">
        <f>BS!H8</f>
        <v/>
      </c>
      <c r="AO20" s="1620" t="n"/>
      <c r="AP20" s="1627" t="n"/>
    </row>
    <row r="21" ht="9" customHeight="1" s="980">
      <c r="C21" s="1670" t="n"/>
      <c r="D21" s="1676" t="n"/>
      <c r="E21" s="1677" t="n"/>
      <c r="F21" s="1677" t="n"/>
      <c r="G21" s="1677" t="n"/>
      <c r="H21" s="1677" t="n"/>
      <c r="I21" s="1678" t="n"/>
      <c r="J21" s="1676" t="n"/>
      <c r="K21" s="1677" t="n"/>
      <c r="L21" s="1677" t="n"/>
      <c r="M21" s="1677" t="n"/>
      <c r="N21" s="1440" t="n"/>
      <c r="O21" s="1428" t="n"/>
      <c r="P21" s="1428" t="n"/>
      <c r="Q21" s="1441" t="n"/>
      <c r="R21" s="1667" t="n"/>
      <c r="S21" s="1335" t="n"/>
      <c r="T21" s="1335" t="n"/>
      <c r="U21" s="1335" t="n"/>
      <c r="V21" s="1335" t="n"/>
      <c r="W21" s="1335" t="n"/>
      <c r="X21" s="1666" t="n"/>
      <c r="Y21" s="1667" t="n"/>
      <c r="Z21" s="1335" t="n"/>
      <c r="AA21" s="1335" t="n"/>
      <c r="AB21" s="1335" t="n"/>
      <c r="AC21" s="1335" t="n"/>
      <c r="AD21" s="1335" t="n"/>
      <c r="AE21" s="1666" t="n"/>
      <c r="AF21" s="1405" t="n"/>
      <c r="AL21" s="1406" t="n"/>
      <c r="AN21" s="1667" t="n"/>
      <c r="AO21" s="1335" t="n"/>
      <c r="AP21" s="1666" t="n"/>
    </row>
    <row r="22" ht="9" customHeight="1" s="980">
      <c r="C22" s="1663" t="n"/>
      <c r="D22" s="1679" t="inlineStr">
        <is>
          <t>Off Balance</t>
        </is>
      </c>
      <c r="E22" s="1680" t="n"/>
      <c r="F22" s="1680" t="n"/>
      <c r="G22" s="1680" t="n"/>
      <c r="H22" s="1680" t="n"/>
      <c r="I22" s="1681" t="n"/>
      <c r="J22" s="1682" t="n"/>
      <c r="K22" s="1680" t="n"/>
      <c r="L22" s="1680" t="n"/>
      <c r="M22" s="1680" t="n"/>
      <c r="N22" s="1683">
        <f>J22*0.7</f>
        <v/>
      </c>
      <c r="O22" s="1411" t="n"/>
      <c r="P22" s="1411" t="n"/>
      <c r="Q22" s="1446" t="n"/>
      <c r="R22" s="1667" t="n"/>
      <c r="S22" s="1335" t="n"/>
      <c r="T22" s="1335" t="n"/>
      <c r="U22" s="1335" t="n"/>
      <c r="V22" s="1335" t="n"/>
      <c r="W22" s="1335" t="n"/>
      <c r="X22" s="1666" t="n"/>
      <c r="Y22" s="1667" t="n"/>
      <c r="Z22" s="1335" t="n"/>
      <c r="AA22" s="1335" t="n"/>
      <c r="AB22" s="1335" t="n"/>
      <c r="AC22" s="1335" t="n"/>
      <c r="AD22" s="1335" t="n"/>
      <c r="AE22" s="1666" t="n"/>
      <c r="AF22" s="1405" t="n"/>
      <c r="AL22" s="1406" t="n"/>
      <c r="AN22" s="1641" t="n"/>
      <c r="AO22" s="1642" t="n"/>
      <c r="AP22" s="1653" t="n"/>
    </row>
    <row r="23" ht="9" customHeight="1" s="980">
      <c r="C23" s="1663" t="n"/>
      <c r="D23" s="1676" t="n"/>
      <c r="E23" s="1677" t="n"/>
      <c r="F23" s="1677" t="n"/>
      <c r="G23" s="1677" t="n"/>
      <c r="H23" s="1677" t="n"/>
      <c r="I23" s="1678" t="n"/>
      <c r="J23" s="1676" t="n"/>
      <c r="K23" s="1677" t="n"/>
      <c r="L23" s="1677" t="n"/>
      <c r="M23" s="1677" t="n"/>
      <c r="N23" s="1440" t="n"/>
      <c r="O23" s="1428" t="n"/>
      <c r="P23" s="1428" t="n"/>
      <c r="Q23" s="1441" t="n"/>
      <c r="R23" s="1667" t="n"/>
      <c r="S23" s="1335" t="n"/>
      <c r="T23" s="1335" t="n"/>
      <c r="U23" s="1335" t="n"/>
      <c r="V23" s="1335" t="n"/>
      <c r="W23" s="1335" t="n"/>
      <c r="X23" s="1666" t="n"/>
      <c r="Y23" s="1667" t="n"/>
      <c r="Z23" s="1335" t="n"/>
      <c r="AA23" s="1335" t="n"/>
      <c r="AB23" s="1335" t="n"/>
      <c r="AC23" s="1335" t="n"/>
      <c r="AD23" s="1335" t="n"/>
      <c r="AE23" s="1666" t="n"/>
      <c r="AF23" s="1405" t="n"/>
      <c r="AL23" s="1406" t="n"/>
    </row>
    <row r="24" ht="9" customHeight="1" s="980">
      <c r="C24" s="1663" t="n"/>
      <c r="D24" s="1684" t="inlineStr">
        <is>
          <t>Total(*1)</t>
        </is>
      </c>
      <c r="E24" s="1680" t="n"/>
      <c r="F24" s="1680" t="n"/>
      <c r="G24" s="1680" t="n"/>
      <c r="H24" s="1680" t="n"/>
      <c r="I24" s="1681" t="n"/>
      <c r="J24" s="1685">
        <f>SUM(J20,J22)</f>
        <v/>
      </c>
      <c r="K24" s="1411" t="n"/>
      <c r="L24" s="1411" t="n"/>
      <c r="M24" s="1411" t="n"/>
      <c r="N24" s="1686">
        <f>N20+N22</f>
        <v/>
      </c>
      <c r="O24" s="1411" t="n"/>
      <c r="P24" s="1411" t="n"/>
      <c r="Q24" s="1446" t="n"/>
      <c r="R24" s="1667" t="n"/>
      <c r="S24" s="1335" t="n"/>
      <c r="T24" s="1335" t="n"/>
      <c r="U24" s="1335" t="n"/>
      <c r="V24" s="1335" t="n"/>
      <c r="W24" s="1335" t="n"/>
      <c r="X24" s="1666" t="n"/>
      <c r="Y24" s="1667" t="n"/>
      <c r="Z24" s="1335" t="n"/>
      <c r="AA24" s="1335" t="n"/>
      <c r="AB24" s="1335" t="n"/>
      <c r="AC24" s="1335" t="n"/>
      <c r="AD24" s="1335" t="n"/>
      <c r="AE24" s="1666" t="n"/>
      <c r="AF24" s="1405" t="n"/>
      <c r="AL24" s="1406" t="n"/>
    </row>
    <row r="25" ht="9" customHeight="1" s="980">
      <c r="C25" s="1670" t="n"/>
      <c r="D25" s="1641" t="n"/>
      <c r="E25" s="1642" t="n"/>
      <c r="F25" s="1642" t="n"/>
      <c r="G25" s="1642" t="n"/>
      <c r="H25" s="1642" t="n"/>
      <c r="I25" s="1653" t="n"/>
      <c r="J25" s="1422" t="n"/>
      <c r="K25" s="1423" t="n"/>
      <c r="L25" s="1423" t="n"/>
      <c r="M25" s="1423" t="n"/>
      <c r="N25" s="1422" t="n"/>
      <c r="O25" s="1423" t="n"/>
      <c r="P25" s="1423" t="n"/>
      <c r="Q25" s="1426" t="n"/>
      <c r="R25" s="1641" t="n"/>
      <c r="S25" s="1642" t="n"/>
      <c r="T25" s="1642" t="n"/>
      <c r="U25" s="1642" t="n"/>
      <c r="V25" s="1642" t="n"/>
      <c r="W25" s="1642" t="n"/>
      <c r="X25" s="1653" t="n"/>
      <c r="Y25" s="1641" t="n"/>
      <c r="Z25" s="1642" t="n"/>
      <c r="AA25" s="1642" t="n"/>
      <c r="AB25" s="1642" t="n"/>
      <c r="AC25" s="1642" t="n"/>
      <c r="AD25" s="1642" t="n"/>
      <c r="AE25" s="1653" t="n"/>
      <c r="AF25" s="1422" t="n"/>
      <c r="AG25" s="1423" t="n"/>
      <c r="AH25" s="1423" t="n"/>
      <c r="AI25" s="1423" t="n"/>
      <c r="AJ25" s="1423" t="n"/>
      <c r="AK25" s="1423" t="n"/>
      <c r="AL25" s="1426" t="n"/>
    </row>
    <row r="26" ht="15" customHeight="1" s="980">
      <c r="C26" s="1687" t="n"/>
      <c r="D26" s="1688" t="inlineStr">
        <is>
          <t>(*1)Make sure to match the total credit exposure before adjustment with the DMS Total Limit in DMS Group Exposure List / Exposure List (byCompany) output from CDM.</t>
        </is>
      </c>
      <c r="E26" s="1335" t="n"/>
      <c r="F26" s="1335" t="n"/>
      <c r="G26" s="1335" t="n"/>
      <c r="H26" s="1335" t="n"/>
      <c r="I26" s="1335" t="n"/>
      <c r="J26" s="1335" t="n"/>
      <c r="K26" s="1335" t="n"/>
      <c r="L26" s="1335" t="n"/>
      <c r="M26" s="1335" t="n"/>
      <c r="N26" s="1335" t="n"/>
      <c r="O26" s="1335" t="n"/>
      <c r="P26" s="1335" t="n"/>
      <c r="Q26" s="1335" t="n"/>
      <c r="R26" s="1335" t="n"/>
      <c r="S26" s="1335" t="n"/>
      <c r="T26" s="1335" t="n"/>
      <c r="U26" s="1335" t="n"/>
      <c r="V26" s="1335" t="n"/>
      <c r="W26" s="1335" t="n"/>
      <c r="X26" s="1335" t="n"/>
      <c r="Y26" s="1335" t="n"/>
      <c r="Z26" s="1335" t="n"/>
      <c r="AA26" s="1335" t="n"/>
      <c r="AB26" s="1335" t="n"/>
      <c r="AC26" s="1335" t="n"/>
      <c r="AD26" s="1335" t="n"/>
      <c r="AE26" s="1335" t="n"/>
      <c r="AF26" s="1335" t="n"/>
      <c r="AG26" s="1335" t="n"/>
      <c r="AH26" s="1335" t="n"/>
      <c r="AI26" s="1335" t="n"/>
      <c r="AJ26" s="1335" t="n"/>
      <c r="AK26" s="1335" t="n"/>
      <c r="AL26" s="1335" t="n"/>
      <c r="AM26" s="1335" t="n"/>
      <c r="AN26" s="1689" t="n"/>
      <c r="AO26" s="1689" t="n"/>
      <c r="AP26" s="1689" t="n"/>
    </row>
    <row r="27" ht="15" customHeight="1" s="980">
      <c r="C27" s="1687" t="n"/>
      <c r="D27" s="1688" t="inlineStr">
        <is>
          <t>(*2)Input exchange rate to convert DMS Exposure into Japanese Yen, be sure to use the latest Mizuho Special Rates.</t>
        </is>
      </c>
      <c r="E27" s="1335" t="n"/>
      <c r="F27" s="1335" t="n"/>
      <c r="G27" s="1335" t="n"/>
      <c r="H27" s="1335" t="n"/>
      <c r="I27" s="1335" t="n"/>
      <c r="J27" s="1335" t="n"/>
      <c r="K27" s="1335" t="n"/>
      <c r="L27" s="1335" t="n"/>
      <c r="M27" s="1335" t="n"/>
      <c r="N27" s="1335" t="n"/>
      <c r="O27" s="1335" t="n"/>
      <c r="P27" s="1335" t="n"/>
      <c r="Q27" s="1335" t="n"/>
      <c r="R27" s="1335" t="n"/>
      <c r="S27" s="1335" t="n"/>
      <c r="T27" s="1335" t="n"/>
      <c r="U27" s="1335" t="n"/>
      <c r="V27" s="1335" t="n"/>
      <c r="W27" s="1335" t="n"/>
      <c r="X27" s="1335" t="n"/>
      <c r="Y27" s="1335" t="n"/>
      <c r="Z27" s="1335" t="n"/>
      <c r="AA27" s="1335" t="n"/>
      <c r="AB27" s="1335" t="n"/>
      <c r="AC27" s="1335" t="n"/>
      <c r="AD27" s="1335" t="n"/>
      <c r="AE27" s="1335" t="n"/>
      <c r="AF27" s="1335" t="n"/>
      <c r="AG27" s="1335" t="n"/>
      <c r="AH27" s="1335" t="n"/>
      <c r="AI27" s="1335" t="n"/>
      <c r="AJ27" s="1335" t="n"/>
      <c r="AK27" s="1335" t="n"/>
      <c r="AL27" s="1335" t="n"/>
      <c r="AM27" s="1335" t="n"/>
      <c r="AN27" s="1689" t="n"/>
      <c r="AO27" s="1689" t="n"/>
      <c r="AP27" s="1689" t="n"/>
    </row>
    <row r="28" ht="7.5" customHeight="1" s="980">
      <c r="C28" s="1690" t="n"/>
      <c r="D28" s="1689" t="n"/>
      <c r="E28" s="1689" t="n"/>
      <c r="F28" s="1689" t="n"/>
      <c r="G28" s="1689" t="n"/>
      <c r="H28" s="1689" t="n"/>
      <c r="I28" s="1689" t="n"/>
      <c r="J28" s="1689" t="n"/>
      <c r="K28" s="1689" t="n"/>
      <c r="L28" s="1689" t="n"/>
      <c r="M28" s="1689" t="n"/>
      <c r="N28" s="1689" t="n"/>
      <c r="O28" s="1689" t="n"/>
      <c r="P28" s="1689" t="n"/>
      <c r="Q28" s="1689" t="n"/>
      <c r="R28" s="1689" t="n"/>
      <c r="S28" s="1689" t="n"/>
      <c r="T28" s="1689" t="n"/>
      <c r="U28" s="1689" t="n"/>
      <c r="V28" s="1689" t="n"/>
      <c r="W28" s="1689" t="n"/>
      <c r="X28" s="1689" t="n"/>
      <c r="Y28" s="1689" t="n"/>
      <c r="Z28" s="1689" t="n"/>
      <c r="AA28" s="1689" t="n"/>
      <c r="AB28" s="1689" t="n"/>
      <c r="AC28" s="1689" t="n"/>
      <c r="AD28" s="1689" t="n"/>
      <c r="AE28" s="1689" t="n"/>
      <c r="AF28" s="1689" t="n"/>
      <c r="AG28" s="1689" t="n"/>
      <c r="AH28" s="1689" t="n"/>
      <c r="AI28" s="1689" t="n"/>
      <c r="AJ28" s="1689" t="n"/>
      <c r="AK28" s="1689" t="n"/>
      <c r="AL28" s="1689" t="n"/>
      <c r="AM28" s="1689" t="n"/>
      <c r="AN28" s="1689" t="n"/>
      <c r="AO28" s="1689" t="n"/>
      <c r="AP28" s="1689" t="n"/>
    </row>
    <row r="29" ht="15" customFormat="1" customHeight="1" s="1599">
      <c r="C29" s="1691" t="inlineStr">
        <is>
          <t>B. Calculation of Net Credit Increase / Decrease</t>
        </is>
      </c>
      <c r="D29" s="1690" t="n"/>
      <c r="E29" s="1690" t="n"/>
      <c r="F29" s="1690" t="n"/>
      <c r="G29" s="1690" t="n"/>
      <c r="H29" s="1690" t="n"/>
      <c r="I29" s="1660" t="n"/>
      <c r="J29" s="1660" t="n"/>
      <c r="K29" s="1660" t="n"/>
      <c r="L29" s="1660" t="n"/>
      <c r="M29" s="1660" t="n"/>
      <c r="N29" s="1660" t="n"/>
      <c r="O29" s="1690" t="n"/>
      <c r="P29" s="1690" t="n"/>
      <c r="Q29" s="1690" t="n"/>
      <c r="R29" s="1690" t="n"/>
      <c r="S29" s="1690" t="n"/>
      <c r="T29" s="1690" t="n"/>
      <c r="U29" s="1662" t="n"/>
      <c r="V29" s="1642" t="n"/>
      <c r="W29" s="1642" t="n"/>
      <c r="X29" s="1642" t="n"/>
      <c r="Y29" s="1642" t="n"/>
      <c r="Z29" s="1642" t="n"/>
      <c r="AA29" s="1690" t="n"/>
      <c r="AB29" s="1690" t="n"/>
      <c r="AC29" s="1690" t="n"/>
      <c r="AD29" s="1690" t="n"/>
      <c r="AE29" s="1690" t="n"/>
      <c r="AF29" s="1690" t="n"/>
      <c r="AG29" s="1690" t="n"/>
      <c r="AH29" s="1690" t="n"/>
      <c r="AI29" s="1690" t="n"/>
      <c r="AJ29" s="1690" t="n"/>
      <c r="AK29" s="1690" t="n"/>
      <c r="AL29" s="1690" t="n"/>
    </row>
    <row r="30" ht="9" customHeight="1" s="980">
      <c r="C30" s="1692" t="n"/>
      <c r="D30" s="1693" t="inlineStr">
        <is>
          <t>This Transaction</t>
        </is>
      </c>
      <c r="E30" s="1620" t="n"/>
      <c r="F30" s="1620" t="n"/>
      <c r="G30" s="1620" t="n"/>
      <c r="H30" s="1620" t="n"/>
      <c r="I30" s="1627" t="n"/>
      <c r="J30" s="1693">
        <f>J16</f>
        <v/>
      </c>
      <c r="K30" s="1620" t="n"/>
      <c r="L30" s="1620" t="n"/>
      <c r="M30" s="1620" t="n"/>
      <c r="N30" s="1620" t="n"/>
      <c r="O30" s="1620" t="n"/>
      <c r="P30" s="1620" t="n"/>
      <c r="Q30" s="1627" t="n"/>
      <c r="R30" s="1694">
        <f>R16</f>
        <v/>
      </c>
      <c r="S30" s="1620" t="n"/>
      <c r="T30" s="1620" t="n"/>
      <c r="U30" s="1620" t="n"/>
      <c r="V30" s="1620" t="n"/>
      <c r="W30" s="1620" t="n"/>
      <c r="X30" s="1627" t="n"/>
      <c r="Y30" s="1693">
        <f>Y16</f>
        <v/>
      </c>
      <c r="Z30" s="1620" t="n"/>
      <c r="AA30" s="1620" t="n"/>
      <c r="AB30" s="1620" t="n"/>
      <c r="AC30" s="1620" t="n"/>
      <c r="AD30" s="1620" t="n"/>
      <c r="AE30" s="1627" t="n"/>
      <c r="AF30" s="1693">
        <f>AF16</f>
        <v/>
      </c>
      <c r="AG30" s="1620" t="n"/>
      <c r="AH30" s="1620" t="n"/>
      <c r="AI30" s="1620" t="n"/>
      <c r="AJ30" s="1620" t="n"/>
      <c r="AK30" s="1620" t="n"/>
      <c r="AL30" s="1627" t="n"/>
    </row>
    <row r="31" ht="9" customHeight="1" s="980">
      <c r="C31" s="1692" t="n"/>
      <c r="D31" s="1641" t="n"/>
      <c r="E31" s="1642" t="n"/>
      <c r="F31" s="1642" t="n"/>
      <c r="G31" s="1642" t="n"/>
      <c r="H31" s="1642" t="n"/>
      <c r="I31" s="1653" t="n"/>
      <c r="J31" s="1641" t="n"/>
      <c r="K31" s="1642" t="n"/>
      <c r="L31" s="1642" t="n"/>
      <c r="M31" s="1642" t="n"/>
      <c r="N31" s="1642" t="n"/>
      <c r="O31" s="1642" t="n"/>
      <c r="P31" s="1642" t="n"/>
      <c r="Q31" s="1653" t="n"/>
      <c r="R31" s="1641" t="n"/>
      <c r="S31" s="1642" t="n"/>
      <c r="T31" s="1642" t="n"/>
      <c r="U31" s="1642" t="n"/>
      <c r="V31" s="1642" t="n"/>
      <c r="W31" s="1642" t="n"/>
      <c r="X31" s="1653" t="n"/>
      <c r="Y31" s="1641" t="n"/>
      <c r="Z31" s="1642" t="n"/>
      <c r="AA31" s="1642" t="n"/>
      <c r="AB31" s="1642" t="n"/>
      <c r="AC31" s="1642" t="n"/>
      <c r="AD31" s="1642" t="n"/>
      <c r="AE31" s="1653" t="n"/>
      <c r="AF31" s="1641" t="n"/>
      <c r="AG31" s="1642" t="n"/>
      <c r="AH31" s="1642" t="n"/>
      <c r="AI31" s="1642" t="n"/>
      <c r="AJ31" s="1642" t="n"/>
      <c r="AK31" s="1642" t="n"/>
      <c r="AL31" s="1653" t="n"/>
    </row>
    <row r="32" ht="9" customHeight="1" s="980">
      <c r="C32" s="1692" t="n"/>
      <c r="D32" s="1695" t="n"/>
      <c r="E32" s="1620" t="n"/>
      <c r="F32" s="1620" t="n"/>
      <c r="G32" s="1620" t="n"/>
      <c r="H32" s="1620" t="n"/>
      <c r="I32" s="1627" t="n"/>
      <c r="J32" s="1696" t="n"/>
      <c r="K32" s="1620" t="n"/>
      <c r="L32" s="1620" t="n"/>
      <c r="M32" s="1620" t="n"/>
      <c r="N32" s="1620" t="n"/>
      <c r="O32" s="1620" t="n"/>
      <c r="P32" s="1620" t="n"/>
      <c r="Q32" s="1627" t="n"/>
      <c r="R32" s="1696" t="n"/>
      <c r="S32" s="1620" t="n"/>
      <c r="T32" s="1620" t="n"/>
      <c r="U32" s="1620" t="n"/>
      <c r="V32" s="1620" t="n"/>
      <c r="W32" s="1620" t="n"/>
      <c r="X32" s="1627" t="n"/>
      <c r="Y32" s="1696" t="n"/>
      <c r="Z32" s="1620" t="n"/>
      <c r="AA32" s="1620" t="n"/>
      <c r="AB32" s="1620" t="n"/>
      <c r="AC32" s="1620" t="n"/>
      <c r="AD32" s="1620" t="n"/>
      <c r="AE32" s="1627" t="n"/>
      <c r="AF32" s="1697">
        <f>J32-SUM(R32:AE33)</f>
        <v/>
      </c>
      <c r="AG32" s="1403" t="n"/>
      <c r="AH32" s="1403" t="n"/>
      <c r="AI32" s="1403" t="n"/>
      <c r="AJ32" s="1403" t="n"/>
      <c r="AK32" s="1403" t="n"/>
      <c r="AL32" s="1404" t="n"/>
    </row>
    <row r="33" ht="9" customHeight="1" s="980">
      <c r="C33" s="1692" t="n"/>
      <c r="D33" s="1667" t="n"/>
      <c r="E33" s="1335" t="n"/>
      <c r="F33" s="1335" t="n"/>
      <c r="G33" s="1335" t="n"/>
      <c r="H33" s="1335" t="n"/>
      <c r="I33" s="1666" t="n"/>
      <c r="J33" s="1641" t="n"/>
      <c r="K33" s="1642" t="n"/>
      <c r="L33" s="1642" t="n"/>
      <c r="M33" s="1642" t="n"/>
      <c r="N33" s="1642" t="n"/>
      <c r="O33" s="1642" t="n"/>
      <c r="P33" s="1642" t="n"/>
      <c r="Q33" s="1653" t="n"/>
      <c r="R33" s="1641" t="n"/>
      <c r="S33" s="1642" t="n"/>
      <c r="T33" s="1642" t="n"/>
      <c r="U33" s="1642" t="n"/>
      <c r="V33" s="1642" t="n"/>
      <c r="W33" s="1642" t="n"/>
      <c r="X33" s="1653" t="n"/>
      <c r="Y33" s="1641" t="n"/>
      <c r="Z33" s="1642" t="n"/>
      <c r="AA33" s="1642" t="n"/>
      <c r="AB33" s="1642" t="n"/>
      <c r="AC33" s="1642" t="n"/>
      <c r="AD33" s="1642" t="n"/>
      <c r="AE33" s="1653" t="n"/>
      <c r="AF33" s="1405" t="n"/>
      <c r="AL33" s="1406" t="n"/>
    </row>
    <row r="34" ht="9" customHeight="1" s="980">
      <c r="C34" s="1692" t="n"/>
      <c r="D34" s="1698" t="n"/>
      <c r="E34" s="1620" t="n"/>
      <c r="F34" s="1620" t="n"/>
      <c r="G34" s="1620" t="n"/>
      <c r="H34" s="1620" t="n"/>
      <c r="I34" s="1627" t="n"/>
      <c r="J34" s="1696" t="n"/>
      <c r="K34" s="1620" t="n"/>
      <c r="L34" s="1620" t="n"/>
      <c r="M34" s="1620" t="n"/>
      <c r="N34" s="1620" t="n"/>
      <c r="O34" s="1620" t="n"/>
      <c r="P34" s="1620" t="n"/>
      <c r="Q34" s="1627" t="n"/>
      <c r="R34" s="1696" t="n"/>
      <c r="S34" s="1620" t="n"/>
      <c r="T34" s="1620" t="n"/>
      <c r="U34" s="1620" t="n"/>
      <c r="V34" s="1620" t="n"/>
      <c r="W34" s="1620" t="n"/>
      <c r="X34" s="1627" t="n"/>
      <c r="Y34" s="1696" t="n"/>
      <c r="Z34" s="1620" t="n"/>
      <c r="AA34" s="1620" t="n"/>
      <c r="AB34" s="1620" t="n"/>
      <c r="AC34" s="1620" t="n"/>
      <c r="AD34" s="1620" t="n"/>
      <c r="AE34" s="1627" t="n"/>
      <c r="AF34" s="1699">
        <f>J34-SUM(R34:AE35)</f>
        <v/>
      </c>
      <c r="AG34" s="1403" t="n"/>
      <c r="AH34" s="1403" t="n"/>
      <c r="AI34" s="1403" t="n"/>
      <c r="AJ34" s="1403" t="n"/>
      <c r="AK34" s="1403" t="n"/>
      <c r="AL34" s="1404" t="n"/>
    </row>
    <row r="35" ht="9" customHeight="1" s="980">
      <c r="C35" s="1692" t="n"/>
      <c r="D35" s="1641" t="n"/>
      <c r="E35" s="1642" t="n"/>
      <c r="F35" s="1642" t="n"/>
      <c r="G35" s="1642" t="n"/>
      <c r="H35" s="1642" t="n"/>
      <c r="I35" s="1653" t="n"/>
      <c r="J35" s="1641" t="n"/>
      <c r="K35" s="1642" t="n"/>
      <c r="L35" s="1642" t="n"/>
      <c r="M35" s="1642" t="n"/>
      <c r="N35" s="1642" t="n"/>
      <c r="O35" s="1642" t="n"/>
      <c r="P35" s="1642" t="n"/>
      <c r="Q35" s="1653" t="n"/>
      <c r="R35" s="1641" t="n"/>
      <c r="S35" s="1642" t="n"/>
      <c r="T35" s="1642" t="n"/>
      <c r="U35" s="1642" t="n"/>
      <c r="V35" s="1642" t="n"/>
      <c r="W35" s="1642" t="n"/>
      <c r="X35" s="1653" t="n"/>
      <c r="Y35" s="1641" t="n"/>
      <c r="Z35" s="1642" t="n"/>
      <c r="AA35" s="1642" t="n"/>
      <c r="AB35" s="1642" t="n"/>
      <c r="AC35" s="1642" t="n"/>
      <c r="AD35" s="1642" t="n"/>
      <c r="AE35" s="1653" t="n"/>
      <c r="AF35" s="1422" t="n"/>
      <c r="AG35" s="1423" t="n"/>
      <c r="AH35" s="1423" t="n"/>
      <c r="AI35" s="1423" t="n"/>
      <c r="AJ35" s="1423" t="n"/>
      <c r="AK35" s="1423" t="n"/>
      <c r="AL35" s="1426" t="n"/>
    </row>
    <row r="36" ht="9" customHeight="1" s="980">
      <c r="C36" s="1692" t="n"/>
      <c r="D36" s="1700" t="n"/>
      <c r="E36" s="1620" t="n"/>
      <c r="F36" s="1620" t="n"/>
      <c r="G36" s="1620" t="n"/>
      <c r="H36" s="1620" t="n"/>
      <c r="I36" s="1627" t="n"/>
      <c r="J36" s="1696" t="n"/>
      <c r="K36" s="1620" t="n"/>
      <c r="L36" s="1620" t="n"/>
      <c r="M36" s="1620" t="n"/>
      <c r="N36" s="1620" t="n"/>
      <c r="O36" s="1620" t="n"/>
      <c r="P36" s="1620" t="n"/>
      <c r="Q36" s="1627" t="n"/>
      <c r="R36" s="1696" t="n"/>
      <c r="S36" s="1620" t="n"/>
      <c r="T36" s="1620" t="n"/>
      <c r="U36" s="1620" t="n"/>
      <c r="V36" s="1620" t="n"/>
      <c r="W36" s="1620" t="n"/>
      <c r="X36" s="1627" t="n"/>
      <c r="Y36" s="1696" t="n"/>
      <c r="Z36" s="1620" t="n"/>
      <c r="AA36" s="1620" t="n"/>
      <c r="AB36" s="1620" t="n"/>
      <c r="AC36" s="1620" t="n"/>
      <c r="AD36" s="1620" t="n"/>
      <c r="AE36" s="1627" t="n"/>
      <c r="AF36" s="1699">
        <f>J36-SUM(R36:AE37)</f>
        <v/>
      </c>
      <c r="AG36" s="1403" t="n"/>
      <c r="AH36" s="1403" t="n"/>
      <c r="AI36" s="1403" t="n"/>
      <c r="AJ36" s="1403" t="n"/>
      <c r="AK36" s="1403" t="n"/>
      <c r="AL36" s="1404" t="n"/>
      <c r="AN36" s="1701" t="inlineStr">
        <is>
          <t>Net Credit
Increase</t>
        </is>
      </c>
      <c r="AO36" s="1620" t="n"/>
      <c r="AP36" s="1627" t="n"/>
    </row>
    <row r="37" ht="9" customHeight="1" s="980">
      <c r="C37" s="1692" t="n"/>
      <c r="D37" s="1641" t="n"/>
      <c r="E37" s="1642" t="n"/>
      <c r="F37" s="1642" t="n"/>
      <c r="G37" s="1642" t="n"/>
      <c r="H37" s="1642" t="n"/>
      <c r="I37" s="1653" t="n"/>
      <c r="J37" s="1641" t="n"/>
      <c r="K37" s="1642" t="n"/>
      <c r="L37" s="1642" t="n"/>
      <c r="M37" s="1642" t="n"/>
      <c r="N37" s="1642" t="n"/>
      <c r="O37" s="1642" t="n"/>
      <c r="P37" s="1642" t="n"/>
      <c r="Q37" s="1653" t="n"/>
      <c r="R37" s="1641" t="n"/>
      <c r="S37" s="1642" t="n"/>
      <c r="T37" s="1642" t="n"/>
      <c r="U37" s="1642" t="n"/>
      <c r="V37" s="1642" t="n"/>
      <c r="W37" s="1642" t="n"/>
      <c r="X37" s="1653" t="n"/>
      <c r="Y37" s="1641" t="n"/>
      <c r="Z37" s="1642" t="n"/>
      <c r="AA37" s="1642" t="n"/>
      <c r="AB37" s="1642" t="n"/>
      <c r="AC37" s="1642" t="n"/>
      <c r="AD37" s="1642" t="n"/>
      <c r="AE37" s="1653" t="n"/>
      <c r="AF37" s="1422" t="n"/>
      <c r="AG37" s="1423" t="n"/>
      <c r="AH37" s="1423" t="n"/>
      <c r="AI37" s="1423" t="n"/>
      <c r="AJ37" s="1423" t="n"/>
      <c r="AK37" s="1423" t="n"/>
      <c r="AL37" s="1426" t="n"/>
      <c r="AN37" s="1667" t="n"/>
      <c r="AO37" s="1335" t="n"/>
      <c r="AP37" s="1666" t="n"/>
    </row>
    <row r="38" ht="17.25" customHeight="1" s="980">
      <c r="C38" s="1692" t="n"/>
      <c r="D38" s="1702" t="inlineStr">
        <is>
          <t>Off Balance</t>
        </is>
      </c>
      <c r="E38" s="1335" t="n"/>
      <c r="F38" s="1335" t="n"/>
      <c r="G38" s="1335" t="n"/>
      <c r="H38" s="1335" t="n"/>
      <c r="I38" s="1666" t="n"/>
      <c r="J38" s="1703" t="inlineStr">
        <is>
          <t>Before Adjustment</t>
        </is>
      </c>
      <c r="K38" s="1620" t="n"/>
      <c r="L38" s="1620" t="n"/>
      <c r="M38" s="1620" t="n"/>
      <c r="N38" s="1704" t="inlineStr">
        <is>
          <t>After Adjustment</t>
        </is>
      </c>
      <c r="O38" s="1631" t="n"/>
      <c r="P38" s="1631" t="n"/>
      <c r="Q38" s="1638" t="n"/>
      <c r="R38" s="1696" t="n"/>
      <c r="S38" s="1620" t="n"/>
      <c r="T38" s="1620" t="n"/>
      <c r="U38" s="1620" t="n"/>
      <c r="V38" s="1620" t="n"/>
      <c r="W38" s="1620" t="n"/>
      <c r="X38" s="1627" t="n"/>
      <c r="Y38" s="1696" t="n"/>
      <c r="Z38" s="1620" t="n"/>
      <c r="AA38" s="1620" t="n"/>
      <c r="AB38" s="1620" t="n"/>
      <c r="AC38" s="1620" t="n"/>
      <c r="AD38" s="1620" t="n"/>
      <c r="AE38" s="1627" t="n"/>
      <c r="AF38" s="1699">
        <f>N39-SUM(R38:AE39)</f>
        <v/>
      </c>
      <c r="AG38" s="1403" t="n"/>
      <c r="AH38" s="1403" t="n"/>
      <c r="AI38" s="1403" t="n"/>
      <c r="AJ38" s="1403" t="n"/>
      <c r="AK38" s="1403" t="n"/>
      <c r="AL38" s="1404" t="n"/>
      <c r="AN38" s="1641" t="n"/>
      <c r="AO38" s="1642" t="n"/>
      <c r="AP38" s="1653" t="n"/>
    </row>
    <row r="39" ht="17.25" customHeight="1" s="980">
      <c r="C39" s="1692" t="n"/>
      <c r="D39" s="1641" t="n"/>
      <c r="E39" s="1642" t="n"/>
      <c r="F39" s="1642" t="n"/>
      <c r="G39" s="1642" t="n"/>
      <c r="H39" s="1642" t="n"/>
      <c r="I39" s="1653" t="n"/>
      <c r="J39" s="1705" t="n"/>
      <c r="K39" s="1645" t="n"/>
      <c r="L39" s="1645" t="n"/>
      <c r="M39" s="1645" t="n"/>
      <c r="N39" s="1706">
        <f>J39*0.7</f>
        <v/>
      </c>
      <c r="O39" s="1707" t="n"/>
      <c r="P39" s="1707" t="n"/>
      <c r="Q39" s="1708" t="n"/>
      <c r="R39" s="1641" t="n"/>
      <c r="S39" s="1642" t="n"/>
      <c r="T39" s="1642" t="n"/>
      <c r="U39" s="1642" t="n"/>
      <c r="V39" s="1642" t="n"/>
      <c r="W39" s="1642" t="n"/>
      <c r="X39" s="1653" t="n"/>
      <c r="Y39" s="1641" t="n"/>
      <c r="Z39" s="1642" t="n"/>
      <c r="AA39" s="1642" t="n"/>
      <c r="AB39" s="1642" t="n"/>
      <c r="AC39" s="1642" t="n"/>
      <c r="AD39" s="1642" t="n"/>
      <c r="AE39" s="1653" t="n"/>
      <c r="AF39" s="1422" t="n"/>
      <c r="AG39" s="1423" t="n"/>
      <c r="AH39" s="1423" t="n"/>
      <c r="AI39" s="1423" t="n"/>
      <c r="AJ39" s="1423" t="n"/>
      <c r="AK39" s="1423" t="n"/>
      <c r="AL39" s="1426" t="n"/>
      <c r="AN39" s="1709">
        <f>IF(OR(AT46="H.O.",AU46="H.O."),"H.O.","In-house")</f>
        <v/>
      </c>
      <c r="AO39" s="1552" t="n"/>
      <c r="AP39" s="1553" t="n"/>
    </row>
    <row r="40" ht="3.75" customHeight="1" s="980">
      <c r="C40" s="1690" t="n"/>
      <c r="D40" s="1710" t="n"/>
      <c r="E40" s="1335" t="n"/>
      <c r="F40" s="1335" t="n"/>
      <c r="G40" s="1335" t="n"/>
      <c r="H40" s="1335" t="n"/>
      <c r="I40" s="1335" t="n"/>
      <c r="J40" s="1335" t="n"/>
      <c r="K40" s="1335" t="n"/>
      <c r="L40" s="1335" t="n"/>
      <c r="M40" s="1335" t="n"/>
      <c r="N40" s="1335" t="n"/>
      <c r="O40" s="1335" t="n"/>
      <c r="P40" s="1335" t="n"/>
      <c r="Q40" s="1335" t="n"/>
      <c r="R40" s="1335" t="n"/>
      <c r="S40" s="1335" t="n"/>
      <c r="T40" s="1335" t="n"/>
      <c r="U40" s="1335" t="n"/>
      <c r="V40" s="1335" t="n"/>
      <c r="W40" s="1335" t="n"/>
      <c r="X40" s="1335" t="n"/>
      <c r="Y40" s="1335" t="n"/>
      <c r="Z40" s="1335" t="n"/>
      <c r="AA40" s="1335" t="n"/>
      <c r="AB40" s="1335" t="n"/>
      <c r="AC40" s="1335" t="n"/>
      <c r="AD40" s="1335" t="n"/>
      <c r="AE40" s="1335" t="n"/>
      <c r="AF40" s="1335" t="n"/>
      <c r="AG40" s="1335" t="n"/>
      <c r="AH40" s="1335" t="n"/>
      <c r="AI40" s="1335" t="n"/>
      <c r="AJ40" s="1335" t="n"/>
      <c r="AK40" s="1335" t="n"/>
      <c r="AL40" s="1335" t="n"/>
    </row>
    <row r="41" ht="15" customHeight="1" s="980">
      <c r="C41" s="1691" t="inlineStr">
        <is>
          <t>C. Calculation of DMS Exposure（After Execution）</t>
        </is>
      </c>
      <c r="D41" s="1690" t="n"/>
      <c r="E41" s="1690" t="n"/>
      <c r="F41" s="1690" t="n"/>
      <c r="G41" s="1690" t="n"/>
      <c r="H41" s="1690" t="n"/>
      <c r="I41" s="1690" t="n"/>
      <c r="J41" s="1690" t="n"/>
      <c r="K41" s="1690" t="n"/>
      <c r="L41" s="1690" t="n"/>
      <c r="M41" s="1690" t="n"/>
      <c r="N41" s="1690" t="n"/>
      <c r="P41" s="1660" t="n"/>
      <c r="Q41" s="1660" t="n"/>
      <c r="R41" s="1660" t="n"/>
      <c r="S41" s="1660">
        <f>IF(AND($G$12="No",$Z$12="Not reflect"),"[Input the same amount for the Total Credit Exposure and Unsecured Credit]","　")</f>
        <v/>
      </c>
      <c r="T41" s="1660" t="n"/>
      <c r="V41" s="1660" t="n"/>
      <c r="W41" s="1660" t="n"/>
      <c r="X41" s="1660" t="n"/>
      <c r="Y41" s="1660" t="n"/>
      <c r="Z41" s="1660" t="n"/>
      <c r="AA41" s="1660" t="n"/>
      <c r="AB41" s="1660" t="n"/>
      <c r="AC41" s="1660" t="n"/>
      <c r="AD41" s="1660" t="n"/>
      <c r="AE41" s="1660" t="n"/>
      <c r="AF41" s="1660" t="n"/>
      <c r="AG41" s="1660" t="n"/>
      <c r="AH41" s="1660" t="n"/>
      <c r="AI41" s="1660" t="n"/>
      <c r="AJ41" s="1660" t="n"/>
      <c r="AK41" s="1660" t="n"/>
      <c r="AL41" s="1660" t="n"/>
      <c r="AN41" s="1711" t="n"/>
      <c r="AO41" s="1711" t="n"/>
      <c r="AP41" s="1711" t="n"/>
      <c r="AQ41" s="1712" t="n"/>
      <c r="AR41" s="1713" t="inlineStr">
        <is>
          <t>Limit</t>
        </is>
      </c>
      <c r="AS41" s="1608" t="n"/>
      <c r="AT41" s="1714" t="inlineStr">
        <is>
          <t>Determination</t>
        </is>
      </c>
      <c r="AU41" s="1627" t="n"/>
    </row>
    <row r="42" ht="9" customHeight="1" s="980">
      <c r="D42" s="1693" t="n"/>
      <c r="E42" s="1620" t="n"/>
      <c r="F42" s="1620" t="n"/>
      <c r="G42" s="1620" t="n"/>
      <c r="H42" s="1620" t="n"/>
      <c r="I42" s="1627" t="n"/>
      <c r="J42" s="1693">
        <f>J16</f>
        <v/>
      </c>
      <c r="K42" s="1620" t="n"/>
      <c r="L42" s="1620" t="n"/>
      <c r="M42" s="1620" t="n"/>
      <c r="N42" s="1620" t="n"/>
      <c r="O42" s="1620" t="n"/>
      <c r="P42" s="1620" t="n"/>
      <c r="Q42" s="1627" t="n"/>
      <c r="R42" s="1694">
        <f>R16</f>
        <v/>
      </c>
      <c r="S42" s="1620" t="n"/>
      <c r="T42" s="1620" t="n"/>
      <c r="U42" s="1620" t="n"/>
      <c r="V42" s="1620" t="n"/>
      <c r="W42" s="1620" t="n"/>
      <c r="X42" s="1627" t="n"/>
      <c r="Y42" s="1693">
        <f>Y16</f>
        <v/>
      </c>
      <c r="Z42" s="1620" t="n"/>
      <c r="AA42" s="1620" t="n"/>
      <c r="AB42" s="1620" t="n"/>
      <c r="AC42" s="1620" t="n"/>
      <c r="AD42" s="1620" t="n"/>
      <c r="AE42" s="1627" t="n"/>
      <c r="AF42" s="1693">
        <f>AF16</f>
        <v/>
      </c>
      <c r="AG42" s="1620" t="n"/>
      <c r="AH42" s="1620" t="n"/>
      <c r="AI42" s="1620" t="n"/>
      <c r="AJ42" s="1620" t="n"/>
      <c r="AK42" s="1620" t="n"/>
      <c r="AL42" s="1627" t="n"/>
      <c r="AN42" s="1701" t="inlineStr">
        <is>
          <t>Credit Exposure</t>
        </is>
      </c>
      <c r="AO42" s="1620" t="n"/>
      <c r="AP42" s="1627" t="n"/>
      <c r="AQ42" s="1715" t="n"/>
      <c r="AR42" s="1713">
        <f>T5&amp;"_Total"</f>
        <v/>
      </c>
      <c r="AS42" s="1713">
        <f>T5&amp;"_Unsecured"</f>
        <v/>
      </c>
      <c r="AT42" s="1667" t="n"/>
      <c r="AU42" s="1666" t="n"/>
    </row>
    <row r="43" ht="9" customHeight="1" s="980">
      <c r="D43" s="1641" t="n"/>
      <c r="E43" s="1642" t="n"/>
      <c r="F43" s="1642" t="n"/>
      <c r="G43" s="1642" t="n"/>
      <c r="H43" s="1642" t="n"/>
      <c r="I43" s="1653" t="n"/>
      <c r="J43" s="1641" t="n"/>
      <c r="K43" s="1642" t="n"/>
      <c r="L43" s="1642" t="n"/>
      <c r="M43" s="1642" t="n"/>
      <c r="N43" s="1642" t="n"/>
      <c r="O43" s="1642" t="n"/>
      <c r="P43" s="1642" t="n"/>
      <c r="Q43" s="1653" t="n"/>
      <c r="R43" s="1641" t="n"/>
      <c r="S43" s="1642" t="n"/>
      <c r="T43" s="1642" t="n"/>
      <c r="U43" s="1642" t="n"/>
      <c r="V43" s="1642" t="n"/>
      <c r="W43" s="1642" t="n"/>
      <c r="X43" s="1653" t="n"/>
      <c r="Y43" s="1641" t="n"/>
      <c r="Z43" s="1642" t="n"/>
      <c r="AA43" s="1642" t="n"/>
      <c r="AB43" s="1642" t="n"/>
      <c r="AC43" s="1642" t="n"/>
      <c r="AD43" s="1642" t="n"/>
      <c r="AE43" s="1653" t="n"/>
      <c r="AF43" s="1641" t="n"/>
      <c r="AG43" s="1642" t="n"/>
      <c r="AH43" s="1642" t="n"/>
      <c r="AI43" s="1642" t="n"/>
      <c r="AJ43" s="1642" t="n"/>
      <c r="AK43" s="1642" t="n"/>
      <c r="AL43" s="1653" t="n"/>
      <c r="AN43" s="1667" t="n"/>
      <c r="AO43" s="1335" t="n"/>
      <c r="AP43" s="1666" t="n"/>
      <c r="AQ43" s="1715" t="n"/>
      <c r="AR43" s="1716" t="n"/>
      <c r="AS43" s="1716" t="n"/>
      <c r="AT43" s="1641" t="n"/>
      <c r="AU43" s="1653" t="n"/>
    </row>
    <row r="44" ht="9.75" customHeight="1" s="980">
      <c r="D44" s="1694" t="inlineStr">
        <is>
          <t>DMS Exposure</t>
        </is>
      </c>
      <c r="E44" s="1620" t="n"/>
      <c r="F44" s="1620" t="n"/>
      <c r="G44" s="1620" t="n"/>
      <c r="H44" s="1620" t="n"/>
      <c r="I44" s="1627" t="n"/>
      <c r="J44" s="1675">
        <f>SUM(N24,J32,J34,N39,J36)</f>
        <v/>
      </c>
      <c r="K44" s="1403" t="n"/>
      <c r="L44" s="1403" t="n"/>
      <c r="M44" s="1403" t="n"/>
      <c r="N44" s="1403" t="n"/>
      <c r="O44" s="1403" t="n"/>
      <c r="P44" s="1403" t="n"/>
      <c r="Q44" s="1404" t="n"/>
      <c r="R44" s="1675">
        <f>SUM(R20:X25,R32:X37,R38)</f>
        <v/>
      </c>
      <c r="S44" s="1403" t="n"/>
      <c r="T44" s="1403" t="n"/>
      <c r="U44" s="1403" t="n"/>
      <c r="V44" s="1403" t="n"/>
      <c r="W44" s="1403" t="n"/>
      <c r="X44" s="1404" t="n"/>
      <c r="Y44" s="1675">
        <f>SUM(Y20,Y32:AE37,Y38)</f>
        <v/>
      </c>
      <c r="Z44" s="1403" t="n"/>
      <c r="AA44" s="1403" t="n"/>
      <c r="AB44" s="1403" t="n"/>
      <c r="AC44" s="1403" t="n"/>
      <c r="AD44" s="1403" t="n"/>
      <c r="AE44" s="1404" t="n"/>
      <c r="AF44" s="1675">
        <f>J44-SUM(R44:AE45)</f>
        <v/>
      </c>
      <c r="AG44" s="1403" t="n"/>
      <c r="AH44" s="1403" t="n"/>
      <c r="AI44" s="1403" t="n"/>
      <c r="AJ44" s="1403" t="n"/>
      <c r="AK44" s="1403" t="n"/>
      <c r="AL44" s="1404" t="n"/>
      <c r="AN44" s="1667" t="n"/>
      <c r="AO44" s="1335" t="n"/>
      <c r="AP44" s="1666" t="n"/>
      <c r="AQ44" s="1717">
        <f>LEFT(AK8,1)&amp;"_EXP"</f>
        <v/>
      </c>
      <c r="AR44" s="1718">
        <f>INDEX('[25]CAA determination Table'!$D$6:$K$11,MATCH('CAA Determination Worksheet'!AR$42,'[25]CAA determination Table'!$A$6:$A$11,0),MATCH('CAA Determination Worksheet'!$AQ44,'[25]CAA determination Table'!$D$2:$K$2,0))</f>
        <v/>
      </c>
      <c r="AS44" s="1718">
        <f>INDEX('[25]CAA determination Table'!$D$6:$K$11,MATCH('CAA Determination Worksheet'!AS$42,'[25]CAA determination Table'!$A$6:$A$11,0),MATCH('CAA Determination Worksheet'!$AQ44,'[25]CAA determination Table'!$D$2:$K$2,0))</f>
        <v/>
      </c>
      <c r="AT44" s="1610">
        <f>IF(J44&gt;AR44,"H.O.","In-house")</f>
        <v/>
      </c>
      <c r="AU44" s="1610">
        <f>IF(AF44&gt;AS44,"H.O.","In-house")</f>
        <v/>
      </c>
    </row>
    <row r="45" ht="9.75" customHeight="1" s="980">
      <c r="D45" s="1641" t="n"/>
      <c r="E45" s="1642" t="n"/>
      <c r="F45" s="1642" t="n"/>
      <c r="G45" s="1642" t="n"/>
      <c r="H45" s="1642" t="n"/>
      <c r="I45" s="1653" t="n"/>
      <c r="J45" s="1422" t="n"/>
      <c r="K45" s="1423" t="n"/>
      <c r="L45" s="1423" t="n"/>
      <c r="M45" s="1423" t="n"/>
      <c r="N45" s="1423" t="n"/>
      <c r="O45" s="1423" t="n"/>
      <c r="P45" s="1423" t="n"/>
      <c r="Q45" s="1426" t="n"/>
      <c r="R45" s="1422" t="n"/>
      <c r="S45" s="1423" t="n"/>
      <c r="T45" s="1423" t="n"/>
      <c r="U45" s="1423" t="n"/>
      <c r="V45" s="1423" t="n"/>
      <c r="W45" s="1423" t="n"/>
      <c r="X45" s="1426" t="n"/>
      <c r="Y45" s="1422" t="n"/>
      <c r="Z45" s="1423" t="n"/>
      <c r="AA45" s="1423" t="n"/>
      <c r="AB45" s="1423" t="n"/>
      <c r="AC45" s="1423" t="n"/>
      <c r="AD45" s="1423" t="n"/>
      <c r="AE45" s="1426" t="n"/>
      <c r="AF45" s="1422" t="n"/>
      <c r="AG45" s="1423" t="n"/>
      <c r="AH45" s="1423" t="n"/>
      <c r="AI45" s="1423" t="n"/>
      <c r="AJ45" s="1423" t="n"/>
      <c r="AK45" s="1423" t="n"/>
      <c r="AL45" s="1426" t="n"/>
      <c r="AN45" s="1641" t="n"/>
      <c r="AO45" s="1642" t="n"/>
      <c r="AP45" s="1653" t="n"/>
      <c r="AQ45" s="1653" t="n"/>
      <c r="AR45" s="1653" t="n"/>
      <c r="AS45" s="1653" t="n"/>
      <c r="AT45" s="1716" t="n"/>
      <c r="AU45" s="1716" t="n"/>
    </row>
    <row r="46" ht="9.75" customHeight="1" s="980">
      <c r="D46" s="1694" t="inlineStr">
        <is>
          <t>Net Credit increase/decrease</t>
        </is>
      </c>
      <c r="E46" s="1620" t="n"/>
      <c r="F46" s="1620" t="n"/>
      <c r="G46" s="1620" t="n"/>
      <c r="H46" s="1620" t="n"/>
      <c r="I46" s="1627" t="n"/>
      <c r="J46" s="1675">
        <f>SUM(J32,J34,N39,J36)</f>
        <v/>
      </c>
      <c r="K46" s="1403" t="n"/>
      <c r="L46" s="1403" t="n"/>
      <c r="M46" s="1403" t="n"/>
      <c r="N46" s="1403" t="n"/>
      <c r="O46" s="1403" t="n"/>
      <c r="P46" s="1403" t="n"/>
      <c r="Q46" s="1404" t="n"/>
      <c r="R46" s="1675">
        <f>SUM(R32:X39)</f>
        <v/>
      </c>
      <c r="S46" s="1403" t="n"/>
      <c r="T46" s="1403" t="n"/>
      <c r="U46" s="1403" t="n"/>
      <c r="V46" s="1403" t="n"/>
      <c r="W46" s="1403" t="n"/>
      <c r="X46" s="1404" t="n"/>
      <c r="Y46" s="1675">
        <f>SUM(Y32:AE39)</f>
        <v/>
      </c>
      <c r="Z46" s="1403" t="n"/>
      <c r="AA46" s="1403" t="n"/>
      <c r="AB46" s="1403" t="n"/>
      <c r="AC46" s="1403" t="n"/>
      <c r="AD46" s="1403" t="n"/>
      <c r="AE46" s="1404" t="n"/>
      <c r="AF46" s="1675">
        <f>SUM(AF32:AL39)</f>
        <v/>
      </c>
      <c r="AG46" s="1403" t="n"/>
      <c r="AH46" s="1403" t="n"/>
      <c r="AI46" s="1403" t="n"/>
      <c r="AJ46" s="1403" t="n"/>
      <c r="AK46" s="1403" t="n"/>
      <c r="AL46" s="1404" t="n"/>
      <c r="AN46" s="1719">
        <f>IF(OR(AT44="H.O.",AU44="H.O."),"H.O.","In-house")</f>
        <v/>
      </c>
      <c r="AO46" s="1403" t="n"/>
      <c r="AP46" s="1404" t="n"/>
      <c r="AQ46" s="1717">
        <f>LEFT(AK8,1)&amp;"_Net"</f>
        <v/>
      </c>
      <c r="AR46" s="1718">
        <f>INDEX('[25]CAA determination Table'!$D$6:$K$11,MATCH('CAA Determination Worksheet'!AR$42,'[25]CAA determination Table'!$A$6:$A$11,0),MATCH('CAA Determination Worksheet'!$AQ46,'[25]CAA determination Table'!$D$2:$K$2,0))</f>
        <v/>
      </c>
      <c r="AS46" s="1718">
        <f>INDEX('[25]CAA determination Table'!$D$6:$K$11,MATCH('CAA Determination Worksheet'!AS$42,'[25]CAA determination Table'!$A$6:$A$11,0),MATCH('CAA Determination Worksheet'!$AQ46,'[25]CAA determination Table'!$D$2:$K$2,0))</f>
        <v/>
      </c>
      <c r="AT46" s="1610">
        <f>IF(J46&gt;AR46,"H.O.","In-house")</f>
        <v/>
      </c>
      <c r="AU46" s="1610">
        <f>IF(AF46&gt;AS46,"H.O.","In-house")</f>
        <v/>
      </c>
    </row>
    <row r="47" ht="9.75" customHeight="1" s="980">
      <c r="D47" s="1641" t="n"/>
      <c r="E47" s="1642" t="n"/>
      <c r="F47" s="1642" t="n"/>
      <c r="G47" s="1642" t="n"/>
      <c r="H47" s="1642" t="n"/>
      <c r="I47" s="1653" t="n"/>
      <c r="J47" s="1422" t="n"/>
      <c r="K47" s="1423" t="n"/>
      <c r="L47" s="1423" t="n"/>
      <c r="M47" s="1423" t="n"/>
      <c r="N47" s="1423" t="n"/>
      <c r="O47" s="1423" t="n"/>
      <c r="P47" s="1423" t="n"/>
      <c r="Q47" s="1426" t="n"/>
      <c r="R47" s="1422" t="n"/>
      <c r="S47" s="1423" t="n"/>
      <c r="T47" s="1423" t="n"/>
      <c r="U47" s="1423" t="n"/>
      <c r="V47" s="1423" t="n"/>
      <c r="W47" s="1423" t="n"/>
      <c r="X47" s="1426" t="n"/>
      <c r="Y47" s="1422" t="n"/>
      <c r="Z47" s="1423" t="n"/>
      <c r="AA47" s="1423" t="n"/>
      <c r="AB47" s="1423" t="n"/>
      <c r="AC47" s="1423" t="n"/>
      <c r="AD47" s="1423" t="n"/>
      <c r="AE47" s="1426" t="n"/>
      <c r="AF47" s="1422" t="n"/>
      <c r="AG47" s="1423" t="n"/>
      <c r="AH47" s="1423" t="n"/>
      <c r="AI47" s="1423" t="n"/>
      <c r="AJ47" s="1423" t="n"/>
      <c r="AK47" s="1423" t="n"/>
      <c r="AL47" s="1426" t="n"/>
      <c r="AN47" s="1422" t="n"/>
      <c r="AO47" s="1423" t="n"/>
      <c r="AP47" s="1426" t="n"/>
      <c r="AQ47" s="1653" t="n"/>
      <c r="AR47" s="1653" t="n"/>
      <c r="AS47" s="1653" t="n"/>
      <c r="AT47" s="1716" t="n"/>
      <c r="AU47" s="1716" t="n"/>
    </row>
    <row r="48" ht="12.75" customHeight="1" s="980">
      <c r="D48" s="1710" t="n"/>
      <c r="E48" s="1335" t="n"/>
      <c r="F48" s="1335" t="n"/>
      <c r="G48" s="1335" t="n"/>
      <c r="H48" s="1335" t="n"/>
      <c r="I48" s="1335" t="n"/>
      <c r="J48" s="1335" t="n"/>
      <c r="K48" s="1335" t="n"/>
      <c r="L48" s="1335" t="n"/>
      <c r="M48" s="1335" t="n"/>
      <c r="N48" s="1335" t="n"/>
      <c r="O48" s="1335" t="n"/>
      <c r="P48" s="1335" t="n"/>
      <c r="Q48" s="1335" t="n"/>
      <c r="R48" s="1335" t="n"/>
      <c r="S48" s="1335" t="n"/>
      <c r="T48" s="1335" t="n"/>
      <c r="U48" s="1335" t="n"/>
      <c r="V48" s="1335" t="n"/>
      <c r="W48" s="1335" t="n"/>
      <c r="X48" s="1335" t="n"/>
      <c r="Y48" s="1335" t="n"/>
      <c r="Z48" s="1335" t="n"/>
      <c r="AA48" s="1335" t="n"/>
      <c r="AB48" s="1335" t="n"/>
      <c r="AC48" s="1335" t="n"/>
      <c r="AD48" s="1335" t="n"/>
      <c r="AE48" s="1335" t="n"/>
      <c r="AF48" s="1335" t="n"/>
      <c r="AG48" s="1335" t="n"/>
      <c r="AH48" s="1335" t="n"/>
      <c r="AI48" s="1335" t="n"/>
      <c r="AJ48" s="1335" t="n"/>
      <c r="AK48" s="1335" t="n"/>
      <c r="AL48" s="1335" t="n"/>
      <c r="AM48" s="1335" t="n"/>
      <c r="AN48" s="1335" t="n"/>
      <c r="AO48" s="1335" t="n"/>
      <c r="AP48" s="1335" t="n"/>
    </row>
    <row r="49" ht="3" customHeight="1" s="980">
      <c r="C49" s="1599" t="n"/>
      <c r="D49" s="1335" t="n"/>
      <c r="E49" s="1335" t="n"/>
      <c r="F49" s="1335" t="n"/>
      <c r="G49" s="1335" t="n"/>
      <c r="H49" s="1335" t="n"/>
      <c r="I49" s="1335" t="n"/>
      <c r="J49" s="1335" t="n"/>
      <c r="K49" s="1335" t="n"/>
      <c r="L49" s="1335" t="n"/>
      <c r="M49" s="1335" t="n"/>
      <c r="N49" s="1335" t="n"/>
      <c r="O49" s="1335" t="n"/>
      <c r="P49" s="1335" t="n"/>
      <c r="Q49" s="1335" t="n"/>
      <c r="R49" s="1335" t="n"/>
      <c r="S49" s="1335" t="n"/>
      <c r="T49" s="1335" t="n"/>
      <c r="U49" s="1335" t="n"/>
      <c r="V49" s="1335" t="n"/>
      <c r="W49" s="1335" t="n"/>
      <c r="X49" s="1335" t="n"/>
      <c r="Y49" s="1335" t="n"/>
      <c r="Z49" s="1335" t="n"/>
      <c r="AA49" s="1335" t="n"/>
      <c r="AB49" s="1335" t="n"/>
      <c r="AC49" s="1335" t="n"/>
      <c r="AD49" s="1335" t="n"/>
      <c r="AE49" s="1335" t="n"/>
      <c r="AF49" s="1335" t="n"/>
      <c r="AG49" s="1335" t="n"/>
      <c r="AH49" s="1335" t="n"/>
      <c r="AI49" s="1335" t="n"/>
      <c r="AJ49" s="1335" t="n"/>
      <c r="AK49" s="1335" t="n"/>
      <c r="AL49" s="1335" t="n"/>
      <c r="AM49" s="1335" t="n"/>
      <c r="AN49" s="1335" t="n"/>
      <c r="AO49" s="1335" t="n"/>
      <c r="AP49" s="1335" t="n"/>
    </row>
    <row r="50" ht="14.25" customFormat="1" customHeight="1" s="1599">
      <c r="C50" s="1659" t="inlineStr">
        <is>
          <t xml:space="preserve">D. Customers or Transactions Subject to Head Office Approval  * In-house Approval is NOT permitted. </t>
        </is>
      </c>
      <c r="AI50" s="1720" t="n"/>
      <c r="AJ50" s="1720" t="n"/>
      <c r="AK50" s="1720" t="n"/>
      <c r="AL50" s="1720" t="n"/>
      <c r="AM50" s="1720" t="n"/>
      <c r="AN50" s="1599" t="n"/>
    </row>
    <row r="51" ht="14.25" customFormat="1" customHeight="1" s="1605">
      <c r="C51" s="1721" t="n"/>
      <c r="D51" s="1722" t="inlineStr">
        <is>
          <t xml:space="preserve">＜I. Customers Subject to Head Office Approval＞ </t>
        </is>
      </c>
      <c r="E51" s="1723" t="n"/>
      <c r="F51" s="1723" t="n"/>
      <c r="G51" s="1723" t="n"/>
      <c r="H51" s="1723" t="n"/>
      <c r="I51" s="1723" t="n"/>
      <c r="J51" s="1723" t="n"/>
      <c r="K51" s="1723" t="n"/>
      <c r="L51" s="1723" t="n"/>
      <c r="M51" s="1723" t="n"/>
      <c r="N51" s="1723" t="n"/>
      <c r="O51" s="1723" t="n"/>
      <c r="P51" s="1723" t="n"/>
      <c r="Q51" s="1723" t="n"/>
      <c r="R51" s="1723" t="n"/>
      <c r="S51" s="1723" t="n"/>
      <c r="T51" s="1723" t="n"/>
      <c r="U51" s="1723" t="n"/>
      <c r="V51" s="1723" t="n"/>
      <c r="W51" s="1723" t="n"/>
      <c r="X51" s="1723" t="n"/>
      <c r="Y51" s="1723" t="n"/>
      <c r="Z51" s="1723" t="n"/>
      <c r="AA51" s="1723" t="n"/>
      <c r="AB51" s="1723" t="n"/>
      <c r="AC51" s="1723" t="n"/>
      <c r="AD51" s="1723" t="n"/>
      <c r="AE51" s="1723" t="n"/>
      <c r="AF51" s="1723" t="n"/>
      <c r="AG51" s="1723" t="n"/>
      <c r="AH51" s="1723" t="n"/>
      <c r="AI51" s="1723" t="n"/>
      <c r="AJ51" s="1723" t="n"/>
      <c r="AK51" s="1723" t="n"/>
      <c r="AL51" s="1723" t="n"/>
      <c r="AM51" s="1723" t="n"/>
      <c r="AN51" s="1724" t="n"/>
      <c r="AO51" s="1599" t="n"/>
      <c r="AP51" s="1725" t="n"/>
    </row>
    <row r="52" ht="14.25" customFormat="1" customHeight="1" s="1605">
      <c r="C52" s="1721" t="n"/>
      <c r="D52" s="1726" t="n"/>
      <c r="E52" s="1727" t="n"/>
      <c r="F52" s="1728" t="inlineStr">
        <is>
          <t xml:space="preserve">  1.Customer categorization is Special Attention or below</t>
        </is>
      </c>
      <c r="G52" s="1621" t="n"/>
      <c r="H52" s="1621" t="n"/>
      <c r="I52" s="1621" t="n"/>
      <c r="J52" s="1621" t="n"/>
      <c r="K52" s="1621" t="n"/>
      <c r="L52" s="1621" t="n"/>
      <c r="M52" s="1621" t="n"/>
      <c r="N52" s="1621" t="n"/>
      <c r="O52" s="1621" t="n"/>
      <c r="P52" s="1621" t="n"/>
      <c r="Q52" s="1621" t="n"/>
      <c r="Y52" s="1621" t="n"/>
      <c r="Z52" s="1621" t="n"/>
      <c r="AE52" s="1621" t="n"/>
      <c r="AF52" s="1621" t="n"/>
      <c r="AG52" s="1621" t="n"/>
      <c r="AH52" s="1621" t="n"/>
      <c r="AI52" s="1621" t="n"/>
      <c r="AJ52" s="1621" t="n"/>
      <c r="AK52" s="1621" t="n"/>
      <c r="AL52" s="1621" t="n"/>
      <c r="AM52" s="1621" t="n"/>
      <c r="AN52" s="1729" t="n"/>
      <c r="AO52" s="1599" t="n"/>
      <c r="AP52" s="1725" t="n"/>
    </row>
    <row r="53" ht="14.25" customFormat="1" customHeight="1" s="1605">
      <c r="C53" s="1721" t="n"/>
      <c r="D53" s="1726" t="n"/>
      <c r="E53" s="1727" t="n"/>
      <c r="F53" s="1728" t="inlineStr">
        <is>
          <t xml:space="preserve">  2.New Credit Customer</t>
        </is>
      </c>
      <c r="G53" s="1621" t="n"/>
      <c r="H53" s="1621" t="n"/>
      <c r="I53" s="1621" t="n"/>
      <c r="J53" s="1621" t="n"/>
      <c r="K53" s="1621" t="n"/>
      <c r="L53" s="1621" t="n"/>
      <c r="M53" s="1621" t="n"/>
      <c r="N53" s="1621" t="n"/>
      <c r="O53" s="1621" t="n"/>
      <c r="P53" s="1621" t="n"/>
      <c r="Q53" s="1621" t="n"/>
      <c r="Y53" s="1621" t="n"/>
      <c r="Z53" s="1621" t="n"/>
      <c r="AE53" s="1621" t="n"/>
      <c r="AF53" s="1621" t="n"/>
      <c r="AG53" s="1621" t="n"/>
      <c r="AH53" s="1621" t="n"/>
      <c r="AI53" s="1621" t="n"/>
      <c r="AJ53" s="1621" t="n"/>
      <c r="AK53" s="1621" t="n"/>
      <c r="AL53" s="1621" t="n"/>
      <c r="AM53" s="1621" t="n"/>
      <c r="AN53" s="1729" t="n"/>
      <c r="AO53" s="1599" t="n"/>
      <c r="AP53" s="1725" t="n"/>
    </row>
    <row r="54" ht="14.25" customFormat="1" customHeight="1" s="1605">
      <c r="C54" s="1721" t="n"/>
      <c r="D54" s="1726" t="n"/>
      <c r="E54" s="1727" t="n"/>
      <c r="F54" s="1728" t="inlineStr">
        <is>
          <t xml:space="preserve">  3.Customers with credit transactions within Multi-offices</t>
        </is>
      </c>
      <c r="G54" s="1621" t="n"/>
      <c r="H54" s="1621" t="n"/>
      <c r="I54" s="1621" t="n"/>
      <c r="J54" s="1621" t="n"/>
      <c r="K54" s="1621" t="n"/>
      <c r="L54" s="1621" t="n"/>
      <c r="M54" s="1621" t="n"/>
      <c r="N54" s="1621" t="n"/>
      <c r="O54" s="1621" t="n"/>
      <c r="P54" s="1621" t="n"/>
      <c r="Q54" s="1621" t="n"/>
      <c r="W54" s="1621" t="n"/>
      <c r="X54" s="1621" t="n"/>
      <c r="Y54" s="1621" t="n"/>
      <c r="Z54" s="1621" t="n"/>
      <c r="AE54" s="1621" t="n"/>
      <c r="AF54" s="1621" t="n"/>
      <c r="AG54" s="1621" t="n"/>
      <c r="AH54" s="1621" t="n"/>
      <c r="AI54" s="1621" t="n"/>
      <c r="AJ54" s="1621" t="n"/>
      <c r="AK54" s="1621" t="n"/>
      <c r="AL54" s="1621" t="n"/>
      <c r="AM54" s="1621" t="n"/>
      <c r="AN54" s="1729" t="n"/>
      <c r="AO54" s="1599" t="n"/>
      <c r="AP54" s="1725" t="n"/>
    </row>
    <row r="55" ht="14.25" customFormat="1" customHeight="1" s="1605">
      <c r="C55" s="1721" t="n"/>
      <c r="D55" s="1726" t="n"/>
      <c r="E55" s="1727" t="n"/>
      <c r="F55" s="1728" t="inlineStr">
        <is>
          <t xml:space="preserve">  4.Financial Institutions</t>
        </is>
      </c>
      <c r="G55" s="1621" t="n"/>
      <c r="H55" s="1621" t="n"/>
      <c r="I55" s="1621" t="n"/>
      <c r="J55" s="1621" t="n"/>
      <c r="K55" s="1621" t="n"/>
      <c r="L55" s="1621" t="n"/>
      <c r="M55" s="1621" t="n"/>
      <c r="N55" s="1621" t="n"/>
      <c r="O55" s="1621" t="n"/>
      <c r="P55" s="1621" t="n"/>
      <c r="Q55" s="1621" t="n"/>
      <c r="W55" s="1621" t="n"/>
      <c r="X55" s="1621" t="n"/>
      <c r="Y55" s="1621" t="n"/>
      <c r="Z55" s="1621" t="n"/>
      <c r="AE55" s="1621" t="n"/>
      <c r="AF55" s="1621" t="n"/>
      <c r="AG55" s="1621" t="n"/>
      <c r="AH55" s="1621" t="n"/>
      <c r="AI55" s="1621" t="n"/>
      <c r="AJ55" s="1621" t="n"/>
      <c r="AK55" s="1621" t="n"/>
      <c r="AL55" s="1621" t="n"/>
      <c r="AM55" s="1621" t="n"/>
      <c r="AN55" s="1729" t="n"/>
      <c r="AO55" s="1599" t="n"/>
      <c r="AP55" s="1725" t="n"/>
    </row>
    <row r="56" ht="14.25" customFormat="1" customHeight="1" s="1605">
      <c r="C56" s="1721" t="n"/>
      <c r="D56" s="1726" t="n"/>
      <c r="E56" s="1727" t="n"/>
      <c r="F56" s="1728" t="inlineStr">
        <is>
          <t xml:space="preserve">  5.Companies that Mizuho group's former/current officers and staff members serve as a representative (President)</t>
        </is>
      </c>
      <c r="G56" s="1621" t="n"/>
      <c r="H56" s="1621" t="n"/>
      <c r="I56" s="1621" t="n"/>
      <c r="J56" s="1621" t="n"/>
      <c r="K56" s="1621" t="n"/>
      <c r="L56" s="1621" t="n"/>
      <c r="M56" s="1621" t="n"/>
      <c r="N56" s="1621" t="n"/>
      <c r="O56" s="1621" t="n"/>
      <c r="P56" s="1621" t="n"/>
      <c r="Q56" s="1621" t="n"/>
      <c r="W56" s="1621" t="n"/>
      <c r="X56" s="1621" t="n"/>
      <c r="Y56" s="1621" t="n"/>
      <c r="Z56" s="1621" t="n"/>
      <c r="AE56" s="1621" t="n"/>
      <c r="AF56" s="1621" t="n"/>
      <c r="AG56" s="1621" t="n"/>
      <c r="AH56" s="1621" t="n"/>
      <c r="AI56" s="1621" t="n"/>
      <c r="AJ56" s="1621" t="n"/>
      <c r="AK56" s="1621" t="n"/>
      <c r="AL56" s="1621" t="n"/>
      <c r="AM56" s="1621" t="n"/>
      <c r="AN56" s="1729" t="n"/>
      <c r="AO56" s="1599" t="n"/>
      <c r="AP56" s="1725" t="n"/>
    </row>
    <row r="57" ht="14.25" customFormat="1" customHeight="1" s="1605">
      <c r="C57" s="1721" t="n"/>
      <c r="D57" s="1726" t="n"/>
      <c r="E57" s="1727" t="n"/>
      <c r="F57" s="1728" t="inlineStr">
        <is>
          <t xml:space="preserve">  6.Consumer finance company</t>
        </is>
      </c>
      <c r="G57" s="1730" t="n"/>
      <c r="H57" s="1621" t="n"/>
      <c r="I57" s="1621" t="n"/>
      <c r="J57" s="1621" t="n"/>
      <c r="K57" s="1621" t="n"/>
      <c r="L57" s="1621" t="n"/>
      <c r="M57" s="1621" t="n"/>
      <c r="N57" s="1621" t="n"/>
      <c r="O57" s="1621" t="n"/>
      <c r="P57" s="1621" t="n"/>
      <c r="Q57" s="1621" t="n"/>
      <c r="W57" s="1621" t="n"/>
      <c r="X57" s="1621" t="n"/>
      <c r="Y57" s="1621" t="n"/>
      <c r="Z57" s="1621" t="n"/>
      <c r="AE57" s="1621" t="n"/>
      <c r="AF57" s="1621" t="n"/>
      <c r="AG57" s="1621" t="n"/>
      <c r="AH57" s="1621" t="n"/>
      <c r="AI57" s="1621" t="n"/>
      <c r="AJ57" s="1621" t="n"/>
      <c r="AK57" s="1621" t="n"/>
      <c r="AL57" s="1621" t="n"/>
      <c r="AM57" s="1621" t="n"/>
      <c r="AN57" s="1729" t="n"/>
      <c r="AO57" s="1599" t="n"/>
      <c r="AP57" s="1725" t="n"/>
    </row>
    <row r="58" ht="14.25" customFormat="1" customHeight="1" s="1605">
      <c r="C58" s="1721" t="n"/>
      <c r="D58" s="1726" t="n"/>
      <c r="E58" s="1727" t="n"/>
      <c r="F58" s="1728" t="inlineStr">
        <is>
          <t xml:space="preserve">  7.Customer who is anti-social element or suspected of being anti-social element</t>
        </is>
      </c>
      <c r="G58" s="1730" t="n"/>
      <c r="H58" s="1621" t="n"/>
      <c r="I58" s="1621" t="n"/>
      <c r="J58" s="1621" t="n"/>
      <c r="K58" s="1621" t="n"/>
      <c r="L58" s="1621" t="n"/>
      <c r="M58" s="1621" t="n"/>
      <c r="N58" s="1621" t="n"/>
      <c r="O58" s="1621" t="n"/>
      <c r="P58" s="1621" t="n"/>
      <c r="Q58" s="1621" t="n"/>
      <c r="W58" s="1621" t="n"/>
      <c r="X58" s="1621" t="n"/>
      <c r="Y58" s="1621" t="n"/>
      <c r="Z58" s="1621" t="n"/>
      <c r="AE58" s="1621" t="n"/>
      <c r="AF58" s="1621" t="n"/>
      <c r="AG58" s="1621" t="n"/>
      <c r="AH58" s="1621" t="n"/>
      <c r="AI58" s="1621" t="n"/>
      <c r="AJ58" s="1621" t="n"/>
      <c r="AK58" s="1621" t="n"/>
      <c r="AL58" s="1621" t="n"/>
      <c r="AM58" s="1621" t="n"/>
      <c r="AN58" s="1729" t="n"/>
      <c r="AO58" s="1599" t="n"/>
      <c r="AP58" s="1725" t="n"/>
    </row>
    <row r="59" ht="14.25" customFormat="1" customHeight="1" s="1605">
      <c r="C59" s="1721" t="n"/>
      <c r="D59" s="1726" t="n"/>
      <c r="E59" s="1727" t="n"/>
      <c r="F59" s="1728" t="inlineStr">
        <is>
          <t xml:space="preserve">  8.Fund Transactions</t>
        </is>
      </c>
      <c r="G59" s="1730" t="n"/>
      <c r="H59" s="1621" t="n"/>
      <c r="I59" s="1621" t="n"/>
      <c r="J59" s="1621" t="n"/>
      <c r="K59" s="1621" t="n"/>
      <c r="L59" s="1621" t="n"/>
      <c r="M59" s="1621" t="n"/>
      <c r="N59" s="1621" t="n"/>
      <c r="O59" s="1621" t="n"/>
      <c r="P59" s="1621" t="n"/>
      <c r="Q59" s="1621" t="n"/>
      <c r="W59" s="1621" t="n"/>
      <c r="X59" s="1621" t="n"/>
      <c r="Y59" s="1621" t="n"/>
      <c r="Z59" s="1621" t="n"/>
      <c r="AE59" s="1621" t="n"/>
      <c r="AF59" s="1621" t="n"/>
      <c r="AG59" s="1621" t="n"/>
      <c r="AH59" s="1621" t="n"/>
      <c r="AI59" s="1621" t="n"/>
      <c r="AJ59" s="1621" t="n"/>
      <c r="AK59" s="1621" t="n"/>
      <c r="AL59" s="1621" t="n"/>
      <c r="AM59" s="1621" t="n"/>
      <c r="AN59" s="1729" t="n"/>
      <c r="AO59" s="1599" t="n"/>
      <c r="AP59" s="1725" t="n"/>
    </row>
    <row r="60" ht="14.25" customFormat="1" customHeight="1" s="1605">
      <c r="C60" s="1721" t="n"/>
      <c r="D60" s="1726" t="n"/>
      <c r="E60" s="1731" t="n"/>
      <c r="F60" s="1621" t="n"/>
      <c r="G60" s="1621" t="n"/>
      <c r="H60" s="1621" t="n"/>
      <c r="I60" s="1621" t="n"/>
      <c r="J60" s="1621" t="n"/>
      <c r="K60" s="1621" t="n"/>
      <c r="L60" s="1621" t="n"/>
      <c r="M60" s="1621" t="n"/>
      <c r="N60" s="1621" t="n"/>
      <c r="O60" s="1621" t="n"/>
      <c r="P60" s="1621" t="n"/>
      <c r="Q60" s="1621" t="n"/>
      <c r="R60" s="1731" t="n"/>
      <c r="S60" s="1621" t="n"/>
      <c r="T60" s="1621" t="n"/>
      <c r="U60" s="1621" t="n"/>
      <c r="V60" s="1621" t="n"/>
      <c r="W60" s="1621" t="n"/>
      <c r="X60" s="1621" t="n"/>
      <c r="AD60" s="1621" t="n"/>
      <c r="AE60" s="1621" t="n"/>
      <c r="AF60" s="1621" t="n"/>
      <c r="AG60" s="1621" t="n"/>
      <c r="AH60" s="1621" t="n"/>
      <c r="AI60" s="1621" t="n"/>
      <c r="AJ60" s="1621" t="n"/>
      <c r="AK60" s="1621" t="n"/>
      <c r="AL60" s="1621" t="n"/>
      <c r="AM60" s="1621" t="n"/>
      <c r="AN60" s="1729" t="n"/>
      <c r="AO60" s="1599" t="n"/>
      <c r="AP60" s="1725" t="n"/>
    </row>
    <row r="61" ht="14.25" customFormat="1" customHeight="1" s="1605">
      <c r="C61" s="1721" t="n"/>
      <c r="D61" s="1732" t="inlineStr">
        <is>
          <t>＜II. Credit Transactions Subject to Head Office Approval＞</t>
        </is>
      </c>
      <c r="E61" s="1621" t="n"/>
      <c r="F61" s="1621" t="n"/>
      <c r="G61" s="1621" t="n"/>
      <c r="H61" s="1621" t="n"/>
      <c r="I61" s="1621" t="n"/>
      <c r="J61" s="1621" t="n"/>
      <c r="K61" s="1621" t="n"/>
      <c r="L61" s="1621" t="n"/>
      <c r="M61" s="1621" t="n"/>
      <c r="N61" s="1621" t="n"/>
      <c r="O61" s="1621" t="n"/>
      <c r="P61" s="1621" t="n"/>
      <c r="Q61" s="1621" t="n"/>
      <c r="R61" s="1621" t="n"/>
      <c r="S61" s="1621" t="n"/>
      <c r="T61" s="1621" t="n"/>
      <c r="U61" s="1621" t="n"/>
      <c r="V61" s="1621" t="n"/>
      <c r="W61" s="1621" t="n"/>
      <c r="X61" s="1621" t="n"/>
      <c r="Y61" s="1621" t="n"/>
      <c r="Z61" s="1621" t="n"/>
      <c r="AA61" s="1621" t="n"/>
      <c r="AB61" s="1621" t="n"/>
      <c r="AC61" s="1621" t="n"/>
      <c r="AD61" s="1621" t="n"/>
      <c r="AE61" s="1621" t="n"/>
      <c r="AF61" s="1621" t="n"/>
      <c r="AG61" s="1621" t="n"/>
      <c r="AH61" s="1621" t="n"/>
      <c r="AI61" s="1621" t="n"/>
      <c r="AJ61" s="1621" t="n"/>
      <c r="AK61" s="1621" t="n"/>
      <c r="AL61" s="1621" t="n"/>
      <c r="AM61" s="1621" t="n"/>
      <c r="AN61" s="1729" t="n"/>
      <c r="AO61" s="1599" t="n"/>
      <c r="AP61" s="1725" t="n"/>
    </row>
    <row r="62" ht="14.25" customFormat="1" customHeight="1" s="1605">
      <c r="C62" s="1721" t="n"/>
      <c r="D62" s="1732" t="n"/>
      <c r="E62" s="1727" t="n"/>
      <c r="F62" s="1621" t="inlineStr">
        <is>
          <t xml:space="preserve">  1.Within loans and purchase of private bonds, transaction having bullet repayments or a balloon payments</t>
        </is>
      </c>
      <c r="G62" s="1621" t="n"/>
      <c r="H62" s="1621" t="n"/>
      <c r="I62" s="1621" t="n"/>
      <c r="J62" s="1621" t="n"/>
      <c r="K62" s="1621" t="n"/>
      <c r="L62" s="1621" t="n"/>
      <c r="M62" s="1621" t="n"/>
      <c r="N62" s="1621" t="n"/>
      <c r="O62" s="1621" t="n"/>
      <c r="P62" s="1621" t="n"/>
      <c r="Q62" s="1621" t="n"/>
      <c r="R62" s="1621" t="n"/>
      <c r="S62" s="1621" t="n"/>
      <c r="T62" s="1621" t="n"/>
      <c r="U62" s="1621" t="n"/>
      <c r="V62" s="1621" t="n"/>
      <c r="W62" s="1621" t="n"/>
      <c r="X62" s="1621" t="n"/>
      <c r="Y62" s="1621" t="n"/>
      <c r="Z62" s="1621" t="n"/>
      <c r="AA62" s="1621" t="n"/>
      <c r="AB62" s="1621" t="n"/>
      <c r="AC62" s="1621" t="n"/>
      <c r="AD62" s="1621" t="n"/>
      <c r="AE62" s="1621" t="n"/>
      <c r="AF62" s="1621" t="n"/>
      <c r="AG62" s="1621" t="n"/>
      <c r="AH62" s="1621" t="n"/>
      <c r="AI62" s="1621" t="n"/>
      <c r="AJ62" s="1621" t="n"/>
      <c r="AK62" s="1621" t="n"/>
      <c r="AL62" s="1621" t="n"/>
      <c r="AM62" s="1621" t="n"/>
      <c r="AN62" s="1729" t="n"/>
      <c r="AO62" s="1599" t="n"/>
      <c r="AP62" s="1725" t="n"/>
    </row>
    <row r="63" ht="14.25" customFormat="1" customHeight="1" s="1605">
      <c r="C63" s="1721" t="n"/>
      <c r="D63" s="1732" t="n"/>
      <c r="E63" s="1621" t="n"/>
      <c r="F63" s="1621" t="n"/>
      <c r="G63" s="1733" t="inlineStr">
        <is>
          <t>However, the below cases are exempt - (a) Credit  term  for term-loan facility is 1 year or under (3 years or under in the case of customers rated A or B)</t>
        </is>
      </c>
      <c r="H63" s="1335" t="n"/>
      <c r="I63" s="1335" t="n"/>
      <c r="J63" s="1335" t="n"/>
      <c r="K63" s="1335" t="n"/>
      <c r="L63" s="1335" t="n"/>
      <c r="M63" s="1335" t="n"/>
      <c r="N63" s="1335" t="n"/>
      <c r="O63" s="1335" t="n"/>
      <c r="P63" s="1335" t="n"/>
      <c r="Q63" s="1335" t="n"/>
      <c r="R63" s="1335" t="n"/>
      <c r="S63" s="1335" t="n"/>
      <c r="T63" s="1335" t="n"/>
      <c r="U63" s="1335" t="n"/>
      <c r="V63" s="1335" t="n"/>
      <c r="W63" s="1335" t="n"/>
      <c r="X63" s="1335" t="n"/>
      <c r="Y63" s="1335" t="n"/>
      <c r="Z63" s="1335" t="n"/>
      <c r="AA63" s="1335" t="n"/>
      <c r="AB63" s="1335" t="n"/>
      <c r="AC63" s="1335" t="n"/>
      <c r="AD63" s="1335" t="n"/>
      <c r="AE63" s="1335" t="n"/>
      <c r="AF63" s="1335" t="n"/>
      <c r="AG63" s="1335" t="n"/>
      <c r="AH63" s="1335" t="n"/>
      <c r="AI63" s="1621" t="n"/>
      <c r="AJ63" s="1621" t="n"/>
      <c r="AK63" s="1621" t="n"/>
      <c r="AL63" s="1621" t="n"/>
      <c r="AM63" s="1621" t="n"/>
      <c r="AN63" s="1729" t="n"/>
      <c r="AO63" s="1599" t="n"/>
      <c r="AP63" s="1725" t="n"/>
    </row>
    <row r="64" ht="14.25" customFormat="1" customHeight="1" s="1605">
      <c r="C64" s="1721" t="n"/>
      <c r="D64" s="1732" t="n"/>
      <c r="E64" s="1734" t="n"/>
      <c r="F64" s="1734" t="n"/>
      <c r="G64" s="1735" t="inlineStr">
        <is>
          <t xml:space="preserve">                                                                  (b) Revolving facility within 1 year of maximum drawdown period</t>
        </is>
      </c>
      <c r="H64" s="1335" t="n"/>
      <c r="I64" s="1335" t="n"/>
      <c r="J64" s="1335" t="n"/>
      <c r="K64" s="1335" t="n"/>
      <c r="L64" s="1335" t="n"/>
      <c r="M64" s="1335" t="n"/>
      <c r="N64" s="1335" t="n"/>
      <c r="O64" s="1335" t="n"/>
      <c r="P64" s="1335" t="n"/>
      <c r="Q64" s="1335" t="n"/>
      <c r="R64" s="1335" t="n"/>
      <c r="S64" s="1335" t="n"/>
      <c r="T64" s="1335" t="n"/>
      <c r="U64" s="1335" t="n"/>
      <c r="V64" s="1335" t="n"/>
      <c r="W64" s="1335" t="n"/>
      <c r="X64" s="1335" t="n"/>
      <c r="Y64" s="1335" t="n"/>
      <c r="Z64" s="1335" t="n"/>
      <c r="AA64" s="1335" t="n"/>
      <c r="AB64" s="1335" t="n"/>
      <c r="AC64" s="1335" t="n"/>
      <c r="AD64" s="1335" t="n"/>
      <c r="AE64" s="1335" t="n"/>
      <c r="AF64" s="1335" t="n"/>
      <c r="AG64" s="1335" t="n"/>
      <c r="AH64" s="1335" t="n"/>
      <c r="AI64" s="1335" t="n"/>
      <c r="AJ64" s="1335" t="n"/>
      <c r="AK64" s="1335" t="n"/>
      <c r="AL64" s="1335" t="n"/>
      <c r="AM64" s="1335" t="n"/>
      <c r="AN64" s="1729" t="n"/>
      <c r="AO64" s="1599" t="n"/>
      <c r="AP64" s="1725" t="n"/>
    </row>
    <row r="65" ht="14.25" customFormat="1" customHeight="1" s="1605">
      <c r="C65" s="1721" t="n"/>
      <c r="D65" s="1732" t="n"/>
      <c r="E65" s="1727" t="n"/>
      <c r="F65" s="1621" t="inlineStr">
        <is>
          <t xml:space="preserve">  2.Within loans and purchase of private bonds, transaction having over 5 years of credit term or maximum drawdown period </t>
        </is>
      </c>
      <c r="G65" s="1621" t="n"/>
      <c r="H65" s="1621" t="n"/>
      <c r="I65" s="1621" t="n"/>
      <c r="J65" s="1621" t="n"/>
      <c r="K65" s="1621" t="n"/>
      <c r="L65" s="1621" t="n"/>
      <c r="M65" s="1621" t="n"/>
      <c r="N65" s="1621" t="n"/>
      <c r="O65" s="1621" t="n"/>
      <c r="P65" s="1621" t="n"/>
      <c r="Q65" s="1621" t="n"/>
      <c r="R65" s="1621" t="n"/>
      <c r="S65" s="1621" t="n"/>
      <c r="T65" s="1621" t="n"/>
      <c r="U65" s="1621" t="n"/>
      <c r="V65" s="1621" t="n"/>
      <c r="W65" s="1621" t="n"/>
      <c r="X65" s="1621" t="n"/>
      <c r="Y65" s="1621" t="n"/>
      <c r="Z65" s="1621" t="n"/>
      <c r="AA65" s="1621" t="n"/>
      <c r="AB65" s="1621" t="n"/>
      <c r="AC65" s="1621" t="n"/>
      <c r="AD65" s="1621" t="n"/>
      <c r="AE65" s="1621" t="n"/>
      <c r="AF65" s="1621" t="n"/>
      <c r="AG65" s="1735" t="n"/>
      <c r="AH65" s="1735" t="n"/>
      <c r="AI65" s="1735" t="n"/>
      <c r="AJ65" s="1735" t="n"/>
      <c r="AK65" s="1735" t="n"/>
      <c r="AL65" s="1735" t="n"/>
      <c r="AM65" s="1735" t="n"/>
      <c r="AN65" s="1729" t="n"/>
      <c r="AO65" s="1599" t="n"/>
      <c r="AP65" s="1725" t="n"/>
    </row>
    <row r="66" ht="14.25" customFormat="1" customHeight="1" s="1605">
      <c r="C66" s="1721" t="n"/>
      <c r="D66" s="1732" t="n"/>
      <c r="E66" s="1621" t="n"/>
      <c r="F66" s="1621" t="n"/>
      <c r="G66" s="1621" t="inlineStr">
        <is>
          <t xml:space="preserve"> (excluding credit to customers with A or B rating), when any of the following is selected for Purpose in CDM:</t>
        </is>
      </c>
      <c r="H66" s="1621" t="n"/>
      <c r="I66" s="1621" t="n"/>
      <c r="J66" s="1621" t="n"/>
      <c r="K66" s="1621" t="n"/>
      <c r="L66" s="1621" t="n"/>
      <c r="M66" s="1621" t="n"/>
      <c r="N66" s="1621" t="n"/>
      <c r="O66" s="1621" t="n"/>
      <c r="P66" s="1621" t="n"/>
      <c r="Q66" s="1621" t="n"/>
      <c r="R66" s="1621" t="n"/>
      <c r="S66" s="1621" t="n"/>
      <c r="T66" s="1621" t="n"/>
      <c r="U66" s="1621" t="n"/>
      <c r="V66" s="1621" t="n"/>
      <c r="W66" s="1621" t="n"/>
      <c r="X66" s="1621" t="n"/>
      <c r="Y66" s="1621" t="n"/>
      <c r="Z66" s="1621" t="n"/>
      <c r="AA66" s="1621" t="n"/>
      <c r="AB66" s="1621" t="n"/>
      <c r="AC66" s="1621" t="n"/>
      <c r="AD66" s="1621" t="n"/>
      <c r="AE66" s="1621" t="n"/>
      <c r="AF66" s="1621" t="n"/>
      <c r="AG66" s="1735" t="n"/>
      <c r="AH66" s="1735" t="n"/>
      <c r="AI66" s="1735" t="n"/>
      <c r="AJ66" s="1735" t="n"/>
      <c r="AK66" s="1735" t="n"/>
      <c r="AL66" s="1735" t="n"/>
      <c r="AM66" s="1735" t="n"/>
      <c r="AN66" s="1729" t="n"/>
      <c r="AO66" s="1599" t="n"/>
      <c r="AP66" s="1725" t="n"/>
    </row>
    <row r="67" ht="14.25" customFormat="1" customHeight="1" s="1605">
      <c r="C67" s="1721" t="n"/>
      <c r="D67" s="1732" t="n"/>
      <c r="E67" s="1621" t="n"/>
      <c r="F67" s="1621" t="n"/>
      <c r="G67" s="1621" t="inlineStr">
        <is>
          <t>Purpse in CDM:  Working Capital (long-term), Bridge Loan, Trading (export), Trading (import),  Others</t>
        </is>
      </c>
      <c r="H67" s="1621" t="n"/>
      <c r="I67" s="1621" t="n"/>
      <c r="J67" s="1621" t="n"/>
      <c r="K67" s="1621" t="n"/>
      <c r="L67" s="1621" t="n"/>
      <c r="M67" s="1621" t="n"/>
      <c r="N67" s="1621" t="n"/>
      <c r="O67" s="1621" t="n"/>
      <c r="P67" s="1621" t="n"/>
      <c r="Q67" s="1621" t="n"/>
      <c r="R67" s="1621" t="n"/>
      <c r="S67" s="1621" t="n"/>
      <c r="T67" s="1621" t="n"/>
      <c r="U67" s="1621" t="n"/>
      <c r="V67" s="1621" t="n"/>
      <c r="W67" s="1621" t="n"/>
      <c r="X67" s="1621" t="n"/>
      <c r="Y67" s="1621" t="n"/>
      <c r="Z67" s="1621" t="n"/>
      <c r="AA67" s="1621" t="n"/>
      <c r="AB67" s="1621" t="n"/>
      <c r="AC67" s="1621" t="n"/>
      <c r="AD67" s="1621" t="n"/>
      <c r="AE67" s="1621" t="n"/>
      <c r="AF67" s="1621" t="n"/>
      <c r="AG67" s="1735" t="n"/>
      <c r="AH67" s="1735" t="n"/>
      <c r="AI67" s="1735" t="n"/>
      <c r="AJ67" s="1735" t="n"/>
      <c r="AK67" s="1735" t="n"/>
      <c r="AL67" s="1735" t="n"/>
      <c r="AM67" s="1735" t="n"/>
      <c r="AN67" s="1729" t="n"/>
      <c r="AO67" s="1599" t="n"/>
      <c r="AP67" s="1725" t="n"/>
    </row>
    <row r="68" ht="14.25" customFormat="1" customHeight="1" s="1605">
      <c r="C68" s="1721" t="n"/>
      <c r="D68" s="1726" t="n"/>
      <c r="E68" s="1736" t="inlineStr">
        <is>
          <t xml:space="preserve">　</t>
        </is>
      </c>
      <c r="F68" s="1621" t="inlineStr">
        <is>
          <t xml:space="preserve">  3.Credit extension for a period of more than ten years</t>
        </is>
      </c>
      <c r="G68" s="1621" t="n"/>
      <c r="H68" s="1621" t="n"/>
      <c r="I68" s="1621" t="n"/>
      <c r="J68" s="1621" t="n"/>
      <c r="K68" s="1621" t="n"/>
      <c r="L68" s="1621" t="n"/>
      <c r="M68" s="1621" t="n"/>
      <c r="N68" s="1621" t="n"/>
      <c r="O68" s="1621" t="n"/>
      <c r="P68" s="1621" t="n"/>
      <c r="Q68" s="1621" t="n"/>
      <c r="R68" s="1621" t="n"/>
      <c r="S68" s="1621" t="n"/>
      <c r="T68" s="1621" t="n"/>
      <c r="U68" s="1621" t="n"/>
      <c r="V68" s="1621" t="n"/>
      <c r="W68" s="1621" t="n"/>
      <c r="X68" s="1621" t="n"/>
      <c r="Y68" s="1621" t="n"/>
      <c r="Z68" s="1621" t="n"/>
      <c r="AA68" s="1621" t="n"/>
      <c r="AB68" s="1621" t="n"/>
      <c r="AC68" s="1621" t="n"/>
      <c r="AD68" s="1621" t="n"/>
      <c r="AE68" s="1621" t="n"/>
      <c r="AF68" s="1621" t="n"/>
      <c r="AG68" s="1621" t="n"/>
      <c r="AH68" s="1621" t="n"/>
      <c r="AI68" s="1621" t="n"/>
      <c r="AJ68" s="1621" t="n"/>
      <c r="AK68" s="1621" t="n"/>
      <c r="AL68" s="1621" t="n"/>
      <c r="AM68" s="1621" t="n"/>
      <c r="AN68" s="1729" t="n"/>
      <c r="AO68" s="1599" t="n"/>
      <c r="AP68" s="1725" t="n"/>
      <c r="AU68" s="1600" t="n"/>
      <c r="AV68" s="1621" t="n"/>
      <c r="AW68" s="1622" t="n"/>
      <c r="AX68" s="1622" t="n"/>
      <c r="AY68" s="1622" t="n"/>
    </row>
    <row r="69" ht="14.25" customFormat="1" customHeight="1" s="1605">
      <c r="C69" s="1721" t="n"/>
      <c r="D69" s="1726" t="n"/>
      <c r="E69" s="1621" t="n"/>
      <c r="F69" s="1621" t="n"/>
      <c r="G69" s="1737" t="inlineStr">
        <is>
          <t xml:space="preserve">However, all of following conditions are met, twenty years - (a)It is secured 100% by collateral and guarantee on a collateral value basis </t>
        </is>
      </c>
      <c r="H69" s="1621" t="n"/>
      <c r="I69" s="1621" t="n"/>
      <c r="J69" s="1621" t="n"/>
      <c r="K69" s="1621" t="n"/>
      <c r="L69" s="1621" t="n"/>
      <c r="M69" s="1621" t="n"/>
      <c r="N69" s="1621" t="n"/>
      <c r="O69" s="1621" t="n"/>
      <c r="P69" s="1621" t="n"/>
      <c r="Q69" s="1621" t="n"/>
      <c r="R69" s="1621" t="n"/>
      <c r="S69" s="1621" t="n"/>
      <c r="T69" s="1621" t="n"/>
      <c r="U69" s="1621" t="n"/>
      <c r="V69" s="1621" t="n"/>
      <c r="W69" s="1621" t="n"/>
      <c r="X69" s="1621" t="n"/>
      <c r="Y69" s="1621" t="n"/>
      <c r="Z69" s="1621" t="n"/>
      <c r="AA69" s="1621" t="n"/>
      <c r="AB69" s="1621" t="n"/>
      <c r="AC69" s="1621" t="n"/>
      <c r="AD69" s="1621" t="n"/>
      <c r="AE69" s="1621" t="n"/>
      <c r="AF69" s="1621" t="n"/>
      <c r="AG69" s="1621" t="n"/>
      <c r="AH69" s="1621" t="n"/>
      <c r="AI69" s="1621" t="n"/>
      <c r="AJ69" s="1621" t="n"/>
      <c r="AK69" s="1621" t="n"/>
      <c r="AL69" s="1621" t="n"/>
      <c r="AM69" s="1621" t="n"/>
      <c r="AN69" s="1729" t="n"/>
      <c r="AO69" s="1599" t="n"/>
      <c r="AP69" s="1725" t="n"/>
      <c r="AU69" s="1600" t="n"/>
      <c r="AV69" s="1621" t="n"/>
      <c r="AW69" s="1622" t="n"/>
      <c r="AX69" s="1622" t="n"/>
      <c r="AY69" s="1622" t="n"/>
    </row>
    <row r="70" ht="14.25" customFormat="1" customHeight="1" s="1605">
      <c r="C70" s="1721" t="n"/>
      <c r="D70" s="1726" t="n"/>
      <c r="E70" s="1621" t="n"/>
      <c r="F70" s="1621" t="n"/>
      <c r="G70" s="1738" t="inlineStr">
        <is>
          <t xml:space="preserve">　　　　　　　　　　　　　　　　　　　　　　　　　　　　　　　　　　　　　　　　　　(b)Purpose in CDM is Equipment Fund, or a derivatives transaction related to a lending for the use of equipment fund</t>
        </is>
      </c>
      <c r="H70" s="1621" t="n"/>
      <c r="I70" s="1621" t="n"/>
      <c r="J70" s="1621" t="n"/>
      <c r="K70" s="1621" t="n"/>
      <c r="L70" s="1621" t="n"/>
      <c r="M70" s="1621" t="n"/>
      <c r="N70" s="1621" t="n"/>
      <c r="O70" s="1621" t="n"/>
      <c r="P70" s="1621" t="n"/>
      <c r="Q70" s="1621" t="n"/>
      <c r="R70" s="1621" t="n"/>
      <c r="S70" s="1621" t="n"/>
      <c r="T70" s="1621" t="n"/>
      <c r="U70" s="1621" t="n"/>
      <c r="V70" s="1621" t="n"/>
      <c r="W70" s="1621" t="n"/>
      <c r="X70" s="1621" t="n"/>
      <c r="Y70" s="1621" t="n"/>
      <c r="Z70" s="1621" t="n"/>
      <c r="AA70" s="1621" t="n"/>
      <c r="AB70" s="1621" t="n"/>
      <c r="AC70" s="1621" t="n"/>
      <c r="AD70" s="1621" t="n"/>
      <c r="AE70" s="1621" t="n"/>
      <c r="AF70" s="1621" t="n"/>
      <c r="AG70" s="1621" t="n"/>
      <c r="AH70" s="1621" t="n"/>
      <c r="AI70" s="1621" t="n"/>
      <c r="AJ70" s="1621" t="n"/>
      <c r="AK70" s="1621" t="n"/>
      <c r="AL70" s="1621" t="n"/>
      <c r="AM70" s="1621" t="n"/>
      <c r="AN70" s="1729" t="n"/>
      <c r="AO70" s="1599" t="n"/>
      <c r="AP70" s="1725" t="n"/>
      <c r="AU70" s="1600" t="n"/>
      <c r="AV70" s="1621" t="n"/>
      <c r="AW70" s="1622" t="n"/>
      <c r="AX70" s="1622" t="n"/>
      <c r="AY70" s="1622" t="n"/>
    </row>
    <row r="71" ht="14.25" customFormat="1" customHeight="1" s="1605">
      <c r="C71" s="1721" t="n"/>
      <c r="D71" s="1726" t="n"/>
      <c r="E71" s="1621" t="n"/>
      <c r="F71" s="1621" t="n"/>
      <c r="G71" s="1738" t="inlineStr">
        <is>
          <t xml:space="preserve">　　　　　　　　　　　　　　　　　　　　　　　　　　　　　　　　　　　　　　　　　　(c)At the time of renewal or amendment, credit term shall not exceed 20 years in total</t>
        </is>
      </c>
      <c r="H71" s="1621" t="n"/>
      <c r="I71" s="1621" t="n"/>
      <c r="J71" s="1621" t="n"/>
      <c r="K71" s="1621" t="n"/>
      <c r="L71" s="1621" t="n"/>
      <c r="M71" s="1621" t="n"/>
      <c r="N71" s="1621" t="n"/>
      <c r="O71" s="1621" t="n"/>
      <c r="P71" s="1621" t="n"/>
      <c r="Q71" s="1621" t="n"/>
      <c r="R71" s="1621" t="n"/>
      <c r="S71" s="1621" t="n"/>
      <c r="T71" s="1621" t="n"/>
      <c r="U71" s="1621" t="n"/>
      <c r="V71" s="1621" t="n"/>
      <c r="W71" s="1621" t="n"/>
      <c r="X71" s="1621" t="n"/>
      <c r="Y71" s="1621" t="n"/>
      <c r="Z71" s="1621" t="n"/>
      <c r="AA71" s="1621" t="n"/>
      <c r="AB71" s="1621" t="n"/>
      <c r="AC71" s="1621" t="n"/>
      <c r="AD71" s="1621" t="n"/>
      <c r="AE71" s="1621" t="n"/>
      <c r="AF71" s="1621" t="n"/>
      <c r="AG71" s="1621" t="n"/>
      <c r="AH71" s="1621" t="n"/>
      <c r="AI71" s="1621" t="n"/>
      <c r="AJ71" s="1621" t="n"/>
      <c r="AK71" s="1621" t="n"/>
      <c r="AL71" s="1621" t="n"/>
      <c r="AM71" s="1621" t="n"/>
      <c r="AN71" s="1729" t="n"/>
      <c r="AO71" s="1599" t="n"/>
      <c r="AP71" s="1725" t="n"/>
      <c r="AU71" s="1600" t="n"/>
      <c r="AV71" s="1621" t="n"/>
      <c r="AW71" s="1622" t="n"/>
      <c r="AX71" s="1622" t="n"/>
      <c r="AY71" s="1622" t="n"/>
    </row>
    <row r="72" ht="14.25" customFormat="1" customHeight="1" s="1605">
      <c r="C72" s="1721" t="n"/>
      <c r="D72" s="1726" t="n"/>
      <c r="E72" s="1736" t="n"/>
      <c r="F72" s="1621" t="inlineStr">
        <is>
          <t xml:space="preserve">  4.Securities lending</t>
        </is>
      </c>
      <c r="G72" s="1621" t="n"/>
      <c r="H72" s="1621" t="n"/>
      <c r="I72" s="1621" t="n"/>
      <c r="J72" s="1621" t="n"/>
      <c r="K72" s="1621" t="n"/>
      <c r="L72" s="1621" t="n"/>
      <c r="M72" s="1621" t="n"/>
      <c r="N72" s="1621" t="n"/>
      <c r="O72" s="1621" t="n"/>
      <c r="P72" s="1621" t="n"/>
      <c r="Q72" s="1621" t="n"/>
      <c r="R72" s="1621" t="n"/>
      <c r="S72" s="1621" t="n"/>
      <c r="T72" s="1621" t="n"/>
      <c r="U72" s="1621" t="n"/>
      <c r="V72" s="1621" t="n"/>
      <c r="W72" s="1621" t="n"/>
      <c r="X72" s="1621" t="n"/>
      <c r="Y72" s="1621" t="n"/>
      <c r="Z72" s="1621" t="n"/>
      <c r="AA72" s="1621" t="n"/>
      <c r="AB72" s="1621" t="n"/>
      <c r="AC72" s="1621" t="n"/>
      <c r="AD72" s="1621" t="n"/>
      <c r="AE72" s="1621" t="n"/>
      <c r="AF72" s="1621" t="n"/>
      <c r="AG72" s="1621" t="n"/>
      <c r="AH72" s="1621" t="n"/>
      <c r="AI72" s="1621" t="n"/>
      <c r="AJ72" s="1621" t="n"/>
      <c r="AK72" s="1621" t="n"/>
      <c r="AL72" s="1621" t="n"/>
      <c r="AM72" s="1621" t="n"/>
      <c r="AN72" s="1729" t="n"/>
      <c r="AO72" s="1599" t="n"/>
      <c r="AP72" s="1725" t="n"/>
      <c r="AU72" s="1600" t="n"/>
      <c r="AV72" s="1621" t="n"/>
      <c r="AW72" s="1622" t="n"/>
      <c r="AX72" s="1622" t="n"/>
      <c r="AY72" s="1622" t="n"/>
    </row>
    <row r="73" ht="14.25" customFormat="1" customHeight="1" s="1605">
      <c r="C73" s="1721" t="n"/>
      <c r="D73" s="1726" t="n"/>
      <c r="E73" s="1736" t="n"/>
      <c r="F73" s="1621" t="inlineStr">
        <is>
          <t xml:space="preserve">  5.Noteless products (applies only within Japan)</t>
        </is>
      </c>
      <c r="G73" s="1621" t="n"/>
      <c r="H73" s="1621" t="n"/>
      <c r="I73" s="1621" t="n"/>
      <c r="J73" s="1621" t="n"/>
      <c r="K73" s="1621" t="n"/>
      <c r="L73" s="1621" t="n"/>
      <c r="M73" s="1621" t="n"/>
      <c r="N73" s="1621" t="n"/>
      <c r="O73" s="1621" t="n"/>
      <c r="P73" s="1621" t="n"/>
      <c r="Q73" s="1621" t="n"/>
      <c r="R73" s="1621" t="n"/>
      <c r="S73" s="1621" t="n"/>
      <c r="T73" s="1621" t="n"/>
      <c r="U73" s="1621" t="n"/>
      <c r="V73" s="1621" t="n"/>
      <c r="W73" s="1621" t="n"/>
      <c r="X73" s="1621" t="n"/>
      <c r="Y73" s="1621" t="n"/>
      <c r="Z73" s="1621" t="n"/>
      <c r="AA73" s="1621" t="n"/>
      <c r="AB73" s="1621" t="n"/>
      <c r="AC73" s="1621" t="n"/>
      <c r="AD73" s="1621" t="n"/>
      <c r="AE73" s="1621" t="n"/>
      <c r="AF73" s="1621" t="n"/>
      <c r="AG73" s="1621" t="n"/>
      <c r="AH73" s="1621" t="n"/>
      <c r="AI73" s="1621" t="n"/>
      <c r="AJ73" s="1621" t="n"/>
      <c r="AK73" s="1621" t="n"/>
      <c r="AL73" s="1621" t="n"/>
      <c r="AM73" s="1621" t="n"/>
      <c r="AN73" s="1729" t="n"/>
      <c r="AO73" s="1599" t="n"/>
      <c r="AP73" s="1725" t="n"/>
      <c r="AU73" s="1600" t="n"/>
      <c r="AV73" s="1621" t="n"/>
      <c r="AW73" s="1622" t="n"/>
      <c r="AX73" s="1622" t="n"/>
      <c r="AY73" s="1622" t="n"/>
    </row>
    <row r="74" ht="14.25" customFormat="1" customHeight="1" s="1605">
      <c r="C74" s="1721" t="n"/>
      <c r="D74" s="1726" t="n"/>
      <c r="E74" s="1736" t="n"/>
      <c r="F74" s="1621" t="inlineStr">
        <is>
          <t xml:space="preserve">  6.Customer credit securitization(except for  recourse type and third party recourse type)</t>
        </is>
      </c>
      <c r="G74" s="1621" t="n"/>
      <c r="H74" s="1621" t="n"/>
      <c r="I74" s="1621" t="n"/>
      <c r="J74" s="1621" t="n"/>
      <c r="K74" s="1621" t="n"/>
      <c r="L74" s="1621" t="n"/>
      <c r="M74" s="1621" t="n"/>
      <c r="N74" s="1621" t="n"/>
      <c r="O74" s="1621" t="n"/>
      <c r="P74" s="1621" t="n"/>
      <c r="Q74" s="1621" t="n"/>
      <c r="R74" s="1621" t="n"/>
      <c r="S74" s="1621" t="n"/>
      <c r="T74" s="1621" t="n"/>
      <c r="U74" s="1621" t="n"/>
      <c r="V74" s="1621" t="n"/>
      <c r="W74" s="1621" t="n"/>
      <c r="X74" s="1621" t="n"/>
      <c r="Y74" s="1621" t="n"/>
      <c r="Z74" s="1621" t="n"/>
      <c r="AA74" s="1621" t="n"/>
      <c r="AB74" s="1621" t="n"/>
      <c r="AC74" s="1621" t="n"/>
      <c r="AD74" s="1621" t="n"/>
      <c r="AE74" s="1621" t="n"/>
      <c r="AF74" s="1621" t="n"/>
      <c r="AG74" s="1621" t="n"/>
      <c r="AH74" s="1621" t="n"/>
      <c r="AI74" s="1621" t="n"/>
      <c r="AJ74" s="1621" t="n"/>
      <c r="AK74" s="1621" t="n"/>
      <c r="AL74" s="1621" t="n"/>
      <c r="AM74" s="1621" t="n"/>
      <c r="AN74" s="1729" t="n"/>
      <c r="AO74" s="1599" t="n"/>
      <c r="AP74" s="1725" t="n"/>
      <c r="AR74" s="1621" t="n"/>
      <c r="AU74" s="1600" t="n"/>
      <c r="AV74" s="1621" t="n"/>
      <c r="AW74" s="1622" t="n"/>
      <c r="AX74" s="1622" t="n"/>
      <c r="AY74" s="1622" t="n"/>
    </row>
    <row r="75" ht="14.25" customFormat="1" customHeight="1" s="1605">
      <c r="C75" s="1721" t="n"/>
      <c r="D75" s="1726" t="n"/>
      <c r="E75" s="1736" t="n"/>
      <c r="F75" s="1621" t="inlineStr">
        <is>
          <t xml:space="preserve">  7.Acquiring deposit collateral from other banks</t>
        </is>
      </c>
      <c r="G75" s="1621" t="n"/>
      <c r="H75" s="1621" t="n"/>
      <c r="I75" s="1621" t="n"/>
      <c r="J75" s="1621" t="n"/>
      <c r="K75" s="1621" t="n"/>
      <c r="L75" s="1621" t="n"/>
      <c r="M75" s="1621" t="n"/>
      <c r="N75" s="1621" t="n"/>
      <c r="O75" s="1621" t="n"/>
      <c r="P75" s="1621" t="n"/>
      <c r="Q75" s="1621" t="n"/>
      <c r="R75" s="1621" t="n"/>
      <c r="S75" s="1621" t="n"/>
      <c r="T75" s="1621" t="n"/>
      <c r="U75" s="1621" t="n"/>
      <c r="V75" s="1621" t="n"/>
      <c r="W75" s="1621" t="n"/>
      <c r="X75" s="1621" t="n"/>
      <c r="Y75" s="1621" t="n"/>
      <c r="Z75" s="1621" t="n"/>
      <c r="AA75" s="1621" t="n"/>
      <c r="AB75" s="1621" t="n"/>
      <c r="AC75" s="1621" t="n"/>
      <c r="AD75" s="1621" t="n"/>
      <c r="AE75" s="1621" t="n"/>
      <c r="AF75" s="1621" t="n"/>
      <c r="AG75" s="1621" t="n"/>
      <c r="AH75" s="1621" t="n"/>
      <c r="AI75" s="1621" t="n"/>
      <c r="AJ75" s="1621" t="n"/>
      <c r="AK75" s="1621" t="n"/>
      <c r="AL75" s="1621" t="n"/>
      <c r="AM75" s="1621" t="n"/>
      <c r="AN75" s="1729" t="n"/>
      <c r="AO75" s="1599" t="n"/>
      <c r="AP75" s="1725" t="n"/>
      <c r="AV75" s="1621" t="n"/>
      <c r="AW75" s="1622" t="n"/>
      <c r="AX75" s="1622" t="n"/>
      <c r="AY75" s="1622" t="n"/>
    </row>
    <row r="76" ht="14.25" customFormat="1" customHeight="1" s="1605">
      <c r="C76" s="1721" t="n"/>
      <c r="D76" s="1726" t="n"/>
      <c r="E76" s="1736" t="n"/>
      <c r="F76" s="1728" t="inlineStr">
        <is>
          <t xml:space="preserve">  8.Transaction guaranteed by a customer on CRMD list; transaction collateralizing securities (quality/general collateral only) issued by such customer</t>
        </is>
      </c>
      <c r="G76" s="1621" t="n"/>
      <c r="H76" s="1621" t="n"/>
      <c r="I76" s="1621" t="n"/>
      <c r="J76" s="1621" t="n"/>
      <c r="K76" s="1621" t="n"/>
      <c r="L76" s="1621" t="n"/>
      <c r="M76" s="1621" t="n"/>
      <c r="N76" s="1621" t="n"/>
      <c r="O76" s="1621" t="n"/>
      <c r="P76" s="1621" t="n"/>
      <c r="Q76" s="1621" t="n"/>
      <c r="R76" s="1621" t="n"/>
      <c r="S76" s="1621" t="n"/>
      <c r="T76" s="1621" t="n"/>
      <c r="U76" s="1621" t="n"/>
      <c r="V76" s="1621" t="n"/>
      <c r="W76" s="1621" t="n"/>
      <c r="X76" s="1621" t="n"/>
      <c r="Y76" s="1621" t="n"/>
      <c r="Z76" s="1621" t="n"/>
      <c r="AA76" s="1621" t="n"/>
      <c r="AB76" s="1621" t="n"/>
      <c r="AC76" s="1621" t="n"/>
      <c r="AD76" s="1621" t="n"/>
      <c r="AE76" s="1621" t="n"/>
      <c r="AF76" s="1621" t="n"/>
      <c r="AG76" s="1621" t="n"/>
      <c r="AH76" s="1621" t="n"/>
      <c r="AI76" s="1621" t="n"/>
      <c r="AJ76" s="1621" t="n"/>
      <c r="AK76" s="1621" t="n"/>
      <c r="AL76" s="1621" t="n"/>
      <c r="AM76" s="1621" t="n"/>
      <c r="AN76" s="1729" t="n"/>
      <c r="AO76" s="1599" t="n"/>
      <c r="AP76" s="1725" t="n"/>
      <c r="AV76" s="1621" t="n"/>
      <c r="AW76" s="1622" t="n"/>
      <c r="AX76" s="1622" t="n"/>
      <c r="AY76" s="1622" t="n"/>
    </row>
    <row r="77" ht="14.25" customFormat="1" customHeight="1" s="1605">
      <c r="C77" s="1721" t="n"/>
      <c r="D77" s="1726" t="n"/>
      <c r="E77" s="1736" t="n"/>
      <c r="F77" s="1728" t="inlineStr">
        <is>
          <t xml:space="preserve">  9.Establishment/renewal of Interbank Credit Line</t>
        </is>
      </c>
      <c r="G77" s="1621" t="n"/>
      <c r="H77" s="1621" t="n"/>
      <c r="I77" s="1621" t="n"/>
      <c r="J77" s="1621" t="n"/>
      <c r="K77" s="1621" t="n"/>
      <c r="L77" s="1621" t="n"/>
      <c r="M77" s="1621" t="n"/>
      <c r="N77" s="1621" t="n"/>
      <c r="O77" s="1621" t="n"/>
      <c r="P77" s="1621" t="n"/>
      <c r="Q77" s="1621" t="n"/>
      <c r="R77" s="1621" t="n"/>
      <c r="S77" s="1621" t="n"/>
      <c r="T77" s="1621" t="n"/>
      <c r="U77" s="1621" t="n"/>
      <c r="V77" s="1621" t="n"/>
      <c r="W77" s="1621" t="n"/>
      <c r="X77" s="1621" t="n"/>
      <c r="Y77" s="1621" t="n"/>
      <c r="Z77" s="1621" t="n"/>
      <c r="AA77" s="1621" t="n"/>
      <c r="AB77" s="1621" t="n"/>
      <c r="AC77" s="1621" t="n"/>
      <c r="AD77" s="1621" t="n"/>
      <c r="AE77" s="1621" t="n"/>
      <c r="AF77" s="1621" t="n"/>
      <c r="AG77" s="1621" t="n"/>
      <c r="AH77" s="1621" t="n"/>
      <c r="AI77" s="1621" t="n"/>
      <c r="AJ77" s="1621" t="n"/>
      <c r="AK77" s="1621" t="n"/>
      <c r="AL77" s="1621" t="n"/>
      <c r="AM77" s="1621" t="n"/>
      <c r="AN77" s="1729" t="n"/>
      <c r="AO77" s="1599" t="n"/>
      <c r="AP77" s="1725" t="n"/>
      <c r="AV77" s="1621" t="n"/>
      <c r="AW77" s="1622" t="n"/>
      <c r="AX77" s="1622" t="n"/>
      <c r="AY77" s="1622" t="n"/>
    </row>
    <row r="78" ht="14.25" customFormat="1" customHeight="1" s="1605">
      <c r="C78" s="1721" t="n"/>
      <c r="D78" s="1726" t="n"/>
      <c r="E78" s="1736" t="n"/>
      <c r="F78" s="1728" t="inlineStr">
        <is>
          <t xml:space="preserve">  10.Establishment/renewal of Mizuho Trade Line (MTL)</t>
        </is>
      </c>
      <c r="G78" s="1621" t="n"/>
      <c r="H78" s="1621" t="n"/>
      <c r="I78" s="1621" t="n"/>
      <c r="J78" s="1621" t="n"/>
      <c r="K78" s="1621" t="n"/>
      <c r="L78" s="1621" t="n"/>
      <c r="M78" s="1621" t="n"/>
      <c r="N78" s="1621" t="n"/>
      <c r="O78" s="1621" t="n"/>
      <c r="P78" s="1621" t="n"/>
      <c r="Q78" s="1621" t="n"/>
      <c r="R78" s="1621" t="n"/>
      <c r="S78" s="1621" t="n"/>
      <c r="T78" s="1621" t="n"/>
      <c r="U78" s="1621" t="n"/>
      <c r="V78" s="1621" t="n"/>
      <c r="W78" s="1621" t="n"/>
      <c r="X78" s="1621" t="n"/>
      <c r="Y78" s="1621" t="n"/>
      <c r="Z78" s="1621" t="n"/>
      <c r="AA78" s="1621" t="n"/>
      <c r="AB78" s="1621" t="n"/>
      <c r="AC78" s="1621" t="n"/>
      <c r="AD78" s="1621" t="n"/>
      <c r="AE78" s="1621" t="n"/>
      <c r="AF78" s="1621" t="n"/>
      <c r="AG78" s="1621" t="n"/>
      <c r="AH78" s="1621" t="n"/>
      <c r="AI78" s="1621" t="n"/>
      <c r="AJ78" s="1621" t="n"/>
      <c r="AK78" s="1621" t="n"/>
      <c r="AL78" s="1621" t="n"/>
      <c r="AM78" s="1621" t="n"/>
      <c r="AN78" s="1729" t="n"/>
      <c r="AO78" s="1599" t="n"/>
      <c r="AP78" s="1725" t="n"/>
      <c r="AQ78" s="1621" t="n"/>
      <c r="AV78" s="1621" t="n"/>
      <c r="AW78" s="1622" t="n"/>
      <c r="AX78" s="1622" t="n"/>
      <c r="AY78" s="1622" t="n"/>
    </row>
    <row r="79" ht="14.25" customFormat="1" customHeight="1" s="1605">
      <c r="C79" s="1721" t="n"/>
      <c r="D79" s="1726" t="n"/>
      <c r="E79" s="1736" t="n"/>
      <c r="F79" s="1728" t="inlineStr">
        <is>
          <t xml:space="preserve">  11.Establishment of credit derivatives limits and equity derivatives limits</t>
        </is>
      </c>
      <c r="G79" s="1621" t="n"/>
      <c r="H79" s="1621" t="n"/>
      <c r="I79" s="1621" t="n"/>
      <c r="J79" s="1621" t="n"/>
      <c r="K79" s="1621" t="n"/>
      <c r="L79" s="1621" t="n"/>
      <c r="M79" s="1621" t="n"/>
      <c r="N79" s="1621" t="n"/>
      <c r="O79" s="1621" t="n"/>
      <c r="P79" s="1621" t="n"/>
      <c r="Q79" s="1621" t="n"/>
      <c r="R79" s="1621" t="n"/>
      <c r="S79" s="1621" t="n"/>
      <c r="T79" s="1621" t="n"/>
      <c r="U79" s="1621" t="n"/>
      <c r="V79" s="1621" t="n"/>
      <c r="W79" s="1621" t="n"/>
      <c r="X79" s="1621" t="n"/>
      <c r="Y79" s="1621" t="n"/>
      <c r="Z79" s="1621" t="n"/>
      <c r="AA79" s="1621" t="n"/>
      <c r="AB79" s="1621" t="n"/>
      <c r="AC79" s="1621" t="n"/>
      <c r="AD79" s="1621" t="n"/>
      <c r="AE79" s="1621" t="n"/>
      <c r="AF79" s="1621" t="n"/>
      <c r="AG79" s="1621" t="n"/>
      <c r="AH79" s="1621" t="n"/>
      <c r="AI79" s="1621" t="n"/>
      <c r="AJ79" s="1621" t="n"/>
      <c r="AK79" s="1621" t="n"/>
      <c r="AL79" s="1621" t="n"/>
      <c r="AM79" s="1621" t="n"/>
      <c r="AN79" s="1729" t="n"/>
      <c r="AO79" s="1599" t="n"/>
      <c r="AP79" s="1725" t="n"/>
      <c r="AQ79" s="1621" t="n"/>
      <c r="AU79" s="1600" t="n"/>
      <c r="AV79" s="1599" t="n"/>
      <c r="AW79" s="1599" t="n"/>
      <c r="AX79" s="1599" t="n"/>
      <c r="AY79" s="1622" t="n"/>
    </row>
    <row r="80" ht="14.25" customFormat="1" customHeight="1" s="1734">
      <c r="C80" s="1739" t="n"/>
      <c r="D80" s="1726" t="n"/>
      <c r="E80" s="1736" t="n"/>
      <c r="F80" s="1728" t="inlineStr">
        <is>
          <t xml:space="preserve">  12.Repo transactions</t>
        </is>
      </c>
      <c r="G80" s="1621" t="n"/>
      <c r="H80" s="1621" t="n"/>
      <c r="I80" s="1621" t="n"/>
      <c r="J80" s="1621" t="n"/>
      <c r="K80" s="1621" t="n"/>
      <c r="L80" s="1621" t="n"/>
      <c r="M80" s="1621" t="n"/>
      <c r="N80" s="1621" t="n"/>
      <c r="O80" s="1621" t="n"/>
      <c r="P80" s="1621" t="n"/>
      <c r="Q80" s="1621" t="n"/>
      <c r="R80" s="1621" t="n"/>
      <c r="S80" s="1621" t="n"/>
      <c r="T80" s="1621" t="n"/>
      <c r="U80" s="1621" t="n"/>
      <c r="V80" s="1621" t="n"/>
      <c r="W80" s="1621" t="n"/>
      <c r="X80" s="1621" t="n"/>
      <c r="Y80" s="1621" t="n"/>
      <c r="Z80" s="1621" t="n"/>
      <c r="AA80" s="1621" t="n"/>
      <c r="AB80" s="1621" t="n"/>
      <c r="AC80" s="1621" t="n"/>
      <c r="AD80" s="1621" t="n"/>
      <c r="AE80" s="1621" t="n"/>
      <c r="AF80" s="1621" t="n"/>
      <c r="AG80" s="1621" t="n"/>
      <c r="AH80" s="1621" t="n"/>
      <c r="AI80" s="1621" t="n"/>
      <c r="AJ80" s="1621" t="n"/>
      <c r="AK80" s="1621" t="n"/>
      <c r="AL80" s="1621" t="n"/>
      <c r="AM80" s="1621" t="n"/>
      <c r="AN80" s="1729" t="n"/>
      <c r="AO80" s="1740" t="n"/>
      <c r="AP80" s="1725" t="n"/>
      <c r="AQ80" s="1621" t="n"/>
      <c r="AU80" s="1600" t="n"/>
      <c r="AV80" s="1599" t="n"/>
      <c r="AW80" s="1599" t="n"/>
      <c r="AX80" s="1599" t="n"/>
      <c r="AY80" s="1622" t="n"/>
      <c r="AZ80" s="1605" t="n"/>
      <c r="BA80" s="1605" t="n"/>
      <c r="BB80" s="1605" t="n"/>
      <c r="BC80" s="1605" t="n"/>
    </row>
    <row r="81" ht="14.25" customFormat="1" customHeight="1" s="1605">
      <c r="C81" s="1721" t="n"/>
      <c r="D81" s="1726" t="n"/>
      <c r="E81" s="1736" t="n"/>
      <c r="F81" s="1728" t="inlineStr">
        <is>
          <t xml:space="preserve">  13.Specialized lending (except for recourse type)</t>
        </is>
      </c>
      <c r="G81" s="1621" t="n"/>
      <c r="H81" s="1621" t="n"/>
      <c r="I81" s="1621" t="n"/>
      <c r="J81" s="1621" t="n"/>
      <c r="K81" s="1621" t="n"/>
      <c r="L81" s="1621" t="n"/>
      <c r="M81" s="1621" t="n"/>
      <c r="N81" s="1621" t="n"/>
      <c r="O81" s="1621" t="n"/>
      <c r="P81" s="1621" t="n"/>
      <c r="Q81" s="1621" t="n"/>
      <c r="R81" s="1621" t="n"/>
      <c r="S81" s="1621" t="n"/>
      <c r="T81" s="1621" t="n"/>
      <c r="U81" s="1621" t="n"/>
      <c r="V81" s="1621" t="n"/>
      <c r="W81" s="1621" t="n"/>
      <c r="X81" s="1621" t="n"/>
      <c r="Y81" s="1621" t="n"/>
      <c r="Z81" s="1621" t="n"/>
      <c r="AA81" s="1621" t="n"/>
      <c r="AB81" s="1621" t="n"/>
      <c r="AC81" s="1621" t="n"/>
      <c r="AD81" s="1621" t="n"/>
      <c r="AE81" s="1621" t="n"/>
      <c r="AF81" s="1621" t="n"/>
      <c r="AG81" s="1621" t="n"/>
      <c r="AH81" s="1621" t="n"/>
      <c r="AI81" s="1621" t="n"/>
      <c r="AJ81" s="1621" t="n"/>
      <c r="AK81" s="1621" t="n"/>
      <c r="AL81" s="1621" t="n"/>
      <c r="AM81" s="1621" t="n"/>
      <c r="AN81" s="1729" t="n"/>
      <c r="AO81" s="1599" t="n"/>
      <c r="AP81" s="1725" t="n"/>
      <c r="AQ81" s="1621" t="n"/>
      <c r="AU81" s="1600" t="n"/>
      <c r="AV81" s="1599" t="n"/>
      <c r="AW81" s="1599" t="n"/>
      <c r="AX81" s="1599" t="n"/>
      <c r="AY81" s="1622" t="n"/>
    </row>
    <row r="82" ht="14.25" customFormat="1" customHeight="1" s="1605">
      <c r="C82" s="1721" t="n"/>
      <c r="D82" s="1726" t="n"/>
      <c r="E82" s="1736" t="n"/>
      <c r="F82" s="1621" t="inlineStr">
        <is>
          <t xml:space="preserve">  14.Project Finance</t>
        </is>
      </c>
      <c r="G82" s="1621" t="n"/>
      <c r="H82" s="1621" t="n"/>
      <c r="I82" s="1621" t="n"/>
      <c r="J82" s="1621" t="n"/>
      <c r="K82" s="1621" t="n"/>
      <c r="L82" s="1621" t="n"/>
      <c r="M82" s="1621" t="n"/>
      <c r="N82" s="1621" t="n"/>
      <c r="O82" s="1621" t="n"/>
      <c r="P82" s="1621" t="n"/>
      <c r="Q82" s="1621" t="n"/>
      <c r="R82" s="1621" t="n"/>
      <c r="S82" s="1621" t="n"/>
      <c r="T82" s="1621" t="n"/>
      <c r="U82" s="1621" t="n"/>
      <c r="V82" s="1621" t="n"/>
      <c r="W82" s="1621" t="n"/>
      <c r="X82" s="1621" t="n"/>
      <c r="Y82" s="1621" t="n"/>
      <c r="Z82" s="1621" t="n"/>
      <c r="AA82" s="1621" t="n"/>
      <c r="AB82" s="1621" t="n"/>
      <c r="AC82" s="1621" t="n"/>
      <c r="AD82" s="1621" t="n"/>
      <c r="AE82" s="1621" t="n"/>
      <c r="AF82" s="1621" t="n"/>
      <c r="AG82" s="1621" t="n"/>
      <c r="AH82" s="1621" t="n"/>
      <c r="AI82" s="1621" t="n"/>
      <c r="AJ82" s="1621" t="n"/>
      <c r="AK82" s="1621" t="n"/>
      <c r="AL82" s="1621" t="n"/>
      <c r="AM82" s="1621" t="n"/>
      <c r="AN82" s="1729" t="n"/>
      <c r="AO82" s="1599" t="n"/>
      <c r="AP82" s="1725" t="n"/>
      <c r="AQ82" s="1621" t="n"/>
      <c r="AU82" s="1600" t="n"/>
      <c r="AV82" s="1599" t="n"/>
      <c r="AW82" s="1599" t="n"/>
      <c r="AX82" s="1599" t="n"/>
      <c r="AY82" s="1622" t="n"/>
    </row>
    <row r="83" ht="14.25" customFormat="1" customHeight="1" s="1605">
      <c r="C83" s="1721" t="n"/>
      <c r="D83" s="1726" t="n"/>
      <c r="E83" s="1736" t="n"/>
      <c r="F83" s="1621" t="inlineStr">
        <is>
          <t xml:space="preserve">  15.Acquisition Finance</t>
        </is>
      </c>
      <c r="G83" s="1621" t="n"/>
      <c r="H83" s="1621" t="n"/>
      <c r="I83" s="1621" t="n"/>
      <c r="J83" s="1621" t="n"/>
      <c r="K83" s="1621" t="n"/>
      <c r="L83" s="1621" t="n"/>
      <c r="M83" s="1621" t="n"/>
      <c r="N83" s="1621" t="n"/>
      <c r="O83" s="1621" t="n"/>
      <c r="P83" s="1621" t="n"/>
      <c r="Q83" s="1621" t="n"/>
      <c r="R83" s="1621" t="n"/>
      <c r="S83" s="1621" t="n"/>
      <c r="T83" s="1621" t="n"/>
      <c r="U83" s="1621" t="n"/>
      <c r="V83" s="1621" t="n"/>
      <c r="W83" s="1621" t="n"/>
      <c r="X83" s="1621" t="n"/>
      <c r="Y83" s="1621" t="n"/>
      <c r="Z83" s="1621" t="n"/>
      <c r="AA83" s="1621" t="n"/>
      <c r="AB83" s="1621" t="n"/>
      <c r="AC83" s="1621" t="n"/>
      <c r="AD83" s="1621" t="n"/>
      <c r="AE83" s="1621" t="n"/>
      <c r="AF83" s="1621" t="n"/>
      <c r="AG83" s="1621" t="n"/>
      <c r="AH83" s="1621" t="n"/>
      <c r="AI83" s="1621" t="n"/>
      <c r="AJ83" s="1621" t="n"/>
      <c r="AK83" s="1621" t="n"/>
      <c r="AL83" s="1621" t="n"/>
      <c r="AM83" s="1621" t="n"/>
      <c r="AN83" s="1729" t="n"/>
      <c r="AO83" s="1599" t="n"/>
      <c r="AP83" s="1725" t="n"/>
      <c r="AQ83" s="1730" t="n"/>
      <c r="AU83" s="1600" t="n"/>
      <c r="AV83" s="1599" t="n"/>
      <c r="AW83" s="1599" t="n"/>
      <c r="AX83" s="1599" t="n"/>
      <c r="AY83" s="1622" t="n"/>
    </row>
    <row r="84" ht="14.25" customFormat="1" customHeight="1" s="1605">
      <c r="C84" s="1721" t="n"/>
      <c r="D84" s="1726" t="n"/>
      <c r="E84" s="1736" t="n"/>
      <c r="F84" s="1621" t="inlineStr">
        <is>
          <t xml:space="preserve">  16.Ship SPV transactions(excluding customers with A or B rating)</t>
        </is>
      </c>
      <c r="G84" s="1621" t="n"/>
      <c r="H84" s="1621" t="n"/>
      <c r="I84" s="1621" t="n"/>
      <c r="J84" s="1621" t="n"/>
      <c r="K84" s="1621" t="n"/>
      <c r="L84" s="1621" t="n"/>
      <c r="M84" s="1621" t="n"/>
      <c r="N84" s="1621" t="n"/>
      <c r="O84" s="1621" t="n"/>
      <c r="P84" s="1621" t="n"/>
      <c r="Q84" s="1621" t="n"/>
      <c r="R84" s="1621" t="n"/>
      <c r="S84" s="1621" t="n"/>
      <c r="T84" s="1621" t="n"/>
      <c r="U84" s="1621" t="n"/>
      <c r="V84" s="1621" t="n"/>
      <c r="W84" s="1621" t="n"/>
      <c r="X84" s="1621" t="n"/>
      <c r="Y84" s="1621" t="n"/>
      <c r="Z84" s="1621" t="n"/>
      <c r="AA84" s="1621" t="n"/>
      <c r="AB84" s="1621" t="n"/>
      <c r="AC84" s="1621" t="n"/>
      <c r="AD84" s="1621" t="n"/>
      <c r="AE84" s="1621" t="n"/>
      <c r="AF84" s="1621" t="n"/>
      <c r="AG84" s="1621" t="n"/>
      <c r="AH84" s="1621" t="n"/>
      <c r="AI84" s="1621" t="n"/>
      <c r="AJ84" s="1621" t="n"/>
      <c r="AK84" s="1621" t="n"/>
      <c r="AL84" s="1621" t="n"/>
      <c r="AM84" s="1621" t="n"/>
      <c r="AN84" s="1729" t="n"/>
      <c r="AO84" s="1599" t="n"/>
      <c r="AP84" s="1725" t="n"/>
      <c r="AQ84" s="1730" t="n"/>
      <c r="AU84" s="1600" t="n"/>
      <c r="AV84" s="1621" t="n"/>
      <c r="AW84" s="1622" t="n"/>
      <c r="AX84" s="1622" t="n"/>
      <c r="AY84" s="1599" t="n"/>
      <c r="AZ84" s="1599" t="n"/>
      <c r="BA84" s="1599" t="n"/>
      <c r="BB84" s="1599" t="n"/>
      <c r="BC84" s="1599" t="n"/>
    </row>
    <row r="85" ht="14.25" customFormat="1" customHeight="1" s="1605">
      <c r="C85" s="1721" t="n"/>
      <c r="D85" s="1726" t="n"/>
      <c r="E85" s="1736" t="n"/>
      <c r="F85" s="1621" t="inlineStr">
        <is>
          <t xml:space="preserve">  17.Real estate finance involving receipt of loan origination fee (excluding customers with A or B rating)</t>
        </is>
      </c>
      <c r="G85" s="1621" t="n"/>
      <c r="H85" s="1621" t="n"/>
      <c r="I85" s="1621" t="n"/>
      <c r="J85" s="1621" t="n"/>
      <c r="K85" s="1621" t="n"/>
      <c r="L85" s="1621" t="n"/>
      <c r="M85" s="1621" t="n"/>
      <c r="N85" s="1621" t="n"/>
      <c r="O85" s="1621" t="n"/>
      <c r="P85" s="1621" t="n"/>
      <c r="Q85" s="1621" t="n"/>
      <c r="R85" s="1621" t="n"/>
      <c r="S85" s="1621" t="n"/>
      <c r="T85" s="1621" t="n"/>
      <c r="U85" s="1621" t="n"/>
      <c r="V85" s="1621" t="n"/>
      <c r="W85" s="1621" t="n"/>
      <c r="X85" s="1621" t="n"/>
      <c r="Y85" s="1621" t="n"/>
      <c r="Z85" s="1621" t="n"/>
      <c r="AA85" s="1621" t="n"/>
      <c r="AB85" s="1621" t="n"/>
      <c r="AC85" s="1621" t="n"/>
      <c r="AD85" s="1621" t="n"/>
      <c r="AE85" s="1621" t="n"/>
      <c r="AF85" s="1621" t="n"/>
      <c r="AG85" s="1621" t="n"/>
      <c r="AH85" s="1621" t="n"/>
      <c r="AI85" s="1621" t="n"/>
      <c r="AJ85" s="1621" t="n"/>
      <c r="AK85" s="1621" t="n"/>
      <c r="AL85" s="1621" t="n"/>
      <c r="AM85" s="1621" t="n"/>
      <c r="AN85" s="1729" t="n"/>
      <c r="AO85" s="1599" t="n"/>
      <c r="AP85" s="1725" t="n"/>
      <c r="AQ85" s="1621" t="n"/>
      <c r="AU85" s="1600" t="n"/>
      <c r="AV85" s="1621" t="n"/>
      <c r="AW85" s="1622" t="n"/>
      <c r="AX85" s="1622" t="n"/>
      <c r="AY85" s="1599" t="n"/>
      <c r="AZ85" s="1599" t="n"/>
      <c r="BA85" s="1599" t="n"/>
      <c r="BB85" s="1599" t="n"/>
      <c r="BC85" s="1599" t="n"/>
    </row>
    <row r="86" ht="14.25" customFormat="1" customHeight="1" s="1605">
      <c r="C86" s="1721" t="n"/>
      <c r="D86" s="1726" t="n"/>
      <c r="E86" s="1736" t="n"/>
      <c r="F86" s="1621" t="inlineStr">
        <is>
          <t xml:space="preserve">  18.Asset-based finance involving receipt of loan origination fee (excluding customers with A or B rating)</t>
        </is>
      </c>
      <c r="G86" s="1621" t="n"/>
      <c r="H86" s="1621" t="n"/>
      <c r="I86" s="1621" t="n"/>
      <c r="J86" s="1621" t="n"/>
      <c r="K86" s="1621" t="n"/>
      <c r="L86" s="1621" t="n"/>
      <c r="M86" s="1621" t="n"/>
      <c r="N86" s="1621" t="n"/>
      <c r="O86" s="1621" t="n"/>
      <c r="P86" s="1621" t="n"/>
      <c r="Q86" s="1621" t="n"/>
      <c r="R86" s="1621" t="n"/>
      <c r="S86" s="1621" t="n"/>
      <c r="T86" s="1621" t="n"/>
      <c r="U86" s="1621" t="n"/>
      <c r="V86" s="1621" t="n"/>
      <c r="W86" s="1621" t="n"/>
      <c r="X86" s="1621" t="n"/>
      <c r="Y86" s="1621" t="n"/>
      <c r="Z86" s="1621" t="n"/>
      <c r="AA86" s="1621" t="n"/>
      <c r="AB86" s="1621" t="n"/>
      <c r="AC86" s="1621" t="n"/>
      <c r="AD86" s="1621" t="n"/>
      <c r="AE86" s="1621" t="n"/>
      <c r="AF86" s="1621" t="n"/>
      <c r="AG86" s="1621" t="n"/>
      <c r="AH86" s="1621" t="n"/>
      <c r="AI86" s="1621" t="n"/>
      <c r="AJ86" s="1621" t="n"/>
      <c r="AK86" s="1621" t="n"/>
      <c r="AL86" s="1621" t="n"/>
      <c r="AM86" s="1621" t="n"/>
      <c r="AN86" s="1729" t="n"/>
      <c r="AO86" s="1599" t="n"/>
      <c r="AP86" s="1725" t="n"/>
      <c r="AQ86" s="1621" t="n"/>
      <c r="AU86" s="1600" t="n"/>
      <c r="AV86" s="1621" t="n"/>
      <c r="AW86" s="1622" t="n"/>
      <c r="AX86" s="1622" t="n"/>
      <c r="AY86" s="1599" t="n"/>
      <c r="AZ86" s="1599" t="n"/>
      <c r="BA86" s="1599" t="n"/>
      <c r="BB86" s="1599" t="n"/>
      <c r="BC86" s="1599" t="n"/>
    </row>
    <row r="87" ht="14.25" customFormat="1" customHeight="1" s="1605">
      <c r="C87" s="1721" t="n"/>
      <c r="D87" s="1726" t="n"/>
      <c r="E87" s="1736" t="n"/>
      <c r="F87" s="1621" t="inlineStr">
        <is>
          <t xml:space="preserve">  19."Credit Lines for Corporate Customers" and "Credit Line for Japanese Financial Institutions"</t>
        </is>
      </c>
      <c r="G87" s="1621" t="n"/>
      <c r="H87" s="1621" t="n"/>
      <c r="I87" s="1621" t="n"/>
      <c r="J87" s="1621" t="n"/>
      <c r="K87" s="1621" t="n"/>
      <c r="L87" s="1621" t="n"/>
      <c r="M87" s="1621" t="n"/>
      <c r="N87" s="1621" t="n"/>
      <c r="O87" s="1621" t="n"/>
      <c r="P87" s="1621" t="n"/>
      <c r="Q87" s="1621" t="n"/>
      <c r="R87" s="1621" t="n"/>
      <c r="S87" s="1621" t="n"/>
      <c r="T87" s="1621" t="n"/>
      <c r="U87" s="1621" t="n"/>
      <c r="V87" s="1621" t="n"/>
      <c r="W87" s="1621" t="n"/>
      <c r="X87" s="1621" t="n"/>
      <c r="Y87" s="1621" t="n"/>
      <c r="Z87" s="1621" t="n"/>
      <c r="AA87" s="1621" t="n"/>
      <c r="AB87" s="1621" t="n"/>
      <c r="AC87" s="1621" t="n"/>
      <c r="AD87" s="1621" t="n"/>
      <c r="AE87" s="1621" t="n"/>
      <c r="AF87" s="1621" t="n"/>
      <c r="AG87" s="1621" t="n"/>
      <c r="AH87" s="1621" t="n"/>
      <c r="AI87" s="1621" t="n"/>
      <c r="AJ87" s="1621" t="n"/>
      <c r="AK87" s="1621" t="n"/>
      <c r="AL87" s="1621" t="n"/>
      <c r="AM87" s="1621" t="n"/>
      <c r="AN87" s="1729" t="n"/>
      <c r="AO87" s="1599" t="n"/>
      <c r="AP87" s="1725" t="n"/>
      <c r="AQ87" s="1621" t="n"/>
      <c r="AU87" s="1600" t="n"/>
      <c r="AV87" s="1621" t="n"/>
      <c r="AW87" s="1622" t="n"/>
      <c r="AX87" s="1622" t="n"/>
      <c r="AY87" s="1599" t="n"/>
      <c r="AZ87" s="1599" t="n"/>
      <c r="BA87" s="1599" t="n"/>
      <c r="BB87" s="1599" t="n"/>
      <c r="BC87" s="1599" t="n"/>
    </row>
    <row r="88" ht="14.25" customFormat="1" customHeight="1" s="1605">
      <c r="C88" s="1721" t="n"/>
      <c r="D88" s="1726" t="n"/>
      <c r="E88" s="1736" t="n"/>
      <c r="F88" s="1621" t="inlineStr">
        <is>
          <t xml:space="preserve">  20.Credit transactions under "Credit Lines for Corporate Customers" or "Credit Line for Japanese Financial Institutions", which do not fulfill </t>
        </is>
      </c>
      <c r="G88" s="1621" t="n"/>
      <c r="H88" s="1621" t="n"/>
      <c r="I88" s="1621" t="n"/>
      <c r="J88" s="1621" t="n"/>
      <c r="K88" s="1621" t="n"/>
      <c r="L88" s="1621" t="n"/>
      <c r="M88" s="1621" t="n"/>
      <c r="N88" s="1621" t="n"/>
      <c r="O88" s="1621" t="n"/>
      <c r="P88" s="1621" t="n"/>
      <c r="Q88" s="1621" t="n"/>
      <c r="R88" s="1621" t="n"/>
      <c r="S88" s="1621" t="n"/>
      <c r="T88" s="1621" t="n"/>
      <c r="U88" s="1621" t="n"/>
      <c r="V88" s="1621" t="n"/>
      <c r="W88" s="1621" t="n"/>
      <c r="X88" s="1621" t="n"/>
      <c r="Y88" s="1621" t="n"/>
      <c r="Z88" s="1621" t="n"/>
      <c r="AA88" s="1621" t="n"/>
      <c r="AB88" s="1621" t="n"/>
      <c r="AC88" s="1621" t="n"/>
      <c r="AD88" s="1621" t="n"/>
      <c r="AE88" s="1621" t="n"/>
      <c r="AF88" s="1621" t="n"/>
      <c r="AG88" s="1621" t="n"/>
      <c r="AH88" s="1621" t="n"/>
      <c r="AI88" s="1621" t="n"/>
      <c r="AJ88" s="1621" t="n"/>
      <c r="AK88" s="1621" t="n"/>
      <c r="AL88" s="1621" t="n"/>
      <c r="AM88" s="1621" t="n"/>
      <c r="AN88" s="1729" t="n"/>
      <c r="AO88" s="1599" t="n"/>
      <c r="AP88" s="1725" t="n"/>
      <c r="AQ88" s="1621" t="n"/>
      <c r="AU88" s="1600" t="n"/>
      <c r="AV88" s="1621" t="n"/>
      <c r="AW88" s="1622" t="n"/>
      <c r="AX88" s="1622" t="n"/>
      <c r="AY88" s="1599" t="n"/>
      <c r="AZ88" s="1599" t="n"/>
      <c r="BA88" s="1599" t="n"/>
      <c r="BB88" s="1599" t="n"/>
      <c r="BC88" s="1599" t="n"/>
    </row>
    <row r="89" ht="14.25" customFormat="1" customHeight="1" s="1605">
      <c r="C89" s="1721" t="n"/>
      <c r="D89" s="1726" t="n"/>
      <c r="E89" s="1621" t="n"/>
      <c r="F89" s="1621" t="inlineStr">
        <is>
          <t xml:space="preserve">      the standard conditions</t>
        </is>
      </c>
      <c r="G89" s="1621" t="n"/>
      <c r="H89" s="1621" t="n"/>
      <c r="I89" s="1621" t="n"/>
      <c r="J89" s="1621" t="n"/>
      <c r="K89" s="1621" t="n"/>
      <c r="L89" s="1621" t="n"/>
      <c r="M89" s="1621" t="n"/>
      <c r="N89" s="1621" t="n"/>
      <c r="O89" s="1621" t="n"/>
      <c r="P89" s="1621" t="n"/>
      <c r="Q89" s="1621" t="n"/>
      <c r="R89" s="1621" t="n"/>
      <c r="S89" s="1621" t="n"/>
      <c r="T89" s="1621" t="n"/>
      <c r="U89" s="1621" t="n"/>
      <c r="V89" s="1621" t="n"/>
      <c r="W89" s="1621" t="n"/>
      <c r="X89" s="1621" t="n"/>
      <c r="Y89" s="1621" t="n"/>
      <c r="Z89" s="1621" t="n"/>
      <c r="AA89" s="1621" t="n"/>
      <c r="AB89" s="1621" t="n"/>
      <c r="AC89" s="1621" t="n"/>
      <c r="AD89" s="1621" t="n"/>
      <c r="AE89" s="1621" t="n"/>
      <c r="AF89" s="1621" t="n"/>
      <c r="AG89" s="1621" t="n"/>
      <c r="AH89" s="1621" t="n"/>
      <c r="AI89" s="1621" t="n"/>
      <c r="AJ89" s="1621" t="n"/>
      <c r="AK89" s="1621" t="n"/>
      <c r="AL89" s="1621" t="n"/>
      <c r="AM89" s="1621" t="n"/>
      <c r="AN89" s="1729" t="n"/>
      <c r="AO89" s="1599" t="n"/>
      <c r="AP89" s="1725" t="n"/>
      <c r="AQ89" s="1621" t="n"/>
      <c r="AU89" s="1600" t="n"/>
      <c r="AV89" s="1621" t="n"/>
      <c r="AW89" s="1622" t="n"/>
      <c r="AX89" s="1622" t="n"/>
      <c r="AY89" s="1599" t="n"/>
      <c r="AZ89" s="1599" t="n"/>
      <c r="BA89" s="1599" t="n"/>
      <c r="BB89" s="1599" t="n"/>
      <c r="BC89" s="1599" t="n"/>
    </row>
    <row r="90" ht="14.25" customFormat="1" customHeight="1" s="1605">
      <c r="C90" s="1721" t="n"/>
      <c r="D90" s="1726" t="n"/>
      <c r="E90" s="1736" t="n"/>
      <c r="F90" s="1621" t="inlineStr">
        <is>
          <t xml:space="preserve">  21.Transactions subject to double-gearing regulations</t>
        </is>
      </c>
      <c r="G90" s="1621" t="n"/>
      <c r="H90" s="1621" t="n"/>
      <c r="I90" s="1621" t="n"/>
      <c r="J90" s="1621" t="n"/>
      <c r="K90" s="1621" t="n"/>
      <c r="L90" s="1621" t="n"/>
      <c r="M90" s="1621" t="n"/>
      <c r="N90" s="1621" t="n"/>
      <c r="O90" s="1621" t="n"/>
      <c r="P90" s="1621" t="n"/>
      <c r="Q90" s="1621" t="n"/>
      <c r="R90" s="1621" t="n"/>
      <c r="S90" s="1621" t="n"/>
      <c r="T90" s="1621" t="n"/>
      <c r="U90" s="1621" t="n"/>
      <c r="V90" s="1621" t="n"/>
      <c r="W90" s="1621" t="n"/>
      <c r="X90" s="1621" t="n"/>
      <c r="Y90" s="1621" t="n"/>
      <c r="Z90" s="1621" t="n"/>
      <c r="AA90" s="1621" t="n"/>
      <c r="AB90" s="1621" t="n"/>
      <c r="AC90" s="1621" t="n"/>
      <c r="AD90" s="1621" t="n"/>
      <c r="AE90" s="1621" t="n"/>
      <c r="AF90" s="1621" t="n"/>
      <c r="AG90" s="1621" t="n"/>
      <c r="AH90" s="1621" t="n"/>
      <c r="AI90" s="1621" t="n"/>
      <c r="AJ90" s="1621" t="n"/>
      <c r="AK90" s="1621" t="n"/>
      <c r="AL90" s="1621" t="n"/>
      <c r="AM90" s="1621" t="n"/>
      <c r="AN90" s="1729" t="n"/>
      <c r="AO90" s="1599" t="n"/>
      <c r="AP90" s="1725" t="n"/>
      <c r="AQ90" s="1621" t="n"/>
      <c r="AU90" s="1600" t="n"/>
      <c r="AV90" s="1621" t="n"/>
      <c r="AW90" s="1622" t="n"/>
      <c r="AX90" s="1622" t="n"/>
      <c r="AY90" s="1599" t="n"/>
      <c r="AZ90" s="1599" t="n"/>
      <c r="BA90" s="1599" t="n"/>
      <c r="BB90" s="1599" t="n"/>
      <c r="BC90" s="1599" t="n"/>
    </row>
    <row r="91" ht="14.25" customFormat="1" customHeight="1" s="1605">
      <c r="C91" s="1721" t="n"/>
      <c r="D91" s="1726" t="n"/>
      <c r="E91" s="1736" t="n"/>
      <c r="F91" s="1621" t="inlineStr">
        <is>
          <t xml:space="preserve">  22.Determination of customers whose loan conditions had been eased which require the H.O. approval</t>
        </is>
      </c>
      <c r="G91" s="1621" t="n"/>
      <c r="H91" s="1621" t="n"/>
      <c r="I91" s="1621" t="n"/>
      <c r="J91" s="1621" t="n"/>
      <c r="K91" s="1621" t="n"/>
      <c r="L91" s="1621" t="n"/>
      <c r="M91" s="1621" t="n"/>
      <c r="N91" s="1621" t="n"/>
      <c r="O91" s="1621" t="n"/>
      <c r="P91" s="1621" t="n"/>
      <c r="Q91" s="1621" t="n"/>
      <c r="R91" s="1621" t="n"/>
      <c r="S91" s="1621" t="n"/>
      <c r="T91" s="1621" t="n"/>
      <c r="U91" s="1621" t="n"/>
      <c r="V91" s="1621" t="n"/>
      <c r="W91" s="1621" t="n"/>
      <c r="X91" s="1621" t="n"/>
      <c r="Y91" s="1621" t="n"/>
      <c r="Z91" s="1621" t="n"/>
      <c r="AA91" s="1621" t="n"/>
      <c r="AB91" s="1621" t="n"/>
      <c r="AC91" s="1621" t="n"/>
      <c r="AD91" s="1621" t="n"/>
      <c r="AE91" s="1621" t="n"/>
      <c r="AF91" s="1621" t="n"/>
      <c r="AG91" s="1621" t="n"/>
      <c r="AH91" s="1621" t="n"/>
      <c r="AI91" s="1621" t="n"/>
      <c r="AJ91" s="1621" t="n"/>
      <c r="AK91" s="1621" t="n"/>
      <c r="AL91" s="1621" t="n"/>
      <c r="AM91" s="1621" t="n"/>
      <c r="AN91" s="1729" t="n"/>
      <c r="AO91" s="1599" t="n"/>
      <c r="AP91" s="1725" t="n"/>
      <c r="AQ91" s="1741" t="n"/>
      <c r="AU91" s="1600" t="n"/>
      <c r="AV91" s="1621" t="n"/>
      <c r="AW91" s="1622" t="n"/>
      <c r="AX91" s="1622" t="n"/>
      <c r="AY91" s="1599" t="n"/>
      <c r="AZ91" s="1599" t="n"/>
      <c r="BA91" s="1599" t="n"/>
      <c r="BB91" s="1599" t="n"/>
      <c r="BC91" s="1599" t="n"/>
    </row>
    <row r="92" ht="14.25" customFormat="1" customHeight="1" s="1605">
      <c r="C92" s="1721" t="n"/>
      <c r="D92" s="1726" t="n"/>
      <c r="E92" s="1736" t="n"/>
      <c r="F92" s="1621" t="inlineStr">
        <is>
          <t xml:space="preserve">  23.Credit transactions or credit risk transferring transactions with Mizuho Group companies</t>
        </is>
      </c>
      <c r="G92" s="1621" t="n"/>
      <c r="H92" s="1621" t="n"/>
      <c r="I92" s="1621" t="n"/>
      <c r="J92" s="1621" t="n"/>
      <c r="K92" s="1621" t="n"/>
      <c r="L92" s="1621" t="n"/>
      <c r="M92" s="1621" t="n"/>
      <c r="N92" s="1621" t="n"/>
      <c r="O92" s="1621" t="n"/>
      <c r="P92" s="1621" t="n"/>
      <c r="Q92" s="1621" t="n"/>
      <c r="R92" s="1621" t="n"/>
      <c r="S92" s="1621" t="n"/>
      <c r="T92" s="1621" t="n"/>
      <c r="U92" s="1621" t="n"/>
      <c r="V92" s="1621" t="n"/>
      <c r="W92" s="1621" t="n"/>
      <c r="X92" s="1621" t="n"/>
      <c r="Y92" s="1621" t="n"/>
      <c r="Z92" s="1621" t="n"/>
      <c r="AA92" s="1621" t="n"/>
      <c r="AB92" s="1621" t="n"/>
      <c r="AC92" s="1621" t="n"/>
      <c r="AD92" s="1621" t="n"/>
      <c r="AE92" s="1621" t="n"/>
      <c r="AF92" s="1621" t="n"/>
      <c r="AG92" s="1621" t="n"/>
      <c r="AH92" s="1621" t="n"/>
      <c r="AI92" s="1621" t="n"/>
      <c r="AJ92" s="1621" t="n"/>
      <c r="AK92" s="1621" t="n"/>
      <c r="AL92" s="1621" t="n"/>
      <c r="AM92" s="1621" t="n"/>
      <c r="AN92" s="1729" t="n"/>
      <c r="AO92" s="1599" t="n"/>
      <c r="AP92" s="1725" t="n"/>
      <c r="AU92" s="1742" t="n"/>
      <c r="AV92" s="1742" t="n"/>
      <c r="AW92" s="1742" t="n"/>
      <c r="AX92" s="1743" t="n"/>
      <c r="AY92" s="1622" t="n"/>
      <c r="AZ92" s="1599" t="n"/>
      <c r="BA92" s="1599" t="n"/>
      <c r="BB92" s="1599" t="n"/>
      <c r="BC92" s="1599" t="n"/>
    </row>
    <row r="93" ht="14.25" customFormat="1" customHeight="1" s="1605">
      <c r="C93" s="1721" t="n"/>
      <c r="D93" s="1726" t="n"/>
      <c r="E93" s="1736" t="n"/>
      <c r="F93" s="1621" t="inlineStr">
        <is>
          <t xml:space="preserve">  24.Subordinated Loans/Acquisition of Subordinated Bonds</t>
        </is>
      </c>
      <c r="G93" s="1621" t="n"/>
      <c r="H93" s="1621" t="n"/>
      <c r="I93" s="1621" t="n"/>
      <c r="J93" s="1621" t="n"/>
      <c r="K93" s="1621" t="n"/>
      <c r="L93" s="1621" t="n"/>
      <c r="M93" s="1621" t="n"/>
      <c r="N93" s="1621" t="n"/>
      <c r="O93" s="1621" t="n"/>
      <c r="P93" s="1621" t="n"/>
      <c r="Q93" s="1621" t="n"/>
      <c r="R93" s="1621" t="n"/>
      <c r="S93" s="1621" t="n"/>
      <c r="T93" s="1621" t="n"/>
      <c r="U93" s="1621" t="n"/>
      <c r="V93" s="1621" t="n"/>
      <c r="W93" s="1621" t="n"/>
      <c r="X93" s="1621" t="n"/>
      <c r="Y93" s="1621" t="n"/>
      <c r="Z93" s="1621" t="n"/>
      <c r="AA93" s="1621" t="n"/>
      <c r="AB93" s="1621" t="n"/>
      <c r="AC93" s="1621" t="n"/>
      <c r="AD93" s="1621" t="n"/>
      <c r="AE93" s="1621" t="n"/>
      <c r="AF93" s="1621" t="n"/>
      <c r="AG93" s="1621" t="n"/>
      <c r="AH93" s="1621" t="n"/>
      <c r="AI93" s="1621" t="n"/>
      <c r="AJ93" s="1621" t="n"/>
      <c r="AK93" s="1621" t="n"/>
      <c r="AL93" s="1621" t="n"/>
      <c r="AM93" s="1621" t="n"/>
      <c r="AN93" s="1729" t="n"/>
      <c r="AO93" s="1599" t="n"/>
      <c r="AP93" s="1725" t="n"/>
      <c r="AU93" s="1742" t="n"/>
      <c r="AV93" s="1742" t="n"/>
      <c r="AW93" s="1742" t="n"/>
      <c r="AX93" s="1743" t="n"/>
      <c r="AY93" s="1622" t="n"/>
      <c r="AZ93" s="1599" t="n"/>
      <c r="BA93" s="1599" t="n"/>
      <c r="BB93" s="1599" t="n"/>
      <c r="BC93" s="1599" t="n"/>
    </row>
    <row r="94" ht="14.25" customFormat="1" customHeight="1" s="1605">
      <c r="C94" s="1721" t="n"/>
      <c r="D94" s="1744" t="n"/>
      <c r="E94" s="1736" t="n"/>
      <c r="F94" s="1621" t="inlineStr">
        <is>
          <t xml:space="preserve">  25.Other transactions which are indicated as H.O. approval in Administrative Guidelines for CAA Determination(including Amendment and Specific cases)</t>
        </is>
      </c>
      <c r="G94" s="1621" t="n"/>
      <c r="H94" s="1599" t="n"/>
      <c r="I94" s="1599" t="n"/>
      <c r="J94" s="1599" t="n"/>
      <c r="K94" s="1599" t="n"/>
      <c r="L94" s="1599" t="n"/>
      <c r="M94" s="1599" t="n"/>
      <c r="N94" s="1599" t="n"/>
      <c r="O94" s="1599" t="n"/>
      <c r="P94" s="1599" t="n"/>
      <c r="Q94" s="1599" t="n"/>
      <c r="R94" s="1599" t="n"/>
      <c r="S94" s="1599" t="n"/>
      <c r="T94" s="1599" t="n"/>
      <c r="U94" s="1599" t="n"/>
      <c r="V94" s="1599" t="n"/>
      <c r="W94" s="1599" t="n"/>
      <c r="X94" s="1599" t="n"/>
      <c r="Y94" s="1599" t="n"/>
      <c r="Z94" s="1599" t="n"/>
      <c r="AA94" s="1599" t="n"/>
      <c r="AB94" s="1599" t="n"/>
      <c r="AC94" s="1599" t="n"/>
      <c r="AD94" s="1599" t="n"/>
      <c r="AE94" s="1599" t="n"/>
      <c r="AF94" s="1599" t="n"/>
      <c r="AG94" s="1599" t="n"/>
      <c r="AH94" s="1599" t="n"/>
      <c r="AI94" s="1599" t="n"/>
      <c r="AJ94" s="1599" t="n"/>
      <c r="AK94" s="1599" t="n"/>
      <c r="AL94" s="1599" t="n"/>
      <c r="AM94" s="1599" t="n"/>
      <c r="AN94" s="1663" t="n"/>
      <c r="AO94" s="1599" t="n"/>
      <c r="AP94" s="1725" t="n"/>
      <c r="AU94" s="1600" t="n"/>
      <c r="AV94" s="1621" t="n"/>
      <c r="AW94" s="1622" t="n"/>
      <c r="AX94" s="1622" t="n"/>
      <c r="AY94" s="1743" t="n"/>
      <c r="AZ94" s="1599" t="n"/>
      <c r="BA94" s="1599" t="n"/>
      <c r="BB94" s="1599" t="n"/>
      <c r="BC94" s="1599" t="n"/>
    </row>
    <row r="95" ht="6.75" customFormat="1" customHeight="1" s="1605">
      <c r="C95" s="1721" t="n"/>
      <c r="D95" s="1745" t="n"/>
      <c r="E95" s="1746" t="n"/>
      <c r="F95" s="1747" t="n"/>
      <c r="G95" s="1748" t="n"/>
      <c r="H95" s="1660" t="n"/>
      <c r="I95" s="1660" t="n"/>
      <c r="J95" s="1660" t="n"/>
      <c r="K95" s="1660" t="n"/>
      <c r="L95" s="1660" t="n"/>
      <c r="M95" s="1660" t="n"/>
      <c r="N95" s="1660" t="n"/>
      <c r="O95" s="1660" t="n"/>
      <c r="P95" s="1660" t="n"/>
      <c r="Q95" s="1660" t="n"/>
      <c r="R95" s="1660" t="n"/>
      <c r="S95" s="1660" t="n"/>
      <c r="T95" s="1660" t="n"/>
      <c r="U95" s="1660" t="n"/>
      <c r="V95" s="1660" t="n"/>
      <c r="W95" s="1660" t="n"/>
      <c r="X95" s="1660" t="n"/>
      <c r="Y95" s="1660" t="n"/>
      <c r="Z95" s="1660" t="n"/>
      <c r="AA95" s="1660" t="n"/>
      <c r="AB95" s="1660" t="n"/>
      <c r="AC95" s="1660" t="n"/>
      <c r="AD95" s="1660" t="n"/>
      <c r="AE95" s="1660" t="n"/>
      <c r="AF95" s="1660" t="n"/>
      <c r="AG95" s="1660" t="n"/>
      <c r="AH95" s="1660" t="n"/>
      <c r="AI95" s="1660" t="n"/>
      <c r="AJ95" s="1660" t="n"/>
      <c r="AK95" s="1660" t="n"/>
      <c r="AL95" s="1660" t="n"/>
      <c r="AM95" s="1660" t="n"/>
      <c r="AN95" s="1749" t="n"/>
      <c r="AO95" s="1599" t="n"/>
      <c r="AP95" s="1725" t="n"/>
      <c r="AU95" s="1599" t="n"/>
      <c r="AV95" s="1599" t="n"/>
      <c r="AW95" s="1750" t="n"/>
      <c r="AX95" s="1750" t="n"/>
      <c r="AY95" s="1622" t="n"/>
      <c r="AZ95" s="1599" t="n"/>
      <c r="BA95" s="1599" t="n"/>
      <c r="BB95" s="1599" t="n"/>
      <c r="BC95" s="1599" t="n"/>
    </row>
    <row r="96" ht="14.25" customFormat="1" customHeight="1" s="1605">
      <c r="C96" s="1751" t="inlineStr">
        <is>
          <t xml:space="preserve">E. Credit Transactions Subject to In-house Approval  </t>
        </is>
      </c>
      <c r="D96" s="1618" t="n"/>
      <c r="E96" s="1752" t="n"/>
      <c r="F96" s="1723" t="n"/>
      <c r="G96" s="1723" t="n"/>
      <c r="H96" s="1618" t="n"/>
      <c r="I96" s="1618" t="n"/>
      <c r="J96" s="1618" t="n"/>
      <c r="K96" s="1618" t="n"/>
      <c r="L96" s="1618" t="n"/>
      <c r="M96" s="1618" t="n"/>
      <c r="N96" s="1618" t="n"/>
      <c r="O96" s="1618" t="n"/>
      <c r="P96" s="1618" t="n"/>
      <c r="Q96" s="1618" t="n"/>
      <c r="R96" s="1618" t="n"/>
      <c r="S96" s="1618" t="n"/>
      <c r="T96" s="1618" t="n"/>
      <c r="U96" s="1618" t="n"/>
      <c r="V96" s="1618" t="n"/>
      <c r="W96" s="1618" t="n"/>
      <c r="X96" s="1618" t="n"/>
      <c r="Y96" s="1618" t="n"/>
      <c r="Z96" s="1618" t="n"/>
      <c r="AA96" s="1618" t="n"/>
      <c r="AB96" s="1618" t="n"/>
      <c r="AC96" s="1618" t="n"/>
      <c r="AD96" s="1618" t="n"/>
      <c r="AE96" s="1618" t="n"/>
      <c r="AF96" s="1618" t="n"/>
      <c r="AG96" s="1618" t="n"/>
      <c r="AH96" s="1618" t="n"/>
      <c r="AI96" s="1618" t="n"/>
      <c r="AJ96" s="1618" t="n"/>
      <c r="AK96" s="1618" t="n"/>
      <c r="AL96" s="1618" t="n"/>
      <c r="AM96" s="1618" t="n"/>
      <c r="AN96" s="1618" t="n"/>
      <c r="AO96" s="1599" t="n"/>
      <c r="AP96" s="1725" t="n"/>
      <c r="AU96" s="1599" t="n"/>
      <c r="AV96" s="1599" t="n"/>
      <c r="AW96" s="1750" t="n"/>
      <c r="AX96" s="1750" t="n"/>
      <c r="AY96" s="1622" t="n"/>
      <c r="AZ96" s="1599" t="n"/>
      <c r="BA96" s="1599" t="n"/>
      <c r="BB96" s="1599" t="n"/>
      <c r="BC96" s="1599" t="n"/>
    </row>
    <row r="97" ht="12" customFormat="1" customHeight="1" s="1605">
      <c r="C97" s="1753" t="inlineStr">
        <is>
          <t xml:space="preserve">　　*If it does not fall under D above, the CAA is In-house regardless of the DMS Exposure.(Some transactions are in-house approval even if D above applied.)</t>
        </is>
      </c>
      <c r="D97" s="1660" t="n"/>
      <c r="E97" s="1746" t="n"/>
      <c r="F97" s="1748" t="n"/>
      <c r="G97" s="1748" t="n"/>
      <c r="H97" s="1660" t="n"/>
      <c r="I97" s="1660" t="n"/>
      <c r="J97" s="1660" t="n"/>
      <c r="K97" s="1660" t="n"/>
      <c r="L97" s="1660" t="n"/>
      <c r="M97" s="1660" t="n"/>
      <c r="N97" s="1660" t="n"/>
      <c r="O97" s="1660" t="n"/>
      <c r="P97" s="1660" t="n"/>
      <c r="Q97" s="1660" t="n"/>
      <c r="R97" s="1660" t="n"/>
      <c r="S97" s="1660" t="n"/>
      <c r="T97" s="1660" t="n"/>
      <c r="U97" s="1660" t="n"/>
      <c r="V97" s="1660" t="n"/>
      <c r="W97" s="1660" t="n"/>
      <c r="X97" s="1660" t="n"/>
      <c r="Y97" s="1660" t="n"/>
      <c r="Z97" s="1660" t="n"/>
      <c r="AA97" s="1660" t="n"/>
      <c r="AB97" s="1660" t="n"/>
      <c r="AC97" s="1660" t="n"/>
      <c r="AD97" s="1660" t="n"/>
      <c r="AE97" s="1660" t="n"/>
      <c r="AF97" s="1660" t="n"/>
      <c r="AG97" s="1660" t="n"/>
      <c r="AH97" s="1660" t="n"/>
      <c r="AI97" s="1660" t="n"/>
      <c r="AJ97" s="1660" t="n"/>
      <c r="AK97" s="1660" t="n"/>
      <c r="AL97" s="1660" t="n"/>
      <c r="AM97" s="1660" t="n"/>
      <c r="AN97" s="1660" t="n"/>
      <c r="AO97" s="1599" t="n"/>
      <c r="AP97" s="1725" t="n"/>
      <c r="AU97" s="1599" t="n"/>
      <c r="AV97" s="1599" t="n"/>
      <c r="AW97" s="1750" t="n"/>
      <c r="AX97" s="1750" t="n"/>
      <c r="AY97" s="1622" t="n"/>
      <c r="AZ97" s="1599" t="n"/>
      <c r="BA97" s="1599" t="n"/>
      <c r="BB97" s="1599" t="n"/>
      <c r="BC97" s="1599" t="n"/>
    </row>
    <row r="98" ht="3.75" customFormat="1" customHeight="1" s="1605">
      <c r="C98" s="1721" t="n"/>
      <c r="D98" s="1754" t="n"/>
      <c r="E98" s="1731" t="n"/>
      <c r="F98" s="1621" t="n"/>
      <c r="G98" s="1621" t="n"/>
      <c r="H98" s="1599" t="n"/>
      <c r="I98" s="1599" t="n"/>
      <c r="J98" s="1599" t="n"/>
      <c r="K98" s="1599" t="n"/>
      <c r="L98" s="1599" t="n"/>
      <c r="M98" s="1599" t="n"/>
      <c r="N98" s="1599" t="n"/>
      <c r="O98" s="1599" t="n"/>
      <c r="P98" s="1599" t="n"/>
      <c r="Q98" s="1599" t="n"/>
      <c r="R98" s="1599" t="n"/>
      <c r="S98" s="1599" t="n"/>
      <c r="T98" s="1599" t="n"/>
      <c r="U98" s="1599" t="n"/>
      <c r="V98" s="1599" t="n"/>
      <c r="W98" s="1599" t="n"/>
      <c r="X98" s="1599" t="n"/>
      <c r="Y98" s="1599" t="n"/>
      <c r="Z98" s="1599" t="n"/>
      <c r="AA98" s="1599" t="n"/>
      <c r="AB98" s="1599" t="n"/>
      <c r="AC98" s="1599" t="n"/>
      <c r="AD98" s="1599" t="n"/>
      <c r="AE98" s="1599" t="n"/>
      <c r="AF98" s="1599" t="n"/>
      <c r="AG98" s="1599" t="n"/>
      <c r="AH98" s="1599" t="n"/>
      <c r="AI98" s="1599" t="n"/>
      <c r="AJ98" s="1599" t="n"/>
      <c r="AK98" s="1599" t="n"/>
      <c r="AL98" s="1599" t="n"/>
      <c r="AM98" s="1599" t="n"/>
      <c r="AN98" s="1663" t="n"/>
      <c r="AO98" s="1599" t="n"/>
      <c r="AP98" s="1725" t="n"/>
      <c r="AU98" s="1599" t="n"/>
      <c r="AV98" s="1599" t="n"/>
      <c r="AW98" s="1750" t="n"/>
      <c r="AX98" s="1750" t="n"/>
      <c r="AY98" s="1622" t="n"/>
      <c r="AZ98" s="1599" t="n"/>
      <c r="BA98" s="1599" t="n"/>
      <c r="BB98" s="1599" t="n"/>
      <c r="BC98" s="1599" t="n"/>
    </row>
    <row r="99" ht="14.25" customFormat="1" customHeight="1" s="1605">
      <c r="C99" s="1721" t="n"/>
      <c r="D99" s="1744" t="n"/>
      <c r="E99" s="1736" t="n"/>
      <c r="F99" s="1755" t="inlineStr">
        <is>
          <t xml:space="preserve">  1.Renewal (same amount / decrease in credit amount) of a revolving application that satisfies all of the conditions below.         
</t>
        </is>
      </c>
      <c r="G99" s="1755" t="n"/>
      <c r="H99" s="1755" t="n"/>
      <c r="I99" s="1755" t="n"/>
      <c r="J99" s="1755" t="n"/>
      <c r="K99" s="1755" t="n"/>
      <c r="L99" s="1755" t="n"/>
      <c r="M99" s="1755" t="n"/>
      <c r="N99" s="1755" t="n"/>
      <c r="O99" s="1755" t="n"/>
      <c r="P99" s="1755" t="n"/>
      <c r="Q99" s="1755" t="n"/>
      <c r="R99" s="1755" t="n"/>
      <c r="S99" s="1755" t="n"/>
      <c r="T99" s="1755" t="n"/>
      <c r="U99" s="1755" t="n"/>
      <c r="V99" s="1755" t="n"/>
      <c r="W99" s="1755" t="n"/>
      <c r="X99" s="1755" t="n"/>
      <c r="Y99" s="1755" t="n"/>
      <c r="Z99" s="1755" t="n"/>
      <c r="AA99" s="1755" t="n"/>
      <c r="AB99" s="1755" t="n"/>
      <c r="AC99" s="1755" t="n"/>
      <c r="AD99" s="1755" t="n"/>
      <c r="AE99" s="1755" t="n"/>
      <c r="AF99" s="1755" t="n"/>
      <c r="AG99" s="1755" t="n"/>
      <c r="AH99" s="1755" t="n"/>
      <c r="AI99" s="1755" t="n"/>
      <c r="AJ99" s="1755" t="n"/>
      <c r="AK99" s="1755" t="n"/>
      <c r="AL99" s="1755" t="n"/>
      <c r="AM99" s="1755" t="n"/>
      <c r="AN99" s="1756" t="n"/>
      <c r="AO99" s="1599" t="n"/>
      <c r="AP99" s="1725" t="n"/>
      <c r="AU99" s="1599" t="n"/>
      <c r="AV99" s="1599" t="n"/>
      <c r="AW99" s="1750" t="n"/>
      <c r="AX99" s="1750" t="n"/>
      <c r="AY99" s="1622" t="n"/>
      <c r="AZ99" s="1599" t="n"/>
      <c r="BA99" s="1599" t="n"/>
      <c r="BB99" s="1599" t="n"/>
      <c r="BC99" s="1599" t="n"/>
    </row>
    <row r="100" ht="14.25" customFormat="1" customHeight="1" s="1605">
      <c r="C100" s="1721" t="n"/>
      <c r="D100" s="1744" t="n"/>
      <c r="E100" s="1731" t="n"/>
      <c r="F100" s="1755" t="inlineStr">
        <is>
          <t xml:space="preserve">     (a)The customer's rating is A1 – C3.</t>
        </is>
      </c>
      <c r="G100" s="1755" t="n"/>
      <c r="H100" s="1755" t="n"/>
      <c r="I100" s="1755" t="n"/>
      <c r="J100" s="1755" t="n"/>
      <c r="K100" s="1755" t="n"/>
      <c r="L100" s="1755" t="n"/>
      <c r="M100" s="1755" t="n"/>
      <c r="N100" s="1755" t="n"/>
      <c r="O100" s="1755" t="n"/>
      <c r="P100" s="1755" t="n"/>
      <c r="Q100" s="1755" t="n"/>
      <c r="R100" s="1755" t="n"/>
      <c r="S100" s="1755" t="n"/>
      <c r="T100" s="1755" t="n"/>
      <c r="U100" s="1755" t="n"/>
      <c r="V100" s="1755" t="n"/>
      <c r="W100" s="1755" t="n"/>
      <c r="X100" s="1755" t="n"/>
      <c r="Y100" s="1755" t="n"/>
      <c r="Z100" s="1755" t="n"/>
      <c r="AA100" s="1755" t="n"/>
      <c r="AB100" s="1755" t="n"/>
      <c r="AC100" s="1755" t="n"/>
      <c r="AD100" s="1755" t="n"/>
      <c r="AE100" s="1755" t="n"/>
      <c r="AF100" s="1755" t="n"/>
      <c r="AG100" s="1755" t="n"/>
      <c r="AH100" s="1755" t="n"/>
      <c r="AI100" s="1755" t="n"/>
      <c r="AJ100" s="1755" t="n"/>
      <c r="AK100" s="1755" t="n"/>
      <c r="AL100" s="1755" t="n"/>
      <c r="AM100" s="1755" t="n"/>
      <c r="AN100" s="1756" t="n"/>
      <c r="AO100" s="1599" t="n"/>
      <c r="AP100" s="1725" t="n"/>
      <c r="AU100" s="1599" t="n"/>
      <c r="AV100" s="1599" t="n"/>
      <c r="AW100" s="1750" t="n"/>
      <c r="AX100" s="1750" t="n"/>
      <c r="AY100" s="1622" t="n"/>
      <c r="AZ100" s="1599" t="n"/>
      <c r="BA100" s="1599" t="n"/>
      <c r="BB100" s="1599" t="n"/>
      <c r="BC100" s="1599" t="n"/>
    </row>
    <row r="101" ht="14.25" customFormat="1" customHeight="1" s="1605">
      <c r="C101" s="1721" t="n"/>
      <c r="D101" s="1744" t="n"/>
      <c r="E101" s="1731" t="n"/>
      <c r="F101" s="1755" t="inlineStr">
        <is>
          <t xml:space="preserve">     (b)No deterioration from those in the previous credit application</t>
        </is>
      </c>
      <c r="G101" s="1755" t="n"/>
      <c r="H101" s="1755" t="n"/>
      <c r="I101" s="1755" t="n"/>
      <c r="J101" s="1755" t="n"/>
      <c r="K101" s="1755" t="n"/>
      <c r="L101" s="1755" t="n"/>
      <c r="M101" s="1755" t="n"/>
      <c r="N101" s="1755" t="n"/>
      <c r="O101" s="1755" t="n"/>
      <c r="P101" s="1755" t="n"/>
      <c r="Q101" s="1755" t="n"/>
      <c r="R101" s="1755" t="n"/>
      <c r="S101" s="1755" t="n"/>
      <c r="T101" s="1755" t="n"/>
      <c r="U101" s="1755" t="n"/>
      <c r="V101" s="1755" t="n"/>
      <c r="W101" s="1755" t="n"/>
      <c r="X101" s="1755" t="n"/>
      <c r="Y101" s="1755" t="n"/>
      <c r="Z101" s="1755" t="n"/>
      <c r="AA101" s="1755" t="n"/>
      <c r="AB101" s="1755" t="n"/>
      <c r="AC101" s="1755" t="n"/>
      <c r="AD101" s="1755" t="n"/>
      <c r="AE101" s="1755" t="n"/>
      <c r="AF101" s="1755" t="n"/>
      <c r="AG101" s="1755" t="n"/>
      <c r="AH101" s="1755" t="n"/>
      <c r="AI101" s="1755" t="n"/>
      <c r="AJ101" s="1755" t="n"/>
      <c r="AK101" s="1755" t="n"/>
      <c r="AL101" s="1755" t="n"/>
      <c r="AM101" s="1755" t="n"/>
      <c r="AN101" s="1756" t="n"/>
      <c r="AO101" s="1599" t="n"/>
      <c r="AP101" s="1725" t="n"/>
      <c r="AU101" s="1599" t="n"/>
      <c r="AV101" s="1599" t="n"/>
      <c r="AW101" s="1750" t="n"/>
      <c r="AX101" s="1750" t="n"/>
      <c r="AY101" s="1622" t="n"/>
      <c r="AZ101" s="1599" t="n"/>
      <c r="BA101" s="1599" t="n"/>
      <c r="BB101" s="1599" t="n"/>
      <c r="BC101" s="1599" t="n"/>
    </row>
    <row r="102" ht="14.25" customFormat="1" customHeight="1" s="1605">
      <c r="C102" s="1721" t="n"/>
      <c r="D102" s="1744" t="n"/>
      <c r="E102" s="1731" t="n"/>
      <c r="F102" s="1755" t="inlineStr">
        <is>
          <t xml:space="preserve">     (c)Credit term and the maximum drawdown period does not exceed one year</t>
        </is>
      </c>
      <c r="G102" s="1755" t="n"/>
      <c r="H102" s="1755" t="n"/>
      <c r="I102" s="1755" t="n"/>
      <c r="J102" s="1755" t="n"/>
      <c r="K102" s="1755" t="n"/>
      <c r="L102" s="1755" t="n"/>
      <c r="M102" s="1755" t="n"/>
      <c r="N102" s="1755" t="n"/>
      <c r="O102" s="1755" t="n"/>
      <c r="P102" s="1755" t="n"/>
      <c r="Q102" s="1755" t="n"/>
      <c r="R102" s="1755" t="n"/>
      <c r="S102" s="1755" t="n"/>
      <c r="T102" s="1755" t="n"/>
      <c r="U102" s="1755" t="n"/>
      <c r="V102" s="1755" t="n"/>
      <c r="W102" s="1755" t="n"/>
      <c r="X102" s="1755" t="n"/>
      <c r="Y102" s="1755" t="n"/>
      <c r="Z102" s="1755" t="n"/>
      <c r="AA102" s="1755" t="n"/>
      <c r="AB102" s="1755" t="n"/>
      <c r="AC102" s="1755" t="n"/>
      <c r="AD102" s="1755" t="n"/>
      <c r="AE102" s="1755" t="n"/>
      <c r="AF102" s="1755" t="n"/>
      <c r="AG102" s="1755" t="n"/>
      <c r="AH102" s="1755" t="n"/>
      <c r="AI102" s="1755" t="n"/>
      <c r="AJ102" s="1755" t="n"/>
      <c r="AK102" s="1755" t="n"/>
      <c r="AL102" s="1755" t="n"/>
      <c r="AM102" s="1755" t="n"/>
      <c r="AN102" s="1756" t="n"/>
      <c r="AO102" s="1599" t="n"/>
      <c r="AP102" s="1725" t="n"/>
      <c r="AU102" s="1599" t="n"/>
      <c r="AV102" s="1599" t="n"/>
      <c r="AW102" s="1750" t="n"/>
      <c r="AX102" s="1750" t="n"/>
      <c r="AY102" s="1622" t="n"/>
      <c r="AZ102" s="1599" t="n"/>
      <c r="BA102" s="1599" t="n"/>
      <c r="BB102" s="1599" t="n"/>
      <c r="BC102" s="1599" t="n"/>
    </row>
    <row r="103" ht="14.25" customFormat="1" customHeight="1" s="1605">
      <c r="C103" s="1721" t="n"/>
      <c r="D103" s="1744" t="n"/>
      <c r="E103" s="1736" t="n"/>
      <c r="F103" s="1755" t="inlineStr">
        <is>
          <t xml:space="preserve">  2.Renewal application of general credit line for financial institution at same/decreased amount, which satisfies all conditions below.         
</t>
        </is>
      </c>
      <c r="G103" s="1755" t="n"/>
      <c r="H103" s="1755" t="n"/>
      <c r="I103" s="1755" t="n"/>
      <c r="J103" s="1755" t="n"/>
      <c r="K103" s="1755" t="n"/>
      <c r="L103" s="1755" t="n"/>
      <c r="M103" s="1755" t="n"/>
      <c r="N103" s="1755" t="n"/>
      <c r="O103" s="1755" t="n"/>
      <c r="P103" s="1755" t="n"/>
      <c r="Q103" s="1755" t="n"/>
      <c r="R103" s="1755" t="n"/>
      <c r="S103" s="1755" t="n"/>
      <c r="T103" s="1755" t="n"/>
      <c r="U103" s="1755" t="n"/>
      <c r="V103" s="1755" t="n"/>
      <c r="W103" s="1755" t="n"/>
      <c r="X103" s="1755" t="n"/>
      <c r="Y103" s="1755" t="n"/>
      <c r="Z103" s="1755" t="n"/>
      <c r="AA103" s="1755" t="n"/>
      <c r="AB103" s="1755" t="n"/>
      <c r="AC103" s="1755" t="n"/>
      <c r="AD103" s="1755" t="n"/>
      <c r="AE103" s="1755" t="n"/>
      <c r="AF103" s="1755" t="n"/>
      <c r="AG103" s="1755" t="n"/>
      <c r="AH103" s="1755" t="n"/>
      <c r="AI103" s="1755" t="n"/>
      <c r="AJ103" s="1755" t="n"/>
      <c r="AK103" s="1755" t="n"/>
      <c r="AL103" s="1755" t="n"/>
      <c r="AM103" s="1755" t="n"/>
      <c r="AN103" s="1756" t="n"/>
      <c r="AO103" s="1599" t="n"/>
      <c r="AP103" s="1725" t="n"/>
      <c r="AU103" s="1599" t="n"/>
      <c r="AV103" s="1599" t="n"/>
      <c r="AW103" s="1750" t="n"/>
      <c r="AX103" s="1750" t="n"/>
      <c r="AY103" s="1622" t="n"/>
      <c r="AZ103" s="1599" t="n"/>
      <c r="BA103" s="1599" t="n"/>
      <c r="BB103" s="1599" t="n"/>
      <c r="BC103" s="1599" t="n"/>
    </row>
    <row r="104" ht="14.25" customFormat="1" customHeight="1" s="1605">
      <c r="C104" s="1721" t="n"/>
      <c r="D104" s="1744" t="n"/>
      <c r="E104" s="1731" t="n"/>
      <c r="F104" s="1755" t="inlineStr">
        <is>
          <t xml:space="preserve">     (a)The customer’s rating A1 – B2  (b)No deterioration of credit rating compared with previous application</t>
        </is>
      </c>
      <c r="G104" s="1755" t="n"/>
      <c r="H104" s="1755" t="n"/>
      <c r="I104" s="1755" t="n"/>
      <c r="J104" s="1755" t="n"/>
      <c r="K104" s="1755" t="n"/>
      <c r="L104" s="1755" t="n"/>
      <c r="M104" s="1755" t="n"/>
      <c r="N104" s="1755" t="n"/>
      <c r="O104" s="1755" t="n"/>
      <c r="P104" s="1755" t="n"/>
      <c r="Q104" s="1755" t="n"/>
      <c r="R104" s="1755" t="n"/>
      <c r="S104" s="1755" t="n"/>
      <c r="T104" s="1755" t="n"/>
      <c r="U104" s="1755" t="n"/>
      <c r="V104" s="1755" t="n"/>
      <c r="W104" s="1755" t="n"/>
      <c r="X104" s="1755" t="n"/>
      <c r="Y104" s="1755" t="n"/>
      <c r="Z104" s="1755" t="n"/>
      <c r="AA104" s="1755" t="n"/>
      <c r="AB104" s="1755" t="n"/>
      <c r="AC104" s="1755" t="n"/>
      <c r="AD104" s="1755" t="n"/>
      <c r="AE104" s="1755" t="n"/>
      <c r="AF104" s="1755" t="n"/>
      <c r="AG104" s="1755" t="n"/>
      <c r="AH104" s="1755" t="n"/>
      <c r="AI104" s="1755" t="n"/>
      <c r="AJ104" s="1755" t="n"/>
      <c r="AK104" s="1755" t="n"/>
      <c r="AL104" s="1755" t="n"/>
      <c r="AM104" s="1755" t="n"/>
      <c r="AN104" s="1756" t="n"/>
      <c r="AO104" s="1599" t="n"/>
      <c r="AP104" s="1725" t="n"/>
      <c r="AU104" s="1599" t="n"/>
      <c r="AV104" s="1599" t="n"/>
      <c r="AW104" s="1750" t="n"/>
      <c r="AX104" s="1750" t="n"/>
      <c r="AY104" s="1622" t="n"/>
      <c r="AZ104" s="1599" t="n"/>
      <c r="BA104" s="1599" t="n"/>
      <c r="BB104" s="1599" t="n"/>
      <c r="BC104" s="1599" t="n"/>
    </row>
    <row r="105" ht="14.25" customFormat="1" customHeight="1" s="1605">
      <c r="C105" s="1721" t="n"/>
      <c r="D105" s="1744" t="n"/>
      <c r="E105" s="1731" t="n"/>
      <c r="F105" s="1755" t="inlineStr">
        <is>
          <t xml:space="preserve">     (c)No deterioration from those in the previous credit application (d)Credit term and the maximum drawdown period does not exceed one year</t>
        </is>
      </c>
      <c r="G105" s="1755" t="n"/>
      <c r="H105" s="1755" t="n"/>
      <c r="I105" s="1755" t="n"/>
      <c r="J105" s="1755" t="n"/>
      <c r="K105" s="1755" t="n"/>
      <c r="L105" s="1755" t="n"/>
      <c r="M105" s="1755" t="n"/>
      <c r="N105" s="1755" t="n"/>
      <c r="O105" s="1755" t="n"/>
      <c r="P105" s="1755" t="n"/>
      <c r="Q105" s="1755" t="n"/>
      <c r="R105" s="1755" t="n"/>
      <c r="S105" s="1755" t="n"/>
      <c r="T105" s="1755" t="n"/>
      <c r="U105" s="1755" t="n"/>
      <c r="V105" s="1755" t="n"/>
      <c r="W105" s="1755" t="n"/>
      <c r="X105" s="1755" t="n"/>
      <c r="Y105" s="1755" t="n"/>
      <c r="Z105" s="1755" t="n"/>
      <c r="AA105" s="1755" t="n"/>
      <c r="AB105" s="1755" t="n"/>
      <c r="AC105" s="1755" t="n"/>
      <c r="AD105" s="1755" t="n"/>
      <c r="AE105" s="1755" t="n"/>
      <c r="AF105" s="1755" t="n"/>
      <c r="AG105" s="1755" t="n"/>
      <c r="AH105" s="1755" t="n"/>
      <c r="AI105" s="1755" t="n"/>
      <c r="AJ105" s="1755" t="n"/>
      <c r="AK105" s="1755" t="n"/>
      <c r="AL105" s="1755" t="n"/>
      <c r="AM105" s="1755" t="n"/>
      <c r="AN105" s="1756" t="n"/>
      <c r="AO105" s="1599" t="n"/>
      <c r="AP105" s="1725" t="n"/>
      <c r="AQ105" s="1621" t="inlineStr">
        <is>
          <t>STEP1</t>
        </is>
      </c>
      <c r="AR105" s="1621" t="inlineStr">
        <is>
          <t>Customers Subject to H.O. Approval</t>
        </is>
      </c>
      <c r="AS105" s="1725" t="n"/>
      <c r="AT105" s="1605">
        <f>IF(COUNTIF(E52:E60,"○"),"applicable","not applicable")</f>
        <v/>
      </c>
      <c r="AU105" s="1599" t="n"/>
      <c r="AV105" s="1599" t="n"/>
      <c r="AW105" s="1750" t="n"/>
      <c r="AX105" s="1750" t="n"/>
      <c r="AY105" s="1622" t="n"/>
      <c r="AZ105" s="1599" t="n"/>
      <c r="BA105" s="1599" t="n"/>
      <c r="BB105" s="1599" t="n"/>
      <c r="BC105" s="1599" t="n"/>
    </row>
    <row r="106" ht="14.25" customFormat="1" customHeight="1" s="1605">
      <c r="C106" s="1721" t="n"/>
      <c r="D106" s="1744" t="n"/>
      <c r="E106" s="1731" t="n"/>
      <c r="F106" s="1755" t="inlineStr">
        <is>
          <t xml:space="preserve">     (e)Customer is not categorized in “Control Stage” in financial institution monitoring defined in Credit Management Procedures</t>
        </is>
      </c>
      <c r="G106" s="1755" t="n"/>
      <c r="H106" s="1755" t="n"/>
      <c r="I106" s="1755" t="n"/>
      <c r="J106" s="1755" t="n"/>
      <c r="K106" s="1755" t="n"/>
      <c r="L106" s="1755" t="n"/>
      <c r="M106" s="1755" t="n"/>
      <c r="N106" s="1755" t="n"/>
      <c r="O106" s="1755" t="n"/>
      <c r="P106" s="1755" t="n"/>
      <c r="Q106" s="1755" t="n"/>
      <c r="R106" s="1755" t="n"/>
      <c r="S106" s="1755" t="n"/>
      <c r="T106" s="1755" t="n"/>
      <c r="U106" s="1755" t="n"/>
      <c r="V106" s="1755" t="n"/>
      <c r="W106" s="1755" t="n"/>
      <c r="X106" s="1755" t="n"/>
      <c r="Y106" s="1755" t="n"/>
      <c r="Z106" s="1755" t="n"/>
      <c r="AA106" s="1755" t="n"/>
      <c r="AB106" s="1755" t="n"/>
      <c r="AC106" s="1755" t="n"/>
      <c r="AD106" s="1755" t="n"/>
      <c r="AE106" s="1755" t="n"/>
      <c r="AF106" s="1755" t="n"/>
      <c r="AG106" s="1755" t="n"/>
      <c r="AH106" s="1755" t="n"/>
      <c r="AI106" s="1755" t="n"/>
      <c r="AJ106" s="1755" t="n"/>
      <c r="AK106" s="1755" t="n"/>
      <c r="AL106" s="1755" t="n"/>
      <c r="AM106" s="1755" t="n"/>
      <c r="AN106" s="1756" t="n"/>
      <c r="AO106" s="1599" t="n"/>
      <c r="AP106" s="1725" t="n"/>
      <c r="AQ106" s="1621" t="inlineStr">
        <is>
          <t>STEP2</t>
        </is>
      </c>
      <c r="AR106" s="1621" t="inlineStr">
        <is>
          <t>Transactions Subject to H.O. Approval</t>
        </is>
      </c>
      <c r="AS106" s="1725" t="n"/>
      <c r="AT106" s="1605">
        <f>IF(COUNTIF(E62:E94,"○"),"applicable","not applicable")</f>
        <v/>
      </c>
      <c r="AU106" s="1599" t="n"/>
      <c r="AV106" s="1599" t="n"/>
      <c r="AW106" s="1750" t="n"/>
      <c r="AX106" s="1750" t="n"/>
      <c r="AY106" s="1622" t="n"/>
      <c r="AZ106" s="1599" t="n"/>
      <c r="BA106" s="1599" t="n"/>
      <c r="BB106" s="1599" t="n"/>
      <c r="BC106" s="1599" t="n"/>
    </row>
    <row r="107" ht="14.25" customFormat="1" customHeight="1" s="1605">
      <c r="C107" s="1721" t="n"/>
      <c r="D107" s="1744" t="n"/>
      <c r="E107" s="1731" t="n"/>
      <c r="F107" s="1755" t="inlineStr">
        <is>
          <t xml:space="preserve">         for Market Transactions with Financial Institutions</t>
        </is>
      </c>
      <c r="G107" s="1755" t="n"/>
      <c r="H107" s="1755" t="n"/>
      <c r="I107" s="1755" t="n"/>
      <c r="J107" s="1755" t="n"/>
      <c r="K107" s="1755" t="n"/>
      <c r="L107" s="1755" t="n"/>
      <c r="M107" s="1755" t="n"/>
      <c r="N107" s="1755" t="n"/>
      <c r="O107" s="1755" t="n"/>
      <c r="P107" s="1755" t="n"/>
      <c r="Q107" s="1755" t="n"/>
      <c r="R107" s="1755" t="n"/>
      <c r="S107" s="1755" t="n"/>
      <c r="T107" s="1755" t="n"/>
      <c r="U107" s="1755" t="n"/>
      <c r="V107" s="1755" t="n"/>
      <c r="W107" s="1755" t="n"/>
      <c r="X107" s="1755" t="n"/>
      <c r="Y107" s="1755" t="n"/>
      <c r="Z107" s="1755" t="n"/>
      <c r="AA107" s="1755" t="n"/>
      <c r="AB107" s="1755" t="n"/>
      <c r="AC107" s="1755" t="n"/>
      <c r="AD107" s="1755" t="n"/>
      <c r="AE107" s="1755" t="n"/>
      <c r="AF107" s="1755" t="n"/>
      <c r="AG107" s="1755" t="n"/>
      <c r="AH107" s="1755" t="n"/>
      <c r="AI107" s="1755" t="n"/>
      <c r="AJ107" s="1755" t="n"/>
      <c r="AK107" s="1755" t="n"/>
      <c r="AL107" s="1755" t="n"/>
      <c r="AM107" s="1755" t="n"/>
      <c r="AN107" s="1756" t="n"/>
      <c r="AO107" s="1599" t="n"/>
      <c r="AP107" s="1725" t="n"/>
      <c r="AQ107" s="1621" t="n"/>
      <c r="AR107" s="1621" t="n"/>
      <c r="AS107" s="1725" t="n"/>
      <c r="AU107" s="1599" t="n"/>
      <c r="AV107" s="1599" t="n"/>
      <c r="AW107" s="1750" t="n"/>
      <c r="AX107" s="1750" t="n"/>
      <c r="AY107" s="1622" t="n"/>
      <c r="AZ107" s="1599" t="n"/>
      <c r="BA107" s="1599" t="n"/>
      <c r="BB107" s="1599" t="n"/>
      <c r="BC107" s="1599" t="n"/>
    </row>
    <row r="108" ht="14.25" customFormat="1" customHeight="1" s="1605">
      <c r="C108" s="1721" t="n"/>
      <c r="D108" s="1744" t="n"/>
      <c r="E108" s="1736" t="n"/>
      <c r="F108" s="1755" t="inlineStr">
        <is>
          <t xml:space="preserve">  3.Credit transactions under credit lines for general corporations and Japanese financial institutions, which fulfill the standard conditions</t>
        </is>
      </c>
      <c r="G108" s="1755" t="n"/>
      <c r="H108" s="1755" t="n"/>
      <c r="I108" s="1755" t="n"/>
      <c r="J108" s="1755" t="n"/>
      <c r="K108" s="1755" t="n"/>
      <c r="L108" s="1755" t="n"/>
      <c r="M108" s="1755" t="n"/>
      <c r="N108" s="1755" t="n"/>
      <c r="O108" s="1755" t="n"/>
      <c r="P108" s="1755" t="n"/>
      <c r="Q108" s="1755" t="n"/>
      <c r="R108" s="1755" t="n"/>
      <c r="S108" s="1755" t="n"/>
      <c r="T108" s="1755" t="n"/>
      <c r="U108" s="1755" t="n"/>
      <c r="V108" s="1755" t="n"/>
      <c r="W108" s="1755" t="n"/>
      <c r="X108" s="1755" t="n"/>
      <c r="Y108" s="1755" t="n"/>
      <c r="Z108" s="1755" t="n"/>
      <c r="AA108" s="1755" t="n"/>
      <c r="AB108" s="1755" t="n"/>
      <c r="AC108" s="1755" t="n"/>
      <c r="AD108" s="1755" t="n"/>
      <c r="AE108" s="1755" t="n"/>
      <c r="AF108" s="1755" t="n"/>
      <c r="AG108" s="1755" t="n"/>
      <c r="AH108" s="1755" t="n"/>
      <c r="AI108" s="1755" t="n"/>
      <c r="AJ108" s="1755" t="n"/>
      <c r="AK108" s="1755" t="n"/>
      <c r="AL108" s="1755" t="n"/>
      <c r="AM108" s="1755" t="n"/>
      <c r="AN108" s="1756" t="n"/>
      <c r="AO108" s="1599" t="n"/>
      <c r="AP108" s="1725" t="n"/>
      <c r="AQ108" s="1621" t="inlineStr">
        <is>
          <t>STEP3</t>
        </is>
      </c>
      <c r="AR108" s="1621" t="inlineStr">
        <is>
          <t>Credit Transactions Subject to In-house Approval</t>
        </is>
      </c>
      <c r="AS108" s="1725" t="n"/>
      <c r="AT108" s="1605">
        <f>IF(COUNTIF(E99:E113,"○"),"applicable","not applicable")</f>
        <v/>
      </c>
      <c r="AU108" s="1599" t="n"/>
      <c r="AV108" s="1599" t="n"/>
      <c r="AW108" s="1750" t="n"/>
      <c r="AX108" s="1750" t="n"/>
      <c r="AY108" s="1750" t="n"/>
      <c r="AZ108" s="1599" t="n"/>
      <c r="BA108" s="1599" t="n"/>
      <c r="BB108" s="1599" t="n"/>
      <c r="BC108" s="1599" t="n"/>
    </row>
    <row r="109" ht="14.25" customFormat="1" customHeight="1" s="1605">
      <c r="C109" s="1721" t="n"/>
      <c r="D109" s="1744" t="n"/>
      <c r="E109" s="1736" t="n"/>
      <c r="F109" s="1755" t="inlineStr">
        <is>
          <t xml:space="preserve">  4.The foreign bills bought indicated below:</t>
        </is>
      </c>
      <c r="G109" s="1755" t="n"/>
      <c r="H109" s="1755" t="n"/>
      <c r="I109" s="1755" t="n"/>
      <c r="J109" s="1755" t="n"/>
      <c r="K109" s="1755" t="n"/>
      <c r="L109" s="1755" t="n"/>
      <c r="M109" s="1755" t="n"/>
      <c r="N109" s="1755" t="n"/>
      <c r="O109" s="1755" t="n"/>
      <c r="P109" s="1755" t="n"/>
      <c r="Q109" s="1755" t="n"/>
      <c r="R109" s="1755" t="n"/>
      <c r="S109" s="1755" t="n"/>
      <c r="T109" s="1755" t="n"/>
      <c r="U109" s="1755" t="n"/>
      <c r="V109" s="1755" t="n"/>
      <c r="W109" s="1755" t="n"/>
      <c r="X109" s="1755" t="n"/>
      <c r="Y109" s="1755" t="n"/>
      <c r="Z109" s="1755" t="n"/>
      <c r="AA109" s="1755" t="n"/>
      <c r="AB109" s="1755" t="n"/>
      <c r="AC109" s="1755" t="n"/>
      <c r="AD109" s="1755" t="n"/>
      <c r="AE109" s="1755" t="n"/>
      <c r="AF109" s="1755" t="n"/>
      <c r="AG109" s="1755" t="n"/>
      <c r="AH109" s="1755" t="n"/>
      <c r="AI109" s="1755" t="n"/>
      <c r="AJ109" s="1755" t="n"/>
      <c r="AK109" s="1755" t="n"/>
      <c r="AL109" s="1755" t="n"/>
      <c r="AM109" s="1755" t="n"/>
      <c r="AN109" s="1756" t="n"/>
      <c r="AO109" s="1599" t="n"/>
      <c r="AP109" s="1725" t="n"/>
      <c r="AQ109" s="1621" t="inlineStr">
        <is>
          <t>STEP4</t>
        </is>
      </c>
      <c r="AR109" s="1621" t="inlineStr">
        <is>
          <t>CAA Determination Table</t>
        </is>
      </c>
      <c r="AS109" s="1725" t="n"/>
      <c r="AT109" s="1605">
        <f>IF(COUNTIF(AT44:AU47,"H.O."),"H.O.","In-house")</f>
        <v/>
      </c>
      <c r="AU109" s="1600" t="n"/>
      <c r="AV109" s="1599" t="n"/>
      <c r="AW109" s="1757" t="n"/>
      <c r="AX109" s="1757" t="n"/>
      <c r="AY109" s="1758" t="n"/>
      <c r="AZ109" s="1758" t="n"/>
      <c r="BA109" s="1758" t="n"/>
      <c r="BB109" s="1758" t="n"/>
      <c r="BC109" s="1599" t="n"/>
    </row>
    <row r="110" ht="14.25" customFormat="1" customHeight="1" s="1605">
      <c r="C110" s="1721" t="n"/>
      <c r="D110" s="1744" t="n"/>
      <c r="E110" s="1731" t="n"/>
      <c r="F110" s="1755" t="inlineStr">
        <is>
          <t xml:space="preserve">    -Export bills issued under letter of credit   -Treasury checks or equivalent  -Remittance checks issued by the banks to be designated separately
</t>
        </is>
      </c>
      <c r="G110" s="1755" t="n"/>
      <c r="H110" s="1755" t="n"/>
      <c r="I110" s="1755" t="n"/>
      <c r="J110" s="1755" t="n"/>
      <c r="K110" s="1755" t="n"/>
      <c r="L110" s="1755" t="n"/>
      <c r="M110" s="1755" t="n"/>
      <c r="N110" s="1755" t="n"/>
      <c r="O110" s="1755" t="n"/>
      <c r="P110" s="1755" t="n"/>
      <c r="Q110" s="1755" t="n"/>
      <c r="R110" s="1755" t="n"/>
      <c r="S110" s="1755" t="n"/>
      <c r="T110" s="1755" t="n"/>
      <c r="U110" s="1755" t="n"/>
      <c r="V110" s="1755" t="n"/>
      <c r="W110" s="1755" t="n"/>
      <c r="X110" s="1755" t="n"/>
      <c r="Y110" s="1755" t="n"/>
      <c r="Z110" s="1755" t="n"/>
      <c r="AA110" s="1755" t="n"/>
      <c r="AB110" s="1755" t="n"/>
      <c r="AC110" s="1755" t="n"/>
      <c r="AD110" s="1755" t="n"/>
      <c r="AE110" s="1755" t="n"/>
      <c r="AF110" s="1755" t="n"/>
      <c r="AG110" s="1755" t="n"/>
      <c r="AH110" s="1755" t="n"/>
      <c r="AI110" s="1755" t="n"/>
      <c r="AJ110" s="1755" t="n"/>
      <c r="AK110" s="1755" t="n"/>
      <c r="AL110" s="1755" t="n"/>
      <c r="AM110" s="1755" t="n"/>
      <c r="AN110" s="1756" t="n"/>
      <c r="AO110" s="1599" t="n"/>
      <c r="AP110" s="1725" t="n"/>
      <c r="AU110" s="1600" t="n"/>
      <c r="AV110" s="1599" t="n"/>
      <c r="AW110" s="1757" t="n"/>
      <c r="AX110" s="1757" t="n"/>
      <c r="AY110" s="1758" t="n"/>
      <c r="AZ110" s="1758" t="n"/>
      <c r="BA110" s="1758" t="n"/>
      <c r="BB110" s="1758" t="n"/>
      <c r="BC110" s="1599" t="n"/>
    </row>
    <row r="111" ht="14.25" customFormat="1" customHeight="1" s="1605">
      <c r="C111" s="1721" t="n"/>
      <c r="D111" s="1744" t="n"/>
      <c r="E111" s="1731" t="n"/>
      <c r="F111" s="1755" t="inlineStr">
        <is>
          <t xml:space="preserve">    -Traveler’s checks  -Bills drawn based on traveler’s letter of credit
</t>
        </is>
      </c>
      <c r="G111" s="1755" t="n"/>
      <c r="H111" s="1755" t="n"/>
      <c r="I111" s="1755" t="n"/>
      <c r="J111" s="1755" t="n"/>
      <c r="K111" s="1755" t="n"/>
      <c r="L111" s="1755" t="n"/>
      <c r="M111" s="1755" t="n"/>
      <c r="N111" s="1755" t="n"/>
      <c r="O111" s="1755" t="n"/>
      <c r="P111" s="1755" t="n"/>
      <c r="Q111" s="1755" t="n"/>
      <c r="R111" s="1755" t="n"/>
      <c r="S111" s="1755" t="n"/>
      <c r="T111" s="1755" t="n"/>
      <c r="U111" s="1755" t="n"/>
      <c r="V111" s="1755" t="n"/>
      <c r="W111" s="1755" t="n"/>
      <c r="X111" s="1755" t="n"/>
      <c r="Y111" s="1755" t="n"/>
      <c r="Z111" s="1755" t="n"/>
      <c r="AA111" s="1755" t="n"/>
      <c r="AB111" s="1755" t="n"/>
      <c r="AC111" s="1755" t="n"/>
      <c r="AD111" s="1755" t="n"/>
      <c r="AE111" s="1755" t="n"/>
      <c r="AF111" s="1755" t="n"/>
      <c r="AG111" s="1755" t="n"/>
      <c r="AH111" s="1755" t="n"/>
      <c r="AI111" s="1755" t="n"/>
      <c r="AJ111" s="1755" t="n"/>
      <c r="AK111" s="1755" t="n"/>
      <c r="AL111" s="1755" t="n"/>
      <c r="AM111" s="1755" t="n"/>
      <c r="AN111" s="1756" t="n"/>
      <c r="AO111" s="1599" t="n"/>
      <c r="AP111" s="1725" t="n"/>
      <c r="AU111" s="1600" t="n"/>
      <c r="AV111" s="1599" t="n"/>
      <c r="AW111" s="1757" t="n"/>
      <c r="AX111" s="1757" t="n"/>
      <c r="AY111" s="1758" t="n"/>
      <c r="AZ111" s="1758" t="n"/>
      <c r="BA111" s="1758" t="n"/>
      <c r="BB111" s="1758" t="n"/>
      <c r="BC111" s="1599" t="n"/>
    </row>
    <row r="112" ht="14.25" customFormat="1" customHeight="1" s="1605">
      <c r="C112" s="1721" t="n"/>
      <c r="D112" s="1744" t="n"/>
      <c r="E112" s="1736" t="n"/>
      <c r="F112" s="1755" t="inlineStr">
        <is>
          <t xml:space="preserve">  5.Limits of options written by MHBK for which option premium is paid in lump-sum two business days after trade date</t>
        </is>
      </c>
      <c r="G112" s="1755" t="n"/>
      <c r="H112" s="1755" t="n"/>
      <c r="I112" s="1755" t="n"/>
      <c r="J112" s="1755" t="n"/>
      <c r="K112" s="1755" t="n"/>
      <c r="L112" s="1755" t="n"/>
      <c r="M112" s="1755" t="n"/>
      <c r="N112" s="1755" t="n"/>
      <c r="O112" s="1755" t="n"/>
      <c r="P112" s="1755" t="n"/>
      <c r="Q112" s="1755" t="n"/>
      <c r="R112" s="1755" t="n"/>
      <c r="S112" s="1755" t="n"/>
      <c r="T112" s="1755" t="n"/>
      <c r="U112" s="1755" t="n"/>
      <c r="V112" s="1755" t="n"/>
      <c r="W112" s="1755" t="n"/>
      <c r="X112" s="1755" t="n"/>
      <c r="Y112" s="1755" t="n"/>
      <c r="Z112" s="1755" t="n"/>
      <c r="AA112" s="1755" t="n"/>
      <c r="AB112" s="1755" t="n"/>
      <c r="AC112" s="1755" t="n"/>
      <c r="AD112" s="1755" t="n"/>
      <c r="AE112" s="1755" t="n"/>
      <c r="AF112" s="1755" t="n"/>
      <c r="AG112" s="1755" t="n"/>
      <c r="AH112" s="1755" t="n"/>
      <c r="AI112" s="1755" t="n"/>
      <c r="AJ112" s="1755" t="n"/>
      <c r="AK112" s="1755" t="n"/>
      <c r="AL112" s="1755" t="n"/>
      <c r="AM112" s="1755" t="n"/>
      <c r="AN112" s="1756" t="n"/>
      <c r="AO112" s="1599" t="n"/>
      <c r="AP112" s="1725" t="n"/>
      <c r="AU112" s="1600" t="n"/>
      <c r="AV112" s="1599" t="n"/>
      <c r="AW112" s="1757" t="n"/>
      <c r="AX112" s="1757" t="n"/>
      <c r="AY112" s="1758" t="n"/>
      <c r="AZ112" s="1758" t="n"/>
      <c r="BA112" s="1758" t="n"/>
      <c r="BB112" s="1758" t="n"/>
      <c r="BC112" s="1599" t="n"/>
    </row>
    <row r="113" ht="14.25" customFormat="1" customHeight="1" s="1605">
      <c r="C113" s="1721" t="n"/>
      <c r="D113" s="1744" t="n"/>
      <c r="E113" s="1736" t="n"/>
      <c r="F113" s="1755" t="inlineStr">
        <is>
          <t xml:space="preserve">  6.Other transactions which are indicated as In-house approval in Administrative Guidelines for CAA Determination (including Amendment and Specific cases)</t>
        </is>
      </c>
      <c r="G113" s="1755" t="n"/>
      <c r="H113" s="1755" t="n"/>
      <c r="I113" s="1755" t="n"/>
      <c r="J113" s="1755" t="n"/>
      <c r="K113" s="1755" t="n"/>
      <c r="L113" s="1755" t="n"/>
      <c r="M113" s="1755" t="n"/>
      <c r="N113" s="1755" t="n"/>
      <c r="O113" s="1755" t="n"/>
      <c r="P113" s="1755" t="n"/>
      <c r="Q113" s="1755" t="n"/>
      <c r="R113" s="1755" t="n"/>
      <c r="S113" s="1755" t="n"/>
      <c r="T113" s="1755" t="n"/>
      <c r="U113" s="1755" t="n"/>
      <c r="V113" s="1755" t="n"/>
      <c r="W113" s="1755" t="n"/>
      <c r="X113" s="1755" t="n"/>
      <c r="Y113" s="1755" t="n"/>
      <c r="Z113" s="1755" t="n"/>
      <c r="AA113" s="1755" t="n"/>
      <c r="AB113" s="1755" t="n"/>
      <c r="AC113" s="1755" t="n"/>
      <c r="AD113" s="1755" t="n"/>
      <c r="AE113" s="1755" t="n"/>
      <c r="AF113" s="1755" t="n"/>
      <c r="AG113" s="1755" t="n"/>
      <c r="AH113" s="1755" t="n"/>
      <c r="AI113" s="1755" t="n"/>
      <c r="AJ113" s="1755" t="n"/>
      <c r="AK113" s="1755" t="n"/>
      <c r="AL113" s="1755" t="n"/>
      <c r="AM113" s="1755" t="n"/>
      <c r="AN113" s="1756" t="n"/>
      <c r="AO113" s="1599" t="n"/>
      <c r="AP113" s="1725" t="n"/>
      <c r="AU113" s="1600" t="n"/>
      <c r="AV113" s="1599" t="n"/>
      <c r="AW113" s="1757" t="n"/>
      <c r="AX113" s="1757" t="n"/>
      <c r="AY113" s="1758" t="n"/>
      <c r="AZ113" s="1758" t="n"/>
      <c r="BA113" s="1758" t="n"/>
      <c r="BB113" s="1758" t="n"/>
      <c r="BC113" s="1599" t="n"/>
    </row>
    <row r="114" ht="4.5" customHeight="1" s="980">
      <c r="D114" s="1745" t="n"/>
      <c r="E114" s="1746" t="n"/>
      <c r="F114" s="1759" t="n"/>
      <c r="G114" s="1759" t="n"/>
      <c r="H114" s="1759" t="n"/>
      <c r="I114" s="1759" t="n"/>
      <c r="J114" s="1759" t="n"/>
      <c r="K114" s="1759" t="n"/>
      <c r="L114" s="1759" t="n"/>
      <c r="M114" s="1759" t="n"/>
      <c r="N114" s="1759" t="n"/>
      <c r="O114" s="1759" t="n"/>
      <c r="P114" s="1759" t="n"/>
      <c r="Q114" s="1759" t="n"/>
      <c r="R114" s="1759" t="n"/>
      <c r="S114" s="1759" t="n"/>
      <c r="T114" s="1759" t="n"/>
      <c r="U114" s="1759" t="n"/>
      <c r="V114" s="1759" t="n"/>
      <c r="W114" s="1759" t="n"/>
      <c r="X114" s="1759" t="n"/>
      <c r="Y114" s="1759" t="n"/>
      <c r="Z114" s="1759" t="n"/>
      <c r="AA114" s="1759" t="n"/>
      <c r="AB114" s="1759" t="n"/>
      <c r="AC114" s="1759" t="n"/>
      <c r="AD114" s="1759" t="n"/>
      <c r="AE114" s="1759" t="n"/>
      <c r="AF114" s="1759" t="n"/>
      <c r="AG114" s="1759" t="n"/>
      <c r="AH114" s="1759" t="n"/>
      <c r="AI114" s="1759" t="n"/>
      <c r="AJ114" s="1759" t="n"/>
      <c r="AK114" s="1759" t="n"/>
      <c r="AL114" s="1759" t="n"/>
      <c r="AM114" s="1759" t="n"/>
      <c r="AN114" s="1760" t="n"/>
      <c r="AU114" s="1600" t="n"/>
      <c r="AV114" s="1599" t="n"/>
      <c r="AW114" s="1757" t="n"/>
      <c r="AX114" s="1757" t="n"/>
      <c r="AY114" s="1758" t="n"/>
      <c r="AZ114" s="1758" t="n"/>
      <c r="BA114" s="1758" t="n"/>
      <c r="BB114" s="1758" t="n"/>
      <c r="BC114" s="1599" t="n"/>
    </row>
    <row r="115" ht="4.5" customHeight="1" s="980">
      <c r="D115" s="1599" t="n"/>
      <c r="E115" s="1731" t="n"/>
      <c r="F115" s="1755" t="n"/>
      <c r="G115" s="1755" t="n"/>
      <c r="H115" s="1755" t="n"/>
      <c r="I115" s="1755" t="n"/>
      <c r="J115" s="1755" t="n"/>
      <c r="K115" s="1755" t="n"/>
      <c r="L115" s="1755" t="n"/>
      <c r="M115" s="1755" t="n"/>
      <c r="N115" s="1755" t="n"/>
      <c r="O115" s="1755" t="n"/>
      <c r="P115" s="1755" t="n"/>
      <c r="Q115" s="1755" t="n"/>
      <c r="R115" s="1755" t="n"/>
      <c r="S115" s="1755" t="n"/>
      <c r="T115" s="1755" t="n"/>
      <c r="U115" s="1755" t="n"/>
      <c r="V115" s="1755" t="n"/>
      <c r="W115" s="1755" t="n"/>
      <c r="X115" s="1755" t="n"/>
      <c r="Y115" s="1755" t="n"/>
      <c r="Z115" s="1755" t="n"/>
      <c r="AA115" s="1755" t="n"/>
      <c r="AB115" s="1755" t="n"/>
      <c r="AC115" s="1755" t="n"/>
      <c r="AD115" s="1755" t="n"/>
      <c r="AE115" s="1755" t="n"/>
      <c r="AF115" s="1755" t="n"/>
      <c r="AG115" s="1755" t="n"/>
      <c r="AH115" s="1755" t="n"/>
      <c r="AI115" s="1755" t="n"/>
      <c r="AJ115" s="1755" t="n"/>
      <c r="AK115" s="1755" t="n"/>
      <c r="AL115" s="1755" t="n"/>
      <c r="AM115" s="1755" t="n"/>
      <c r="AN115" s="1755" t="n"/>
      <c r="AU115" s="1600" t="n"/>
      <c r="AV115" s="1599" t="n"/>
      <c r="AW115" s="1757" t="n"/>
      <c r="AX115" s="1757" t="n"/>
      <c r="AY115" s="1758" t="n"/>
      <c r="AZ115" s="1758" t="n"/>
      <c r="BA115" s="1758" t="n"/>
      <c r="BB115" s="1758" t="n"/>
      <c r="BC115" s="1599" t="n"/>
    </row>
    <row r="116" ht="6.75" customHeight="1" s="980">
      <c r="AI116" s="1617" t="n"/>
      <c r="AJ116" s="1617" t="n"/>
      <c r="AK116" s="1617" t="n"/>
      <c r="AL116" s="1617" t="n"/>
      <c r="AM116" s="1617" t="n"/>
      <c r="AN116" s="1617" t="n"/>
      <c r="AU116" s="1600" t="n"/>
      <c r="AV116" s="1599" t="n"/>
      <c r="AW116" s="1599" t="n"/>
      <c r="AX116" s="1599" t="n"/>
      <c r="AY116" s="1758" t="n"/>
      <c r="AZ116" s="1758" t="n"/>
      <c r="BA116" s="1758" t="n"/>
      <c r="BB116" s="1758" t="n"/>
      <c r="BC116" s="1599" t="n"/>
    </row>
    <row r="117" ht="24" customHeight="1" s="980">
      <c r="C117" s="1659" t="inlineStr">
        <is>
          <t>F. Determination</t>
        </is>
      </c>
      <c r="D117" s="1750" t="n"/>
      <c r="E117" s="1750" t="n"/>
      <c r="F117" s="1750" t="n"/>
      <c r="G117" s="1750" t="n"/>
      <c r="H117" s="1750" t="n"/>
      <c r="I117" s="1761" t="inlineStr">
        <is>
          <t>Auto Determination</t>
        </is>
      </c>
      <c r="J117" s="1335" t="n"/>
      <c r="K117" s="1335" t="n"/>
      <c r="L117" s="1335" t="n"/>
      <c r="M117" s="1762">
        <f>IF(AT105="applicable","H.O.",IF(AT106="applicable","H.O.",IF(AT108="applicable","In-house",IF(AT109="H.O.","H.O.","In-house"))))</f>
        <v/>
      </c>
      <c r="N117" s="1552" t="n"/>
      <c r="O117" s="1552" t="n"/>
      <c r="P117" s="1552" t="n"/>
      <c r="Q117" s="1552" t="n"/>
      <c r="R117" s="1552" t="n"/>
      <c r="S117" s="1552" t="n"/>
      <c r="T117" s="1552" t="n"/>
      <c r="U117" s="1552" t="n"/>
      <c r="V117" s="1553" t="n"/>
      <c r="W117" s="1750" t="n"/>
      <c r="X117" s="1750" t="n"/>
      <c r="Y117" s="1750" t="n"/>
      <c r="Z117" s="1750" t="n"/>
      <c r="AA117" s="1750" t="n"/>
      <c r="AB117" s="1750" t="n"/>
      <c r="AC117" s="1750" t="n"/>
      <c r="AD117" s="1750" t="n"/>
      <c r="AE117" s="1750" t="n"/>
      <c r="AF117" s="1750" t="n"/>
      <c r="AG117" s="1750" t="n"/>
      <c r="AH117" s="1750" t="n"/>
      <c r="AI117" s="1750" t="n"/>
      <c r="AJ117" s="1750" t="n"/>
      <c r="AK117" s="1750" t="n"/>
      <c r="AL117" s="1750" t="n"/>
      <c r="AM117" s="1750" t="n"/>
      <c r="AN117" s="1750" t="n"/>
      <c r="AO117" s="1599" t="n"/>
    </row>
    <row r="118" ht="8.25" customHeight="1" s="980">
      <c r="C118" s="1659" t="n"/>
      <c r="D118" s="1750" t="n"/>
      <c r="E118" s="1750" t="n"/>
      <c r="F118" s="1750" t="n"/>
      <c r="G118" s="1750" t="n"/>
      <c r="H118" s="1750" t="n"/>
      <c r="I118" s="1750" t="n"/>
      <c r="J118" s="1750" t="n"/>
      <c r="K118" s="1750" t="n"/>
      <c r="L118" s="1750" t="n"/>
      <c r="M118" s="1750" t="n"/>
      <c r="N118" s="1750" t="n"/>
      <c r="O118" s="1750" t="n"/>
      <c r="P118" s="1750" t="n"/>
      <c r="Q118" s="1750" t="n"/>
      <c r="R118" s="1750" t="n"/>
      <c r="S118" s="1763" t="n"/>
      <c r="T118" s="1763" t="n"/>
      <c r="U118" s="1763" t="n"/>
      <c r="V118" s="1763" t="n"/>
      <c r="W118" s="1763" t="n"/>
      <c r="X118" s="1763" t="n"/>
      <c r="Y118" s="1763" t="n"/>
      <c r="Z118" s="1763" t="n"/>
      <c r="AA118" s="1763" t="n"/>
      <c r="AB118" s="1763" t="n"/>
      <c r="AC118" s="1742" t="n"/>
      <c r="AD118" s="1742" t="n"/>
      <c r="AE118" s="1763" t="n"/>
      <c r="AF118" s="1763" t="n"/>
      <c r="AG118" s="1763" t="n"/>
      <c r="AH118" s="1763" t="n"/>
      <c r="AI118" s="1763" t="n"/>
      <c r="AJ118" s="1763" t="n"/>
      <c r="AK118" s="1763" t="n"/>
      <c r="AL118" s="1763" t="n"/>
      <c r="AM118" s="1763" t="n"/>
      <c r="AN118" s="1763" t="n"/>
      <c r="AO118" s="1599" t="n"/>
    </row>
    <row r="119" ht="24" customHeight="1" s="980">
      <c r="C119" s="1659" t="n"/>
      <c r="D119" s="1750" t="n"/>
      <c r="E119" s="1750" t="n"/>
      <c r="F119" s="1750" t="n"/>
      <c r="G119" s="1750" t="n"/>
      <c r="H119" s="1750" t="n"/>
      <c r="I119" s="1761" t="inlineStr">
        <is>
          <t>Final Determination</t>
        </is>
      </c>
      <c r="J119" s="1335" t="n"/>
      <c r="K119" s="1335" t="n"/>
      <c r="L119" s="1335" t="n"/>
      <c r="M119" s="1764" t="n"/>
      <c r="N119" s="1607" t="n"/>
      <c r="O119" s="1607" t="n"/>
      <c r="P119" s="1607" t="n"/>
      <c r="Q119" s="1607" t="n"/>
      <c r="R119" s="1607" t="n"/>
      <c r="S119" s="1607" t="n"/>
      <c r="T119" s="1607" t="n"/>
      <c r="U119" s="1607" t="n"/>
      <c r="V119" s="1608" t="n"/>
      <c r="W119" s="1763" t="n"/>
      <c r="X119" s="1765" t="n"/>
      <c r="Y119" s="1766" t="inlineStr">
        <is>
          <t>Notes</t>
        </is>
      </c>
      <c r="Z119" s="1767" t="n"/>
      <c r="AA119" s="1620" t="n"/>
      <c r="AB119" s="1620" t="n"/>
      <c r="AC119" s="1620" t="n"/>
      <c r="AD119" s="1620" t="n"/>
      <c r="AE119" s="1620" t="n"/>
      <c r="AF119" s="1620" t="n"/>
      <c r="AG119" s="1620" t="n"/>
      <c r="AH119" s="1620" t="n"/>
      <c r="AI119" s="1620" t="n"/>
      <c r="AJ119" s="1620" t="n"/>
      <c r="AK119" s="1620" t="n"/>
      <c r="AL119" s="1620" t="n"/>
      <c r="AM119" s="1620" t="n"/>
      <c r="AN119" s="1627" t="n"/>
      <c r="AO119" s="1599" t="n"/>
    </row>
    <row r="120" ht="14.25" customHeight="1" s="980">
      <c r="C120" s="1659" t="n"/>
      <c r="D120" s="1750" t="n"/>
      <c r="E120" s="1750" t="n"/>
      <c r="F120" s="1750" t="n"/>
      <c r="G120" s="1750" t="n"/>
      <c r="H120" s="1750" t="n"/>
      <c r="I120" s="1750" t="n"/>
      <c r="J120" s="1750" t="n"/>
      <c r="K120" s="1750" t="n"/>
      <c r="L120" s="1750" t="n"/>
      <c r="M120" s="1750" t="n"/>
      <c r="N120" s="1750" t="n"/>
      <c r="O120" s="1750" t="n"/>
      <c r="P120" s="1750" t="n"/>
      <c r="Q120" s="1750" t="n"/>
      <c r="R120" s="1750" t="n"/>
      <c r="S120" s="1763" t="n"/>
      <c r="T120" s="1763" t="n"/>
      <c r="U120" s="1763" t="n"/>
      <c r="V120" s="1763" t="n"/>
      <c r="W120" s="1763" t="n"/>
      <c r="X120" s="1763" t="n"/>
      <c r="Y120" s="1763" t="n"/>
      <c r="Z120" s="1641" t="n"/>
      <c r="AA120" s="1642" t="n"/>
      <c r="AB120" s="1642" t="n"/>
      <c r="AC120" s="1642" t="n"/>
      <c r="AD120" s="1642" t="n"/>
      <c r="AE120" s="1642" t="n"/>
      <c r="AF120" s="1642" t="n"/>
      <c r="AG120" s="1642" t="n"/>
      <c r="AH120" s="1642" t="n"/>
      <c r="AI120" s="1642" t="n"/>
      <c r="AJ120" s="1642" t="n"/>
      <c r="AK120" s="1642" t="n"/>
      <c r="AL120" s="1642" t="n"/>
      <c r="AM120" s="1642" t="n"/>
      <c r="AN120" s="1653" t="n"/>
      <c r="AO120" s="1599" t="n"/>
    </row>
    <row r="121" ht="14.25" customHeight="1" s="980">
      <c r="Z121" s="1768" t="inlineStr">
        <is>
          <t>＊When changing Auto Determination, state the reason.</t>
        </is>
      </c>
      <c r="AI121" s="1617" t="n"/>
      <c r="AJ121" s="1617" t="n"/>
      <c r="AK121" s="1617" t="n"/>
      <c r="AL121" s="1617" t="n"/>
      <c r="AM121" s="1617" t="n"/>
      <c r="AN121" s="1617" t="n"/>
    </row>
    <row r="122" ht="24" customFormat="1" customHeight="1" s="1599">
      <c r="B122" s="1658" t="inlineStr">
        <is>
          <t>2. Other Points</t>
        </is>
      </c>
      <c r="C122" s="1654" t="n"/>
      <c r="D122" s="1654" t="n"/>
      <c r="E122" s="1654" t="n"/>
      <c r="F122" s="1654" t="n"/>
      <c r="G122" s="1654" t="n"/>
      <c r="H122" s="1654" t="n"/>
      <c r="I122" s="1654" t="n"/>
      <c r="J122" s="1654" t="n"/>
      <c r="K122" s="1654" t="n"/>
      <c r="L122" s="1654" t="n"/>
      <c r="M122" s="1654" t="n"/>
      <c r="N122" s="1654" t="n"/>
      <c r="O122" s="1654" t="n"/>
      <c r="P122" s="1654" t="n"/>
      <c r="Q122" s="1654" t="n"/>
      <c r="R122" s="1654" t="n"/>
      <c r="S122" s="1654" t="n"/>
      <c r="T122" s="1654" t="n"/>
      <c r="U122" s="1654" t="n"/>
      <c r="V122" s="1654" t="n"/>
      <c r="W122" s="1654" t="n"/>
      <c r="X122" s="1654" t="n"/>
      <c r="Y122" s="1654" t="n"/>
      <c r="Z122" s="1654" t="n"/>
      <c r="AA122" s="1654" t="n"/>
      <c r="AB122" s="1654" t="n"/>
      <c r="AC122" s="1654" t="n"/>
      <c r="AD122" s="1654" t="n"/>
      <c r="AE122" s="1654" t="n"/>
      <c r="AF122" s="1654" t="n"/>
      <c r="AG122" s="1654" t="n"/>
      <c r="AH122" s="1654" t="n"/>
      <c r="AI122" s="1654" t="n"/>
      <c r="AJ122" s="1654" t="n"/>
      <c r="AK122" s="1654" t="n"/>
      <c r="AL122" s="1654" t="n"/>
      <c r="AM122" s="1654" t="n"/>
      <c r="AN122" s="1654" t="n"/>
      <c r="AU122" s="1600" t="n"/>
      <c r="AV122" s="1621" t="n"/>
      <c r="AW122" s="1622" t="n"/>
      <c r="AX122" s="1622" t="n"/>
      <c r="AY122" s="1622" t="n"/>
    </row>
    <row r="123" ht="14.25" customHeight="1" s="980">
      <c r="A123" s="1769" t="n"/>
      <c r="B123" s="1769" t="n"/>
      <c r="C123" s="1659" t="inlineStr">
        <is>
          <t>G. Credit Transactions Subjected in the Credit Policies   (No effect on Approval determination)</t>
        </is>
      </c>
      <c r="D123" s="1769" t="n"/>
      <c r="E123" s="1769" t="n"/>
      <c r="F123" s="1769" t="n"/>
      <c r="G123" s="1769" t="n"/>
      <c r="H123" s="1769" t="n"/>
      <c r="I123" s="1769" t="n"/>
      <c r="J123" s="1769" t="n"/>
      <c r="K123" s="1769" t="n"/>
      <c r="L123" s="1769" t="n"/>
      <c r="M123" s="1769" t="n"/>
      <c r="N123" s="1769" t="n"/>
      <c r="O123" s="1769" t="n"/>
      <c r="P123" s="1769" t="n"/>
      <c r="Q123" s="1769" t="n"/>
      <c r="R123" s="1769" t="n"/>
      <c r="S123" s="1769" t="n"/>
      <c r="T123" s="1769" t="n"/>
      <c r="U123" s="1769" t="n"/>
      <c r="V123" s="1769" t="n"/>
      <c r="W123" s="1769" t="n"/>
      <c r="X123" s="1769" t="n"/>
      <c r="Y123" s="1769" t="n"/>
      <c r="Z123" s="1769" t="n"/>
      <c r="AA123" s="1769" t="n"/>
      <c r="AB123" s="1769" t="n"/>
      <c r="AC123" s="1769" t="n"/>
      <c r="AD123" s="1769" t="n"/>
      <c r="AE123" s="1769" t="n"/>
      <c r="AF123" s="1769" t="n"/>
      <c r="AG123" s="1769" t="n"/>
      <c r="AH123" s="1769" t="n"/>
      <c r="AI123" s="1769" t="n"/>
      <c r="AJ123" s="1769" t="n"/>
      <c r="AK123" s="1769" t="n"/>
      <c r="AL123" s="1769" t="n"/>
      <c r="AM123" s="1769" t="n"/>
      <c r="AN123" s="1769" t="n"/>
      <c r="AO123" s="1769" t="n"/>
      <c r="AP123" s="1769" t="n"/>
    </row>
    <row r="124" ht="18.75" customHeight="1" s="980">
      <c r="A124" s="1770" t="n"/>
      <c r="B124" s="1770" t="n"/>
      <c r="C124" s="1769" t="n"/>
      <c r="D124" s="1771" t="n"/>
      <c r="E124" s="1769" t="n"/>
      <c r="F124" s="1769" t="n"/>
      <c r="G124" s="1769" t="n"/>
      <c r="H124" s="1769" t="n"/>
      <c r="I124" s="1769" t="n"/>
      <c r="J124" s="1772" t="n"/>
      <c r="K124" s="1772" t="n"/>
      <c r="L124" s="1772" t="n"/>
      <c r="M124" s="1772" t="n"/>
      <c r="N124" s="1769" t="n"/>
      <c r="O124" s="1773" t="n"/>
      <c r="P124" s="1774" t="n"/>
      <c r="Q124" s="1775" t="n"/>
      <c r="R124" s="1776" t="inlineStr">
        <is>
          <t>Yes</t>
        </is>
      </c>
      <c r="S124" s="1607" t="n"/>
      <c r="T124" s="1607" t="n"/>
      <c r="U124" s="1607" t="n"/>
      <c r="V124" s="1607" t="n"/>
      <c r="W124" s="1607" t="n"/>
      <c r="X124" s="1607" t="n"/>
      <c r="Y124" s="1607" t="n"/>
      <c r="Z124" s="1608" t="n"/>
      <c r="AA124" s="1772" t="n"/>
      <c r="AB124" s="1772" t="n"/>
      <c r="AC124" s="1774" t="n"/>
      <c r="AD124" s="1775" t="n"/>
      <c r="AE124" s="1776" t="inlineStr">
        <is>
          <t>No</t>
        </is>
      </c>
      <c r="AF124" s="1607" t="n"/>
      <c r="AG124" s="1607" t="n"/>
      <c r="AH124" s="1607" t="n"/>
      <c r="AI124" s="1607" t="n"/>
      <c r="AJ124" s="1607" t="n"/>
      <c r="AK124" s="1607" t="n"/>
      <c r="AL124" s="1607" t="n"/>
      <c r="AM124" s="1608" t="n"/>
      <c r="AN124" s="1772" t="n"/>
      <c r="AO124" s="1772" t="n"/>
      <c r="AP124" s="1772" t="n"/>
    </row>
    <row r="125" ht="14.25" customHeight="1" s="980">
      <c r="A125" s="1770" t="n"/>
      <c r="B125" s="1770" t="n"/>
      <c r="C125" s="1769" t="n"/>
      <c r="D125" s="1777" t="inlineStr">
        <is>
          <t>＊If Yes, create ES Credit Policy Check Sheet/ Check Sheet for Transition Risk/Human Rights Due Diligence Sheet.</t>
        </is>
      </c>
      <c r="E125" s="1769" t="n"/>
      <c r="F125" s="1769" t="n"/>
      <c r="G125" s="1769" t="n"/>
      <c r="H125" s="1769" t="n"/>
      <c r="I125" s="1769" t="n"/>
      <c r="J125" s="1772" t="n"/>
      <c r="K125" s="1772" t="n"/>
      <c r="L125" s="1772" t="n"/>
      <c r="M125" s="1772" t="n"/>
      <c r="N125" s="1769" t="n"/>
      <c r="O125" s="1773" t="n"/>
      <c r="P125" s="1778" t="n"/>
      <c r="Q125" s="1778" t="n"/>
      <c r="R125" s="1779" t="n"/>
      <c r="S125" s="1779" t="n"/>
      <c r="T125" s="1779" t="n"/>
      <c r="U125" s="1779" t="n"/>
      <c r="V125" s="1779" t="n"/>
      <c r="W125" s="1779" t="n"/>
      <c r="X125" s="1779" t="n"/>
      <c r="Y125" s="1779" t="n"/>
      <c r="Z125" s="1779" t="n"/>
      <c r="AA125" s="1772" t="n"/>
      <c r="AB125" s="1772" t="n"/>
      <c r="AC125" s="1778" t="n"/>
      <c r="AD125" s="1778" t="n"/>
      <c r="AE125" s="1779" t="n"/>
      <c r="AF125" s="1779" t="n"/>
      <c r="AG125" s="1779" t="n"/>
      <c r="AH125" s="1779" t="n"/>
      <c r="AI125" s="1779" t="n"/>
      <c r="AJ125" s="1779" t="n"/>
      <c r="AK125" s="1779" t="n"/>
      <c r="AL125" s="1779" t="n"/>
      <c r="AM125" s="1779" t="n"/>
      <c r="AN125" s="1772" t="n"/>
      <c r="AO125" s="1772" t="n"/>
      <c r="AP125" s="1772" t="n"/>
    </row>
    <row r="126" ht="14.25" customHeight="1" s="980">
      <c r="A126" s="1769" t="n"/>
      <c r="B126" s="1769" t="n"/>
      <c r="C126" s="1769" t="n"/>
      <c r="D126" s="1769" t="n"/>
      <c r="E126" s="1769" t="n"/>
      <c r="F126" s="1769" t="n"/>
      <c r="G126" s="1769" t="n"/>
      <c r="H126" s="1769" t="n"/>
      <c r="I126" s="1769" t="n"/>
      <c r="J126" s="1769" t="n"/>
      <c r="K126" s="1769" t="n"/>
      <c r="L126" s="1769" t="n"/>
      <c r="M126" s="1769" t="n"/>
      <c r="N126" s="1769" t="n"/>
      <c r="O126" s="1769" t="n"/>
      <c r="P126" s="1769" t="n"/>
      <c r="Q126" s="1769" t="n"/>
      <c r="R126" s="1769" t="n"/>
      <c r="S126" s="1769" t="n"/>
      <c r="T126" s="1769" t="n"/>
      <c r="U126" s="1769" t="n"/>
      <c r="V126" s="1769" t="n"/>
      <c r="W126" s="1769" t="n"/>
      <c r="X126" s="1769" t="n"/>
      <c r="Y126" s="1769" t="n"/>
      <c r="Z126" s="1769" t="n"/>
      <c r="AA126" s="1769" t="n"/>
      <c r="AB126" s="1769" t="n"/>
      <c r="AC126" s="1769" t="n"/>
      <c r="AD126" s="1769" t="n"/>
      <c r="AE126" s="1769" t="n"/>
      <c r="AF126" s="1769" t="n"/>
      <c r="AG126" s="1769" t="n"/>
      <c r="AH126" s="1769" t="n"/>
      <c r="AI126" s="1780" t="n"/>
      <c r="AJ126" s="1335" t="n"/>
      <c r="AK126" s="1335" t="n"/>
      <c r="AL126" s="1335" t="n"/>
      <c r="AM126" s="1335" t="n"/>
      <c r="AN126" s="1335" t="n"/>
      <c r="AO126" s="1335" t="n"/>
      <c r="AP126" s="1769" t="n"/>
    </row>
    <row r="127" ht="20.25" customHeight="1" s="980">
      <c r="A127" s="1769" t="n"/>
      <c r="B127" s="1769" t="n"/>
      <c r="C127" s="1781" t="inlineStr">
        <is>
          <t>H.Credit Transactions subjected in the Equator Principles Check   (No effect on Approval determination)</t>
        </is>
      </c>
      <c r="D127" s="1769" t="n"/>
      <c r="E127" s="1769" t="n"/>
      <c r="F127" s="1769" t="n"/>
      <c r="G127" s="1769" t="n"/>
      <c r="H127" s="1769" t="n"/>
      <c r="I127" s="1769" t="n"/>
      <c r="J127" s="1769" t="n"/>
      <c r="K127" s="1769" t="n"/>
      <c r="L127" s="1769" t="n"/>
      <c r="M127" s="1769" t="n"/>
      <c r="N127" s="1769" t="n"/>
      <c r="O127" s="1769" t="n"/>
      <c r="P127" s="1769" t="n"/>
      <c r="Q127" s="1769" t="n"/>
      <c r="R127" s="1769" t="n"/>
      <c r="S127" s="1769" t="n"/>
      <c r="T127" s="1769" t="n"/>
      <c r="U127" s="1769" t="n"/>
      <c r="V127" s="1769" t="n"/>
      <c r="W127" s="1769" t="n"/>
      <c r="X127" s="1769" t="n"/>
      <c r="Y127" s="1769" t="n"/>
      <c r="Z127" s="1769" t="n"/>
      <c r="AA127" s="1769" t="n"/>
      <c r="AB127" s="1769" t="n"/>
      <c r="AC127" s="1769" t="n"/>
      <c r="AD127" s="1769" t="n"/>
      <c r="AE127" s="1769" t="n"/>
      <c r="AF127" s="1769" t="n"/>
      <c r="AG127" s="1769" t="n"/>
      <c r="AH127" s="1769" t="n"/>
      <c r="AI127" s="1769" t="n"/>
      <c r="AJ127" s="1769" t="n"/>
      <c r="AK127" s="1769" t="n"/>
      <c r="AL127" s="1769" t="n"/>
      <c r="AM127" s="1769" t="n"/>
      <c r="AN127" s="1769" t="n"/>
      <c r="AO127" s="1769" t="n"/>
      <c r="AP127" s="1769" t="n"/>
    </row>
    <row r="128" ht="18.75" customFormat="1" customHeight="1" s="1599">
      <c r="A128" s="1770" t="n"/>
      <c r="B128" s="1770" t="n"/>
      <c r="C128" s="1769" t="n"/>
      <c r="D128" s="1771" t="n"/>
      <c r="E128" s="1769" t="n"/>
      <c r="F128" s="1769" t="n"/>
      <c r="G128" s="1769" t="n"/>
      <c r="H128" s="1769" t="n"/>
      <c r="I128" s="1769" t="n"/>
      <c r="J128" s="1772" t="n"/>
      <c r="K128" s="1772" t="n"/>
      <c r="L128" s="1772" t="n"/>
      <c r="M128" s="1772" t="n"/>
      <c r="N128" s="1769" t="n"/>
      <c r="O128" s="1773" t="n"/>
      <c r="P128" s="1782" t="inlineStr">
        <is>
          <t xml:space="preserve">　</t>
        </is>
      </c>
      <c r="Q128" s="1775" t="n"/>
      <c r="R128" s="1776" t="inlineStr">
        <is>
          <t>Yes</t>
        </is>
      </c>
      <c r="S128" s="1607" t="n"/>
      <c r="T128" s="1607" t="n"/>
      <c r="U128" s="1607" t="n"/>
      <c r="V128" s="1607" t="n"/>
      <c r="W128" s="1607" t="n"/>
      <c r="X128" s="1607" t="n"/>
      <c r="Y128" s="1607" t="n"/>
      <c r="Z128" s="1608" t="n"/>
      <c r="AA128" s="1772" t="n"/>
      <c r="AB128" s="1772" t="n"/>
      <c r="AC128" s="1774" t="n"/>
      <c r="AD128" s="1775" t="n"/>
      <c r="AE128" s="1776" t="inlineStr">
        <is>
          <t>No</t>
        </is>
      </c>
      <c r="AF128" s="1607" t="n"/>
      <c r="AG128" s="1607" t="n"/>
      <c r="AH128" s="1607" t="n"/>
      <c r="AI128" s="1607" t="n"/>
      <c r="AJ128" s="1607" t="n"/>
      <c r="AK128" s="1607" t="n"/>
      <c r="AL128" s="1607" t="n"/>
      <c r="AM128" s="1608" t="n"/>
      <c r="AN128" s="1772" t="n"/>
      <c r="AO128" s="1772" t="n"/>
      <c r="AP128" s="1772" t="n"/>
      <c r="AQ128" s="1742" t="n"/>
      <c r="AR128" s="1742" t="n"/>
      <c r="AS128" s="1742" t="n"/>
      <c r="AT128" s="1742" t="n"/>
      <c r="AU128" s="1600" t="n"/>
      <c r="AV128" s="1599" t="n"/>
      <c r="AW128" s="1599" t="n"/>
      <c r="AX128" s="1599" t="n"/>
      <c r="AY128" s="1599" t="n"/>
      <c r="AZ128" s="1599" t="n"/>
      <c r="BA128" s="1599" t="n"/>
      <c r="BB128" s="1599" t="n"/>
      <c r="BC128" s="1599" t="n"/>
      <c r="BF128" s="1750" t="n"/>
      <c r="BG128" s="1750" t="n"/>
      <c r="BH128" s="1750" t="n"/>
    </row>
    <row r="129" ht="21.75" customHeight="1" s="980">
      <c r="A129" s="1770" t="n"/>
      <c r="B129" s="1770" t="n"/>
      <c r="C129" s="1769" t="n"/>
      <c r="D129" s="1783" t="inlineStr">
        <is>
          <t>＊If Yes, follow the Equator Principles Implementation Manual</t>
        </is>
      </c>
      <c r="E129" s="1769" t="n"/>
      <c r="F129" s="1769" t="n"/>
      <c r="G129" s="1769" t="n"/>
      <c r="H129" s="1769" t="n"/>
      <c r="I129" s="1769" t="n"/>
      <c r="J129" s="1769" t="n"/>
      <c r="K129" s="1769" t="n"/>
      <c r="L129" s="1769" t="n"/>
      <c r="M129" s="1769" t="n"/>
      <c r="N129" s="1769" t="n"/>
      <c r="O129" s="1769" t="n"/>
      <c r="P129" s="1769" t="n"/>
      <c r="Q129" s="1769" t="n"/>
      <c r="R129" s="1769" t="n"/>
      <c r="S129" s="1769" t="n"/>
      <c r="T129" s="1769" t="n"/>
      <c r="U129" s="1769" t="n"/>
      <c r="V129" s="1769" t="n"/>
      <c r="W129" s="1769" t="n"/>
      <c r="X129" s="1769" t="n"/>
      <c r="Y129" s="1769" t="n"/>
      <c r="Z129" s="1769" t="n"/>
      <c r="AA129" s="1769" t="n"/>
      <c r="AB129" s="1769" t="n"/>
      <c r="AC129" s="1769" t="n"/>
      <c r="AD129" s="1769" t="n"/>
      <c r="AE129" s="1769" t="n"/>
      <c r="AF129" s="1769" t="n"/>
      <c r="AG129" s="1769" t="n"/>
      <c r="AH129" s="1769" t="n"/>
      <c r="AI129" s="1769" t="n"/>
      <c r="AJ129" s="1769" t="n"/>
      <c r="AK129" s="1769" t="n"/>
      <c r="AL129" s="1769" t="n"/>
      <c r="AM129" s="1769" t="n"/>
      <c r="AN129" s="1769" t="n"/>
      <c r="AO129" s="1769" t="n"/>
      <c r="AP129" s="1769" t="n"/>
    </row>
    <row r="130" ht="8.25" customFormat="1" customHeight="1" s="1599">
      <c r="A130" s="1599" t="n"/>
      <c r="B130" s="1599" t="n"/>
      <c r="C130" s="1599" t="n"/>
      <c r="D130" s="1599" t="n"/>
      <c r="E130" s="1599" t="n"/>
      <c r="F130" s="1599" t="n"/>
      <c r="G130" s="1599" t="n"/>
      <c r="H130" s="1599" t="n"/>
      <c r="I130" s="1599" t="n"/>
      <c r="J130" s="1599" t="n"/>
      <c r="K130" s="1599" t="n"/>
      <c r="L130" s="1599" t="n"/>
      <c r="M130" s="1599" t="n"/>
      <c r="N130" s="1599" t="n"/>
      <c r="O130" s="1599" t="n"/>
      <c r="P130" s="1599" t="n"/>
      <c r="Q130" s="1599" t="n"/>
      <c r="R130" s="1599" t="n"/>
      <c r="S130" s="1599" t="n"/>
      <c r="T130" s="1599" t="n"/>
      <c r="U130" s="1599" t="n"/>
      <c r="V130" s="1599" t="n"/>
      <c r="W130" s="1599" t="n"/>
      <c r="X130" s="1599" t="n"/>
      <c r="Y130" s="1599" t="n"/>
      <c r="Z130" s="1599" t="n"/>
      <c r="AA130" s="1599" t="n"/>
      <c r="AB130" s="1599" t="n"/>
      <c r="AC130" s="1599" t="n"/>
      <c r="AD130" s="1599" t="n"/>
      <c r="AE130" s="1599" t="n"/>
      <c r="AF130" s="1599" t="n"/>
      <c r="AG130" s="1599" t="n"/>
      <c r="AH130" s="1599" t="n"/>
      <c r="AI130" s="1617" t="n"/>
      <c r="AJ130" s="1617" t="n"/>
      <c r="AK130" s="1617" t="n"/>
      <c r="AL130" s="1617" t="n"/>
      <c r="AM130" s="1617" t="n"/>
      <c r="AN130" s="1617" t="n"/>
      <c r="AO130" s="1599" t="n"/>
      <c r="AP130" s="1599" t="n"/>
      <c r="AU130" s="1600" t="n"/>
      <c r="AV130" s="1599" t="n"/>
      <c r="AW130" s="1599" t="n"/>
      <c r="AX130" s="1599" t="n"/>
      <c r="AY130" s="1599" t="n"/>
      <c r="AZ130" s="1599" t="n"/>
      <c r="BA130" s="1599" t="n"/>
      <c r="BB130" s="1599" t="n"/>
      <c r="BC130" s="1599" t="n"/>
    </row>
    <row r="131" ht="19.5" customFormat="1" customHeight="1" s="1599">
      <c r="A131" s="1599" t="n"/>
      <c r="B131" s="1599" t="n"/>
      <c r="C131" s="1659" t="inlineStr">
        <is>
          <t>I. Check if Credit Exposure Limits by Rating (CELR) is exceeded   (No effect on Approval determination)</t>
        </is>
      </c>
      <c r="D131" s="1750" t="n"/>
      <c r="E131" s="1750" t="n"/>
      <c r="F131" s="1750" t="n"/>
      <c r="G131" s="1750" t="n"/>
      <c r="H131" s="1750" t="n"/>
      <c r="I131" s="1750" t="n"/>
      <c r="J131" s="1750" t="n"/>
      <c r="K131" s="1750" t="n"/>
      <c r="L131" s="1750" t="n"/>
      <c r="M131" s="1742" t="n"/>
      <c r="N131" s="1742" t="n"/>
      <c r="O131" s="1742" t="n"/>
      <c r="P131" s="1742" t="n"/>
      <c r="Q131" s="1742" t="n"/>
      <c r="R131" s="1742" t="n"/>
      <c r="S131" s="1742" t="n"/>
      <c r="T131" s="1742" t="n"/>
      <c r="U131" s="1742" t="n"/>
      <c r="V131" s="1742" t="n"/>
      <c r="W131" s="1742" t="n"/>
      <c r="X131" s="1742" t="n"/>
      <c r="Y131" s="1742" t="n"/>
      <c r="Z131" s="1742" t="n"/>
      <c r="AA131" s="1742" t="n"/>
      <c r="AB131" s="1742" t="n"/>
      <c r="AC131" s="1742" t="n"/>
      <c r="AD131" s="1742" t="n"/>
      <c r="AE131" s="1742" t="n"/>
      <c r="AF131" s="1742" t="n"/>
      <c r="AG131" s="1742" t="n"/>
      <c r="AH131" s="1742" t="n"/>
      <c r="AI131" s="1742" t="n"/>
      <c r="AJ131" s="1599" t="n"/>
      <c r="AK131" s="1599" t="n"/>
      <c r="AP131" s="1600" t="n"/>
      <c r="AQ131" s="1599" t="n"/>
      <c r="AR131" s="1599" t="n"/>
      <c r="AS131" s="1599" t="n"/>
      <c r="AT131" s="1599" t="n"/>
      <c r="AU131" s="1599" t="n"/>
      <c r="AV131" s="1599" t="n"/>
      <c r="AW131" s="1599" t="n"/>
      <c r="AX131" s="1599" t="n"/>
    </row>
    <row r="132" ht="19.5" customFormat="1" customHeight="1" s="1599">
      <c r="A132" s="1599" t="n"/>
      <c r="B132" s="1599" t="n"/>
      <c r="C132" s="1599" t="n"/>
      <c r="D132" s="1784" t="n"/>
      <c r="E132" s="1785" t="n"/>
      <c r="F132" s="1785" t="n"/>
      <c r="G132" s="1785" t="n"/>
      <c r="H132" s="1785" t="n"/>
      <c r="I132" s="1785" t="n"/>
      <c r="J132" s="1786" t="n"/>
      <c r="K132" s="1787" t="n"/>
      <c r="L132" s="1787" t="n"/>
      <c r="M132" s="1787" t="n"/>
      <c r="N132" s="1785" t="n"/>
      <c r="O132" s="1788" t="n"/>
      <c r="P132" s="1789" t="n"/>
      <c r="Q132" s="1775" t="n"/>
      <c r="R132" s="1790" t="inlineStr">
        <is>
          <t>Exceeded</t>
        </is>
      </c>
      <c r="S132" s="1607" t="n"/>
      <c r="T132" s="1607" t="n"/>
      <c r="U132" s="1607" t="n"/>
      <c r="V132" s="1607" t="n"/>
      <c r="W132" s="1607" t="n"/>
      <c r="X132" s="1607" t="n"/>
      <c r="Y132" s="1607" t="n"/>
      <c r="Z132" s="1608" t="n"/>
      <c r="AA132" s="1787" t="n"/>
      <c r="AB132" s="1787" t="n"/>
      <c r="AC132" s="1789" t="n"/>
      <c r="AD132" s="1775" t="n"/>
      <c r="AE132" s="1790" t="inlineStr">
        <is>
          <t>Not exceeded/Not applicabe</t>
        </is>
      </c>
      <c r="AF132" s="1607" t="n"/>
      <c r="AG132" s="1607" t="n"/>
      <c r="AH132" s="1607" t="n"/>
      <c r="AI132" s="1607" t="n"/>
      <c r="AJ132" s="1607" t="n"/>
      <c r="AK132" s="1607" t="n"/>
      <c r="AL132" s="1607" t="n"/>
      <c r="AM132" s="1608" t="n"/>
      <c r="AN132" s="1599" t="n"/>
      <c r="AO132" s="1599" t="n"/>
      <c r="AP132" s="1599" t="n"/>
      <c r="AU132" s="1600" t="n"/>
      <c r="AV132" s="1599" t="n"/>
      <c r="AW132" s="1599" t="n"/>
      <c r="AX132" s="1599" t="n"/>
      <c r="AY132" s="1599" t="n"/>
      <c r="AZ132" s="1599" t="n"/>
      <c r="BA132" s="1599" t="n"/>
      <c r="BB132" s="1599" t="n"/>
      <c r="BC132" s="1599" t="n"/>
    </row>
    <row r="133" ht="20.25" customHeight="1" s="980">
      <c r="D133" s="1785" t="inlineStr">
        <is>
          <t>＊If a Company Group EXP exceeds the applicable CELR, the control office needs to develop an ACP for the group. （See：Operating Procedures for Annual Credit Policy）</t>
        </is>
      </c>
      <c r="E133" s="1791" t="n"/>
      <c r="F133" s="1791" t="n"/>
      <c r="G133" s="1791" t="n"/>
      <c r="H133" s="1791" t="n"/>
      <c r="I133" s="1791" t="n"/>
      <c r="J133" s="1791" t="n"/>
      <c r="K133" s="1791" t="n"/>
      <c r="L133" s="1791" t="n"/>
      <c r="M133" s="1791" t="n"/>
      <c r="N133" s="1791" t="n"/>
      <c r="O133" s="1791" t="n"/>
      <c r="P133" s="1791" t="n"/>
      <c r="Q133" s="1791" t="n"/>
      <c r="R133" s="1791" t="n"/>
      <c r="S133" s="1791" t="n"/>
      <c r="T133" s="1791" t="n"/>
      <c r="U133" s="1791" t="n"/>
      <c r="V133" s="1791" t="n"/>
      <c r="W133" s="1791" t="n"/>
      <c r="X133" s="1791" t="n"/>
      <c r="Y133" s="1791" t="n"/>
      <c r="Z133" s="1791" t="n"/>
      <c r="AA133" s="1791" t="n"/>
      <c r="AB133" s="1791" t="n"/>
      <c r="AC133" s="1791" t="n"/>
      <c r="AD133" s="1791" t="n"/>
      <c r="AE133" s="1791" t="n"/>
      <c r="AF133" s="1791" t="n"/>
      <c r="AG133" s="1791" t="n"/>
      <c r="AH133" s="1791" t="n"/>
      <c r="AI133" s="1791" t="n"/>
      <c r="AJ133" s="1791" t="n"/>
      <c r="AK133" s="1791" t="n"/>
      <c r="AL133" s="1791" t="n"/>
      <c r="AM133" s="1791" t="n"/>
      <c r="AO133" s="1617" t="n"/>
    </row>
    <row r="134" ht="20.25" customHeight="1" s="980">
      <c r="D134" s="1792" t="n"/>
      <c r="E134" s="1791" t="inlineStr">
        <is>
          <t>【ECLR】　the parent company’s credit rating A1・2:16,000　A3:10,000　B:5,000　C:1,500　D:600　E or below:Not Applicable　(Yens in 100 millions)</t>
        </is>
      </c>
      <c r="F134" s="1791" t="n"/>
      <c r="G134" s="1791" t="n"/>
      <c r="H134" s="1791" t="n"/>
      <c r="I134" s="1791" t="n"/>
      <c r="J134" s="1791" t="n"/>
      <c r="K134" s="1791" t="n"/>
      <c r="L134" s="1791" t="n"/>
      <c r="M134" s="1791" t="n"/>
      <c r="N134" s="1791" t="n"/>
      <c r="O134" s="1791" t="n"/>
      <c r="P134" s="1791" t="n"/>
      <c r="Q134" s="1791" t="n"/>
      <c r="R134" s="1791" t="n"/>
      <c r="S134" s="1791" t="n"/>
      <c r="T134" s="1791" t="n"/>
      <c r="U134" s="1791" t="n"/>
      <c r="V134" s="1791" t="n"/>
      <c r="W134" s="1791" t="n"/>
      <c r="X134" s="1791" t="n"/>
      <c r="Y134" s="1791" t="n"/>
      <c r="Z134" s="1791" t="n"/>
      <c r="AA134" s="1791" t="n"/>
      <c r="AB134" s="1791" t="n"/>
      <c r="AC134" s="1791" t="n"/>
      <c r="AD134" s="1791" t="n"/>
      <c r="AE134" s="1791" t="n"/>
      <c r="AF134" s="1791" t="n"/>
      <c r="AG134" s="1791" t="n"/>
      <c r="AH134" s="1791" t="n"/>
      <c r="AI134" s="1791" t="n"/>
      <c r="AJ134" s="1791" t="n"/>
      <c r="AK134" s="1791" t="n"/>
      <c r="AL134" s="1791" t="n"/>
      <c r="AM134" s="1791" t="n"/>
      <c r="AO134" s="1617" t="n"/>
    </row>
    <row r="135" ht="15" customHeight="1" s="980">
      <c r="A135" s="1605" t="n"/>
      <c r="B135" s="1605" t="n"/>
      <c r="C135" s="1599" t="n"/>
      <c r="AO135" s="1617" t="inlineStr">
        <is>
          <t>October, 2022 Revision</t>
        </is>
      </c>
      <c r="AP135" s="1599" t="n"/>
    </row>
    <row r="136" ht="15" customHeight="1" s="980">
      <c r="A136" s="1605" t="n"/>
      <c r="B136" s="1605" t="n"/>
      <c r="C136" s="1599" t="n"/>
      <c r="AO136" s="1599" t="n"/>
      <c r="AP136" s="1599" t="n"/>
    </row>
    <row r="137" ht="15" customHeight="1" s="980">
      <c r="A137" s="1605" t="n"/>
      <c r="B137" s="1605" t="n"/>
      <c r="C137" s="1599" t="n"/>
      <c r="AO137" s="1617" t="n"/>
      <c r="AP137" s="1617"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C9:I10"/>
    <mergeCell ref="J9:N9"/>
    <mergeCell ref="S9:V9"/>
    <mergeCell ref="W9:AG9"/>
    <mergeCell ref="AH9:AJ10"/>
    <mergeCell ref="AK9:AN10"/>
    <mergeCell ref="J10:N10"/>
    <mergeCell ref="S10:V10"/>
    <mergeCell ref="W10:AG10"/>
    <mergeCell ref="AW10:AY10"/>
    <mergeCell ref="AD11:AN11"/>
    <mergeCell ref="C12:F12"/>
    <mergeCell ref="G12:H12"/>
    <mergeCell ref="I12:U12"/>
    <mergeCell ref="V12:Y12"/>
    <mergeCell ref="Z12:AC12"/>
    <mergeCell ref="AD12:AN12"/>
    <mergeCell ref="U15:Z15"/>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D46:I47"/>
    <mergeCell ref="J46:Q47"/>
    <mergeCell ref="R46:X47"/>
    <mergeCell ref="Y46:AE47"/>
    <mergeCell ref="AF46:AL47"/>
    <mergeCell ref="AN46:AP47"/>
    <mergeCell ref="AQ46:AQ47"/>
    <mergeCell ref="AR46:AR47"/>
    <mergeCell ref="AS46:AS47"/>
    <mergeCell ref="AT46:AT47"/>
    <mergeCell ref="AU46:AU47"/>
    <mergeCell ref="D48:AP49"/>
    <mergeCell ref="G63:AH63"/>
    <mergeCell ref="G64:AM64"/>
    <mergeCell ref="I117:L117"/>
    <mergeCell ref="M117:V117"/>
    <mergeCell ref="I119:L119"/>
    <mergeCell ref="M119:V119"/>
    <mergeCell ref="Z119:AN120"/>
    <mergeCell ref="P124:Q124"/>
    <mergeCell ref="R124:Z124"/>
    <mergeCell ref="AC124:AD124"/>
    <mergeCell ref="AE124:AM124"/>
    <mergeCell ref="AI126:AO126"/>
    <mergeCell ref="P128:Q128"/>
    <mergeCell ref="R128:Z128"/>
    <mergeCell ref="AC128:AD128"/>
    <mergeCell ref="AE128:AM128"/>
    <mergeCell ref="P132:Q132"/>
    <mergeCell ref="R132:Z132"/>
    <mergeCell ref="AC132:AD132"/>
    <mergeCell ref="AE132:AM132"/>
  </mergeCells>
  <conditionalFormatting sqref="J44 R44 Y44 AF44 J46 R46 Y46 AF46">
    <cfRule type="expression" rank="0" priority="2" equalAverage="0" aboveAverage="0" dxfId="7" text="" percent="0" bottom="0">
      <formula>AND(#ref!="無",#ref!="無")</formula>
    </cfRule>
  </conditionalFormatting>
  <conditionalFormatting sqref="N20">
    <cfRule type="expression" rank="0" priority="3" equalAverage="0" aboveAverage="0" dxfId="7" text="" percent="0" bottom="0">
      <formula>AND(#ref!="無",#ref!="無")</formula>
    </cfRule>
  </conditionalFormatting>
  <conditionalFormatting sqref="N22">
    <cfRule type="expression" rank="0" priority="4" equalAverage="0" aboveAverage="0" dxfId="7" text="" percent="0" bottom="0">
      <formula>AND(#ref!="無",#ref!="無")</formula>
    </cfRule>
  </conditionalFormatting>
  <conditionalFormatting sqref="N24">
    <cfRule type="expression" rank="0" priority="5" equalAverage="0" aboveAverage="0" dxfId="7" text="" percent="0" bottom="0">
      <formula>AND(#ref!="無",#ref!="無")</formula>
    </cfRule>
  </conditionalFormatting>
  <conditionalFormatting sqref="J20">
    <cfRule type="expression" rank="0" priority="6" equalAverage="0" aboveAverage="0" dxfId="7" text="" percent="0" bottom="0">
      <formula>AND(#ref!="無",#ref!="無")</formula>
    </cfRule>
  </conditionalFormatting>
  <conditionalFormatting sqref="J22">
    <cfRule type="expression" rank="0" priority="7" equalAverage="0" aboveAverage="0" dxfId="7" text="" percent="0" bottom="0">
      <formula>AND(#ref!="無",#ref!="無")</formula>
    </cfRule>
  </conditionalFormatting>
  <conditionalFormatting sqref="J24">
    <cfRule type="expression" rank="0" priority="8" equalAverage="0" aboveAverage="0" dxfId="7" text="" percent="0" bottom="0">
      <formula>AND(#ref!="無",#ref!="無")</formula>
    </cfRule>
  </conditionalFormatting>
  <conditionalFormatting sqref="AF20">
    <cfRule type="expression" rank="0" priority="9" equalAverage="0" aboveAverage="0" dxfId="7" text="" percent="0" bottom="0">
      <formula>AND(#ref!="無",#ref!="無")</formula>
    </cfRule>
  </conditionalFormatting>
  <conditionalFormatting sqref="J39">
    <cfRule type="expression" rank="0" priority="10" equalAverage="0" aboveAverage="0" dxfId="7" text="" percent="0" bottom="0">
      <formula>AND(#ref!="無",#ref!="無")</formula>
    </cfRule>
  </conditionalFormatting>
  <conditionalFormatting sqref="AF38">
    <cfRule type="expression" rank="0" priority="11" equalAverage="0" aboveAverage="0" dxfId="7" text="" percent="0" bottom="0">
      <formula>AND(#ref!="無",#ref!="無")</formula>
    </cfRule>
  </conditionalFormatting>
  <conditionalFormatting sqref="J32">
    <cfRule type="expression" rank="0" priority="12" equalAverage="0" aboveAverage="0" dxfId="7" text="" percent="0" bottom="0">
      <formula>AND(#ref!="無",#ref!="無")</formula>
    </cfRule>
  </conditionalFormatting>
  <conditionalFormatting sqref="J34">
    <cfRule type="expression" rank="0" priority="13" equalAverage="0" aboveAverage="0" dxfId="7" text="" percent="0" bottom="0">
      <formula>AND(#ref!="無",#ref!="無")</formula>
    </cfRule>
  </conditionalFormatting>
  <conditionalFormatting sqref="J36">
    <cfRule type="expression" rank="0" priority="14" equalAverage="0" aboveAverage="0" dxfId="7" text="" percent="0" bottom="0">
      <formula>AND(#ref!="無",#ref!="無")</formula>
    </cfRule>
  </conditionalFormatting>
  <conditionalFormatting sqref="Y20:AE25">
    <cfRule type="expression" rank="0" priority="15" equalAverage="0" aboveAverage="0" dxfId="8" text="" percent="0" bottom="0">
      <formula>$Z$12="Not Reflect"</formula>
    </cfRule>
  </conditionalFormatting>
  <conditionalFormatting sqref="Y32:AE33">
    <cfRule type="expression" rank="0" priority="16" equalAverage="0" aboveAverage="0" dxfId="8" text="" percent="0" bottom="0">
      <formula>$Z$12="Not Reflect"</formula>
    </cfRule>
  </conditionalFormatting>
  <conditionalFormatting sqref="Y34:AE39">
    <cfRule type="expression" rank="0" priority="17" equalAverage="0" aboveAverage="0" dxfId="8" text="" percent="0" bottom="0">
      <formula>$Z$12="Not Reflect"</formula>
    </cfRule>
  </conditionalFormatting>
  <dataValidations count="8">
    <dataValidation sqref="AK8:AN10 KG8:KJ10 UC8:UF10 ADY8:AEB10" showErrorMessage="1" showDropDown="0" showInputMessage="1" allowBlank="1" type="list" errorStyle="stop" operator="between">
      <formula1>"A1,A2,A3,B1,B2,C1,C2,C3,D1,D2,D3,E1,E2,E2R,F1,G1,H1"</formula1>
      <formula2>0</formula2>
    </dataValidation>
    <dataValidation sqref="S10 JO10 TK10 ADG10" showErrorMessage="1" showDropDown="0" showInputMessage="1" allowBlank="1" prompt="Register a credit transaction subject to DMS exposure-based grouping, by selecting Included in Parent Company Decision Making Standard field on WINCS’s MIZUHO C-CIF GROUP MANAGEMENT Menu.&#10;" errorStyle="stop" operator="between">
      <formula1>0</formula1>
      <formula2>0</formula2>
    </dataValidation>
    <dataValidation sqref="M119:V119 JI119:JR119 TE119:TN119 ADA119:ADJ119" showErrorMessage="1" showDropDown="0" showInputMessage="1" allowBlank="1" type="list" errorStyle="stop" operator="between">
      <formula1>"H.O.,In-house"</formula1>
      <formula2>0</formula2>
    </dataValidation>
    <dataValidation sqref="T5:W5 JP5:JS5 TL5:TO5 ADH5:ADK5" showErrorMessage="1" showDropDown="0" showInputMessage="1" allowBlank="1" type="list" errorStyle="stop" operator="between">
      <formula1>"I,II,III"</formula1>
      <formula2>0</formula2>
    </dataValidation>
    <dataValidation sqref="Z12:AC12 JV12:JY12 TR12:TU12 ADN12:ADQ12" showErrorMessage="1" showDropDown="0" showInputMessage="1" allowBlank="1" type="list" errorStyle="stop" operator="between">
      <formula1>"Reflect,Not Reflect"</formula1>
      <formula2>0</formula2>
    </dataValidation>
    <dataValidation sqref="C5:C6 IY5:IY6 SU5:SU6 ACQ5:ACQ6" showErrorMessage="1" showDropDown="0" showInputMessage="1" allowBlank="1" type="list" errorStyle="stop" operator="between">
      <formula1>"○,　"</formula1>
      <formula2>0</formula2>
    </dataValidation>
    <dataValidation sqref="G12 JC12 SY12 ACU12" showErrorMessage="1" showDropDown="0" showInputMessage="1" allowBlank="1" type="list" errorStyle="stop" operator="between">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DropDown="0" showInputMessage="1" allowBlank="0" type="list" errorStyle="stop" operator="between">
      <formula1>"○,　"</formula1>
      <formula2>0</formula2>
    </dataValidation>
  </dataValidations>
  <printOptions horizontalCentered="1" verticalCentered="0" headings="0" gridLines="0" gridLinesSet="1"/>
  <pageMargins left="0.275694444444444" right="0.07847222222222219" top="0.275694444444444" bottom="0.196527777777778" header="0.511811023622047" footer="0.511811023622047"/>
  <pageSetup orientation="portrait" paperSize="9" scale="57" fitToHeight="1" fitToWidth="1" pageOrder="downThenOver" blackAndWhite="0" draft="0" horizontalDpi="300" verticalDpi="300" copies="1"/>
  <rowBreaks count="1" manualBreakCount="1">
    <brk id="115" min="0" max="16383" man="1"/>
  </rowBreaks>
</worksheet>
</file>

<file path=xl/worksheets/sheet19.xml><?xml version="1.0" encoding="utf-8"?>
<worksheet xmlns="http://schemas.openxmlformats.org/spreadsheetml/2006/main">
  <sheetPr filterMode="0">
    <outlinePr summaryBelow="1" summaryRight="1"/>
    <pageSetUpPr fitToPage="0"/>
  </sheetPr>
  <dimension ref="A1:AZ59"/>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4" activeCellId="0" sqref="A4"/>
    </sheetView>
  </sheetViews>
  <sheetFormatPr baseColWidth="8" defaultColWidth="8.9921875" defaultRowHeight="13.5" zeroHeight="0" outlineLevelRow="0"/>
  <cols>
    <col width="3.13" customWidth="1" style="1793" min="1" max="40"/>
    <col width="2.62" customWidth="1" style="1793" min="41" max="63"/>
    <col width="9" customWidth="1" style="1793" min="64" max="256"/>
    <col width="3.13" customWidth="1" style="1793" min="257" max="296"/>
    <col width="2.62" customWidth="1" style="1793" min="297" max="319"/>
    <col width="9" customWidth="1" style="1793" min="320" max="512"/>
    <col width="3.13" customWidth="1" style="1793" min="513" max="552"/>
    <col width="2.62" customWidth="1" style="1793" min="553" max="575"/>
    <col width="9" customWidth="1" style="1793" min="576" max="768"/>
    <col width="3.13" customWidth="1" style="1793" min="769" max="808"/>
    <col width="2.62" customWidth="1" style="1793" min="809" max="831"/>
    <col width="9" customWidth="1" style="1793" min="832" max="1024"/>
  </cols>
  <sheetData>
    <row r="1" ht="18.75" customHeight="1" s="980">
      <c r="AH1" s="1794" t="n"/>
    </row>
    <row r="2" ht="44.25" customFormat="1" customHeight="1" s="1795">
      <c r="B2" s="1796">
        <f>"Check Sheet for Effectiveness of Guarantees （Date:  "&amp;TEXT(BS!H3,"dd/mm/yyyy")&amp;" )"</f>
        <v/>
      </c>
      <c r="C2" s="1335" t="n"/>
      <c r="D2" s="1335" t="n"/>
      <c r="E2" s="1335" t="n"/>
      <c r="F2" s="1335" t="n"/>
      <c r="G2" s="1335" t="n"/>
      <c r="H2" s="1335" t="n"/>
      <c r="I2" s="1335" t="n"/>
      <c r="J2" s="1335" t="n"/>
      <c r="K2" s="1335" t="n"/>
      <c r="L2" s="1335" t="n"/>
      <c r="M2" s="1335" t="n"/>
      <c r="N2" s="1335" t="n"/>
      <c r="O2" s="1335" t="n"/>
      <c r="P2" s="1335" t="n"/>
      <c r="Q2" s="1335" t="n"/>
      <c r="R2" s="1335" t="n"/>
      <c r="S2" s="1335" t="n"/>
      <c r="T2" s="1335" t="n"/>
      <c r="U2" s="1335" t="n"/>
      <c r="V2" s="1335" t="n"/>
      <c r="W2" s="1335" t="n"/>
      <c r="X2" s="1335" t="n"/>
      <c r="Y2" s="1335" t="n"/>
      <c r="Z2" s="1335" t="n"/>
      <c r="AA2" s="1335" t="n"/>
      <c r="AB2" s="1335" t="n"/>
      <c r="AC2" s="1335" t="n"/>
      <c r="AD2" s="1335" t="n"/>
      <c r="AE2" s="1335" t="n"/>
      <c r="AF2" s="1335" t="n"/>
      <c r="AG2" s="1335" t="n"/>
      <c r="AH2" s="1335" t="n"/>
      <c r="AI2" s="1335" t="n"/>
      <c r="AJ2" s="1335" t="n"/>
      <c r="AK2" s="1335" t="n"/>
    </row>
    <row r="3" ht="15.75" customHeight="1" s="980">
      <c r="N3" s="1797" t="n"/>
      <c r="AC3" s="1798" t="inlineStr">
        <is>
          <t>Office/Dept</t>
        </is>
      </c>
      <c r="AD3" s="1607" t="n"/>
      <c r="AE3" s="1607" t="n"/>
      <c r="AF3" s="1608" t="n"/>
      <c r="AG3" s="1799">
        <f>BS!H5</f>
        <v/>
      </c>
      <c r="AH3" s="1607" t="n"/>
      <c r="AI3" s="1607" t="n"/>
      <c r="AJ3" s="1607" t="n"/>
      <c r="AK3" s="1607" t="n"/>
      <c r="AL3" s="1608" t="n"/>
    </row>
    <row r="4" ht="17.25" customHeight="1" s="980">
      <c r="AC4" s="1798" t="inlineStr">
        <is>
          <t>Officer</t>
        </is>
      </c>
      <c r="AD4" s="1607" t="n"/>
      <c r="AE4" s="1607" t="n"/>
      <c r="AF4" s="1608" t="n"/>
      <c r="AG4" s="1800">
        <f>BS!H6</f>
        <v/>
      </c>
      <c r="AH4" s="1607" t="n"/>
      <c r="AI4" s="1607" t="n"/>
      <c r="AJ4" s="1607" t="n"/>
      <c r="AK4" s="1607" t="n"/>
      <c r="AL4" s="1608" t="n"/>
    </row>
    <row r="5" ht="18" customHeight="1" s="980">
      <c r="B5" s="1801" t="n"/>
      <c r="AC5" s="1802" t="n"/>
      <c r="AD5" s="1803" t="inlineStr">
        <is>
          <t xml:space="preserve">   Extension Number (</t>
        </is>
      </c>
      <c r="AE5" s="1804" t="n"/>
      <c r="AF5" s="1805">
        <f>BS!H7</f>
        <v/>
      </c>
      <c r="AG5" s="1403" t="n"/>
      <c r="AH5" s="1403" t="n"/>
      <c r="AI5" s="1403" t="n"/>
      <c r="AJ5" s="1403" t="n"/>
      <c r="AK5" s="1403" t="n"/>
      <c r="AL5" s="1804" t="inlineStr">
        <is>
          <t>)</t>
        </is>
      </c>
    </row>
    <row r="6" ht="33" customHeight="1" s="980">
      <c r="B6" s="1806" t="n"/>
      <c r="F6" s="1807" t="n"/>
    </row>
    <row r="7" ht="11.25" customHeight="1" s="980">
      <c r="B7" s="1808" t="n"/>
      <c r="C7" s="1808" t="n"/>
      <c r="D7" s="1808" t="n"/>
      <c r="E7" s="1808" t="n"/>
      <c r="F7" s="1808" t="n"/>
      <c r="G7" s="1808" t="n"/>
      <c r="H7" s="1808" t="n"/>
      <c r="I7" s="1808" t="n"/>
      <c r="J7" s="1808" t="n"/>
      <c r="K7" s="1808" t="n"/>
    </row>
    <row r="8" ht="30" customHeight="1" s="980">
      <c r="B8" s="1809" t="inlineStr">
        <is>
          <t>Guarantor Name</t>
        </is>
      </c>
      <c r="C8" s="1552" t="n"/>
      <c r="D8" s="1552" t="n"/>
      <c r="E8" s="1553" t="n"/>
      <c r="F8" s="1810" t="n"/>
      <c r="G8" s="1552" t="n"/>
      <c r="H8" s="1552" t="n"/>
      <c r="I8" s="1552" t="n"/>
      <c r="J8" s="1552" t="n"/>
      <c r="K8" s="1552" t="n"/>
      <c r="L8" s="1552" t="n"/>
      <c r="M8" s="1552" t="n"/>
      <c r="N8" s="1552" t="n"/>
      <c r="O8" s="1552" t="n"/>
      <c r="P8" s="1552" t="n"/>
      <c r="Q8" s="1552" t="n"/>
      <c r="R8" s="1552" t="n"/>
      <c r="S8" s="1552" t="n"/>
      <c r="T8" s="1552" t="n"/>
      <c r="U8" s="1552" t="n"/>
      <c r="V8" s="1553" t="n"/>
      <c r="W8" s="1811" t="inlineStr">
        <is>
          <t>Mizuho C-CIF</t>
        </is>
      </c>
      <c r="X8" s="1607" t="n"/>
      <c r="Y8" s="1608" t="n"/>
      <c r="Z8" s="1799" t="n"/>
      <c r="AA8" s="1607" t="n"/>
      <c r="AB8" s="1607" t="n"/>
      <c r="AC8" s="1607" t="n"/>
      <c r="AD8" s="1607" t="n"/>
      <c r="AE8" s="1608" t="n"/>
      <c r="AF8" s="1809" t="inlineStr">
        <is>
          <t>Rating</t>
        </is>
      </c>
      <c r="AG8" s="1552" t="n"/>
      <c r="AH8" s="1553" t="n"/>
      <c r="AI8" s="1799" t="n"/>
      <c r="AJ8" s="1607" t="n"/>
      <c r="AK8" s="1607" t="n"/>
      <c r="AL8" s="1608" t="n"/>
    </row>
    <row r="9" ht="31.5" customHeight="1" s="980">
      <c r="AG9" s="1812" t="n"/>
    </row>
    <row r="10" ht="18.75" customHeight="1" s="980">
      <c r="B10" s="1813" t="inlineStr">
        <is>
          <t>Does the guarantee satisfy the conditions for Quality guarantee?</t>
        </is>
      </c>
      <c r="C10" s="1814" t="n"/>
      <c r="D10" s="1814" t="n"/>
      <c r="E10" s="1814" t="n"/>
      <c r="F10" s="1814" t="n"/>
      <c r="G10" s="1814" t="n"/>
      <c r="H10" s="1814" t="n"/>
      <c r="I10" s="1814" t="n"/>
      <c r="J10" s="1814" t="n"/>
      <c r="K10" s="1814" t="n"/>
      <c r="L10" s="1814" t="n"/>
      <c r="M10" s="1814" t="n"/>
      <c r="N10" s="1814" t="n"/>
      <c r="O10" s="1814" t="n"/>
      <c r="P10" s="1814" t="n"/>
      <c r="Q10" s="1814" t="n"/>
      <c r="R10" s="1814" t="n"/>
      <c r="S10" s="1814" t="n"/>
      <c r="T10" s="1814" t="n"/>
      <c r="U10" s="1814" t="n"/>
      <c r="V10" s="1814" t="n"/>
      <c r="W10" s="1814" t="n"/>
      <c r="X10" s="1814" t="n"/>
      <c r="Y10" s="1814" t="n"/>
      <c r="Z10" s="1814" t="n"/>
      <c r="AA10" s="1814" t="n"/>
      <c r="AB10" s="1814" t="n"/>
      <c r="AC10" s="1814" t="n"/>
      <c r="AD10" s="1814" t="n"/>
      <c r="AE10" s="1814" t="n"/>
      <c r="AF10" s="1814" t="n"/>
      <c r="AG10" s="1814" t="n"/>
      <c r="AH10" s="1814" t="n"/>
      <c r="AI10" s="1814" t="n"/>
      <c r="AJ10" s="1814" t="n"/>
      <c r="AK10" s="1814" t="n"/>
      <c r="AL10" s="1815" t="n"/>
    </row>
    <row r="11" ht="18.75" customHeight="1" s="980">
      <c r="B11" s="1816" t="n"/>
      <c r="AL11" s="1594" t="n"/>
    </row>
    <row r="12" ht="18.75" customHeight="1" s="980">
      <c r="B12" s="1817" t="n"/>
      <c r="C12" s="1818" t="n"/>
      <c r="D12" s="1818" t="n"/>
      <c r="E12" s="1818" t="n"/>
      <c r="F12" s="1818" t="n"/>
      <c r="G12" s="1818" t="n"/>
      <c r="H12" s="1818" t="n"/>
      <c r="I12" s="1818" t="n"/>
      <c r="J12" s="1818" t="n"/>
      <c r="K12" s="1818" t="n"/>
      <c r="L12" s="1818" t="n"/>
      <c r="M12" s="1818" t="n"/>
      <c r="N12" s="1818" t="n"/>
      <c r="O12" s="1818" t="n"/>
      <c r="P12" s="1818" t="n"/>
      <c r="Q12" s="1818" t="n"/>
      <c r="R12" s="1818" t="n"/>
      <c r="S12" s="1818" t="n"/>
      <c r="T12" s="1818" t="n"/>
      <c r="U12" s="1818" t="n"/>
      <c r="V12" s="1818" t="n"/>
      <c r="W12" s="1818" t="n"/>
      <c r="X12" s="1818" t="n"/>
      <c r="Y12" s="1818" t="n"/>
      <c r="Z12" s="1818" t="n"/>
      <c r="AA12" s="1818" t="n"/>
      <c r="AB12" s="1818" t="n"/>
      <c r="AC12" s="1818" t="n"/>
      <c r="AD12" s="1818" t="n"/>
      <c r="AE12" s="1818" t="n"/>
      <c r="AF12" s="1818" t="n"/>
      <c r="AG12" s="1818" t="n"/>
      <c r="AH12" s="1818" t="n"/>
      <c r="AI12" s="1818" t="n"/>
      <c r="AJ12" s="1818" t="n"/>
      <c r="AK12" s="1818" t="n"/>
      <c r="AL12" s="1819" t="n"/>
    </row>
    <row r="13" ht="18.75" customHeight="1" s="980">
      <c r="B13" s="1820" t="n"/>
      <c r="C13" s="1820" t="n"/>
      <c r="D13" s="1820" t="n"/>
      <c r="E13" s="1820" t="n"/>
      <c r="F13" s="1820" t="n"/>
      <c r="G13" s="1820" t="n"/>
      <c r="H13" s="1820" t="n"/>
      <c r="I13" s="1820" t="n"/>
      <c r="J13" s="1820" t="n"/>
      <c r="K13" s="1820" t="n"/>
      <c r="L13" s="1820" t="n"/>
      <c r="M13" s="1820" t="n"/>
      <c r="N13" s="1820" t="n"/>
      <c r="O13" s="1820" t="n"/>
      <c r="P13" s="1820" t="n"/>
      <c r="Q13" s="1820" t="n"/>
      <c r="R13" s="1820" t="n"/>
      <c r="S13" s="1820" t="n"/>
      <c r="T13" s="1820" t="n"/>
      <c r="U13" s="1820" t="n"/>
      <c r="V13" s="1820" t="n"/>
      <c r="W13" s="1820" t="n"/>
      <c r="X13" s="1820" t="n"/>
      <c r="Y13" s="1820" t="n"/>
      <c r="Z13" s="1820" t="n"/>
      <c r="AA13" s="1820" t="n"/>
      <c r="AB13" s="1820" t="n"/>
      <c r="AC13" s="1820" t="n"/>
      <c r="AD13" s="1820" t="n"/>
      <c r="AE13" s="1820" t="n"/>
      <c r="AF13" s="1820" t="n"/>
      <c r="AG13" s="1820" t="n"/>
      <c r="AH13" s="1820" t="n"/>
      <c r="AI13" s="1820" t="n"/>
      <c r="AJ13" s="1820" t="n"/>
      <c r="AK13" s="1820" t="n"/>
      <c r="AL13" s="1820" t="n"/>
    </row>
    <row r="14" ht="18.75" customHeight="1" s="980">
      <c r="N14" s="1802" t="n"/>
      <c r="O14" s="1821" t="inlineStr">
        <is>
          <t>YES</t>
        </is>
      </c>
      <c r="P14" s="1802" t="n"/>
      <c r="Q14" s="1802" t="n"/>
    </row>
    <row r="15" ht="18.75" customHeight="1" s="980"/>
    <row r="16" ht="18.75" customHeight="1" s="980">
      <c r="B16" s="1822"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814" t="n"/>
      <c r="D16" s="1814" t="n"/>
      <c r="E16" s="1814" t="n"/>
      <c r="F16" s="1814" t="n"/>
      <c r="G16" s="1814" t="n"/>
      <c r="H16" s="1814" t="n"/>
      <c r="I16" s="1814" t="n"/>
      <c r="J16" s="1814" t="n"/>
      <c r="K16" s="1814" t="n"/>
      <c r="L16" s="1814" t="n"/>
      <c r="M16" s="1814" t="n"/>
      <c r="N16" s="1814" t="n"/>
      <c r="O16" s="1814" t="n"/>
      <c r="P16" s="1814" t="n"/>
      <c r="Q16" s="1814" t="n"/>
      <c r="R16" s="1814" t="n"/>
      <c r="S16" s="1814" t="n"/>
      <c r="T16" s="1814" t="n"/>
      <c r="U16" s="1814" t="n"/>
      <c r="V16" s="1814" t="n"/>
      <c r="W16" s="1815" t="n"/>
      <c r="AI16" s="1802" t="n"/>
      <c r="AJ16" s="1821" t="inlineStr">
        <is>
          <t>NO</t>
        </is>
      </c>
      <c r="AK16" s="1802" t="n"/>
    </row>
    <row r="17" ht="18.75" customHeight="1" s="980">
      <c r="B17" s="1816" t="n"/>
      <c r="W17" s="1594" t="n"/>
    </row>
    <row r="18" ht="18.75" customHeight="1" s="980">
      <c r="B18" s="1816" t="n"/>
      <c r="W18" s="1594" t="n"/>
      <c r="AD18" s="1823" t="n"/>
      <c r="AE18" s="1823" t="n"/>
      <c r="AF18" s="1823" t="n"/>
      <c r="AG18" s="1823" t="n"/>
      <c r="AH18" s="1823" t="n"/>
      <c r="AI18" s="1823" t="n"/>
      <c r="AJ18" s="1823" t="n"/>
      <c r="AK18" s="1823" t="n"/>
      <c r="AL18" s="1823" t="n"/>
    </row>
    <row r="19" ht="18.75" customHeight="1" s="980">
      <c r="B19" s="1816" t="n"/>
      <c r="W19" s="1594" t="n"/>
      <c r="Y19" s="1802" t="n"/>
      <c r="Z19" s="1821" t="inlineStr">
        <is>
          <t>YES</t>
        </is>
      </c>
      <c r="AA19" s="1802" t="n"/>
      <c r="AB19" s="1802" t="n"/>
      <c r="AD19" s="1824" t="inlineStr">
        <is>
          <t>Effectiveness of the guarantee cannot be considered</t>
        </is>
      </c>
      <c r="AE19" s="1814" t="n"/>
      <c r="AF19" s="1814" t="n"/>
      <c r="AG19" s="1814" t="n"/>
      <c r="AH19" s="1814" t="n"/>
      <c r="AI19" s="1814" t="n"/>
      <c r="AJ19" s="1814" t="n"/>
      <c r="AK19" s="1814" t="n"/>
      <c r="AL19" s="1815" t="n"/>
    </row>
    <row r="20" ht="18.75" customHeight="1" s="980">
      <c r="B20" s="1816" t="n"/>
      <c r="W20" s="1594" t="n"/>
      <c r="AD20" s="1816" t="n"/>
      <c r="AL20" s="1594" t="n"/>
    </row>
    <row r="21" ht="18.75" customHeight="1" s="980">
      <c r="B21" s="1816" t="n"/>
      <c r="W21" s="1594" t="n"/>
      <c r="AD21" s="1817" t="n"/>
      <c r="AE21" s="1818" t="n"/>
      <c r="AF21" s="1818" t="n"/>
      <c r="AG21" s="1818" t="n"/>
      <c r="AH21" s="1818" t="n"/>
      <c r="AI21" s="1818" t="n"/>
      <c r="AJ21" s="1818" t="n"/>
      <c r="AK21" s="1818" t="n"/>
      <c r="AL21" s="1819" t="n"/>
    </row>
    <row r="22" ht="18.75" customHeight="1" s="980">
      <c r="B22" s="1817" t="n"/>
      <c r="C22" s="1818" t="n"/>
      <c r="D22" s="1818" t="n"/>
      <c r="E22" s="1818" t="n"/>
      <c r="F22" s="1818" t="n"/>
      <c r="G22" s="1818" t="n"/>
      <c r="H22" s="1818" t="n"/>
      <c r="I22" s="1818" t="n"/>
      <c r="J22" s="1818" t="n"/>
      <c r="K22" s="1818" t="n"/>
      <c r="L22" s="1818" t="n"/>
      <c r="M22" s="1818" t="n"/>
      <c r="N22" s="1818" t="n"/>
      <c r="O22" s="1818" t="n"/>
      <c r="P22" s="1818" t="n"/>
      <c r="Q22" s="1818" t="n"/>
      <c r="R22" s="1818" t="n"/>
      <c r="S22" s="1818" t="n"/>
      <c r="T22" s="1818" t="n"/>
      <c r="U22" s="1818" t="n"/>
      <c r="V22" s="1818" t="n"/>
      <c r="W22" s="1819" t="n"/>
    </row>
    <row r="23" ht="18.75" customHeight="1" s="980">
      <c r="N23" s="1802" t="n"/>
      <c r="O23" s="1821" t="inlineStr">
        <is>
          <t>NO</t>
        </is>
      </c>
      <c r="P23" s="1802" t="n"/>
      <c r="Q23" s="1802" t="n"/>
    </row>
    <row r="24" ht="18.75" customHeight="1" s="980"/>
    <row r="25" ht="18.75" customHeight="1" s="980">
      <c r="B25" s="1813" t="inlineStr">
        <is>
          <t>Is the guarantor a member of the same customer group as the obligor?</t>
        </is>
      </c>
      <c r="C25" s="1814" t="n"/>
      <c r="D25" s="1814" t="n"/>
      <c r="E25" s="1814" t="n"/>
      <c r="F25" s="1814" t="n"/>
      <c r="G25" s="1814" t="n"/>
      <c r="H25" s="1814" t="n"/>
      <c r="I25" s="1814" t="n"/>
      <c r="J25" s="1814" t="n"/>
      <c r="K25" s="1814" t="n"/>
      <c r="L25" s="1814" t="n"/>
      <c r="M25" s="1814" t="n"/>
      <c r="N25" s="1814" t="n"/>
      <c r="O25" s="1814" t="n"/>
      <c r="P25" s="1814" t="n"/>
      <c r="Q25" s="1814" t="n"/>
      <c r="R25" s="1814" t="n"/>
      <c r="S25" s="1814" t="n"/>
      <c r="T25" s="1814" t="n"/>
      <c r="U25" s="1814" t="n"/>
      <c r="V25" s="1814" t="n"/>
      <c r="W25" s="1814" t="n"/>
      <c r="X25" s="1814" t="n"/>
      <c r="Y25" s="1814" t="n"/>
      <c r="Z25" s="1814" t="n"/>
      <c r="AA25" s="1814" t="n"/>
      <c r="AB25" s="1814" t="n"/>
      <c r="AC25" s="1814" t="n"/>
      <c r="AD25" s="1814" t="n"/>
      <c r="AE25" s="1814" t="n"/>
      <c r="AF25" s="1814" t="n"/>
      <c r="AG25" s="1814" t="n"/>
      <c r="AH25" s="1814" t="n"/>
      <c r="AI25" s="1814" t="n"/>
      <c r="AJ25" s="1814" t="n"/>
      <c r="AK25" s="1814" t="n"/>
      <c r="AL25" s="1815" t="n"/>
    </row>
    <row r="26" ht="18.75" customHeight="1" s="980">
      <c r="B26" s="1816" t="n"/>
      <c r="AL26" s="1594" t="n"/>
    </row>
    <row r="27" ht="18.75" customHeight="1" s="980">
      <c r="B27" s="1817" t="n"/>
      <c r="C27" s="1818" t="n"/>
      <c r="D27" s="1818" t="n"/>
      <c r="E27" s="1818" t="n"/>
      <c r="F27" s="1818" t="n"/>
      <c r="G27" s="1818" t="n"/>
      <c r="H27" s="1818" t="n"/>
      <c r="I27" s="1818" t="n"/>
      <c r="J27" s="1818" t="n"/>
      <c r="K27" s="1818" t="n"/>
      <c r="L27" s="1818" t="n"/>
      <c r="M27" s="1818" t="n"/>
      <c r="N27" s="1818" t="n"/>
      <c r="O27" s="1818" t="n"/>
      <c r="P27" s="1818" t="n"/>
      <c r="Q27" s="1818" t="n"/>
      <c r="R27" s="1818" t="n"/>
      <c r="S27" s="1818" t="n"/>
      <c r="T27" s="1818" t="n"/>
      <c r="U27" s="1818" t="n"/>
      <c r="V27" s="1818" t="n"/>
      <c r="W27" s="1818" t="n"/>
      <c r="X27" s="1818" t="n"/>
      <c r="Y27" s="1818" t="n"/>
      <c r="Z27" s="1818" t="n"/>
      <c r="AA27" s="1818" t="n"/>
      <c r="AB27" s="1818" t="n"/>
      <c r="AC27" s="1818" t="n"/>
      <c r="AD27" s="1818" t="n"/>
      <c r="AE27" s="1818" t="n"/>
      <c r="AF27" s="1818" t="n"/>
      <c r="AG27" s="1818" t="n"/>
      <c r="AH27" s="1818" t="n"/>
      <c r="AI27" s="1818" t="n"/>
      <c r="AJ27" s="1818" t="n"/>
      <c r="AK27" s="1818" t="n"/>
      <c r="AL27" s="1819" t="n"/>
    </row>
    <row r="28" ht="18.75" customHeight="1" s="980"/>
    <row r="29" ht="18.75" customHeight="1" s="980">
      <c r="N29" s="1802" t="n"/>
      <c r="O29" s="1821" t="inlineStr">
        <is>
          <t>YES</t>
        </is>
      </c>
      <c r="P29" s="1802" t="n"/>
      <c r="Q29" s="1802" t="n"/>
      <c r="AI29" s="1802" t="n"/>
      <c r="AJ29" s="1821" t="inlineStr">
        <is>
          <t>NO</t>
        </is>
      </c>
      <c r="AK29" s="1802" t="n"/>
      <c r="AL29" s="1802" t="n"/>
    </row>
    <row r="30" ht="18.75" customHeight="1" s="980"/>
    <row r="31" ht="18.75" customHeight="1" s="980">
      <c r="B31" s="1825" t="inlineStr">
        <is>
          <t>Is the MHBK Rating of the obligor decided based on the Top Down Approach (TDA)?
Is the MHBK Rating of the obligor reflecting the creditworthiness of the credit enhaner (e.g. a party with recourse obligation)?</t>
        </is>
      </c>
      <c r="C31" s="1814" t="n"/>
      <c r="D31" s="1814" t="n"/>
      <c r="E31" s="1814" t="n"/>
      <c r="F31" s="1814" t="n"/>
      <c r="G31" s="1814" t="n"/>
      <c r="H31" s="1814" t="n"/>
      <c r="I31" s="1814" t="n"/>
      <c r="J31" s="1814" t="n"/>
      <c r="K31" s="1814" t="n"/>
      <c r="L31" s="1814" t="n"/>
      <c r="M31" s="1814" t="n"/>
      <c r="N31" s="1814" t="n"/>
      <c r="O31" s="1814" t="n"/>
      <c r="P31" s="1814" t="n"/>
      <c r="Q31" s="1814" t="n"/>
      <c r="R31" s="1814" t="n"/>
      <c r="S31" s="1814" t="n"/>
      <c r="T31" s="1814" t="n"/>
      <c r="U31" s="1814" t="n"/>
      <c r="V31" s="1814" t="n"/>
      <c r="W31" s="1814" t="n"/>
      <c r="X31" s="1814" t="n"/>
      <c r="Y31" s="1814" t="n"/>
      <c r="Z31" s="1814" t="n"/>
      <c r="AA31" s="1815" t="n"/>
      <c r="AD31" s="1826" t="inlineStr">
        <is>
          <t>Effectivenss can be considered</t>
        </is>
      </c>
      <c r="AE31" s="1814" t="n"/>
      <c r="AF31" s="1814" t="n"/>
      <c r="AG31" s="1814" t="n"/>
      <c r="AH31" s="1814" t="n"/>
      <c r="AI31" s="1814" t="n"/>
      <c r="AJ31" s="1814" t="n"/>
      <c r="AK31" s="1814" t="n"/>
      <c r="AL31" s="1815" t="n"/>
    </row>
    <row r="32" ht="18.75" customHeight="1" s="980">
      <c r="B32" s="1816" t="n"/>
      <c r="AA32" s="1594" t="n"/>
      <c r="AD32" s="1816" t="n"/>
      <c r="AL32" s="1594" t="n"/>
    </row>
    <row r="33" ht="18.75" customHeight="1" s="980">
      <c r="B33" s="1817" t="n"/>
      <c r="C33" s="1818" t="n"/>
      <c r="D33" s="1818" t="n"/>
      <c r="E33" s="1818" t="n"/>
      <c r="F33" s="1818" t="n"/>
      <c r="G33" s="1818" t="n"/>
      <c r="H33" s="1818" t="n"/>
      <c r="I33" s="1818" t="n"/>
      <c r="J33" s="1818" t="n"/>
      <c r="K33" s="1818" t="n"/>
      <c r="L33" s="1818" t="n"/>
      <c r="M33" s="1818" t="n"/>
      <c r="N33" s="1818" t="n"/>
      <c r="O33" s="1818" t="n"/>
      <c r="P33" s="1818" t="n"/>
      <c r="Q33" s="1818" t="n"/>
      <c r="R33" s="1818" t="n"/>
      <c r="S33" s="1818" t="n"/>
      <c r="T33" s="1818" t="n"/>
      <c r="U33" s="1818" t="n"/>
      <c r="V33" s="1818" t="n"/>
      <c r="W33" s="1818" t="n"/>
      <c r="X33" s="1818" t="n"/>
      <c r="Y33" s="1818" t="n"/>
      <c r="Z33" s="1818" t="n"/>
      <c r="AA33" s="1819" t="n"/>
      <c r="AD33" s="1817" t="n"/>
      <c r="AE33" s="1818" t="n"/>
      <c r="AF33" s="1818" t="n"/>
      <c r="AG33" s="1818" t="n"/>
      <c r="AH33" s="1818" t="n"/>
      <c r="AI33" s="1818" t="n"/>
      <c r="AJ33" s="1818" t="n"/>
      <c r="AK33" s="1818" t="n"/>
      <c r="AL33" s="1819" t="n"/>
    </row>
    <row r="34" ht="18.75" customHeight="1" s="980"/>
    <row r="35" ht="18.75" customHeight="1" s="980">
      <c r="G35" s="1802" t="n"/>
      <c r="H35" s="1821" t="inlineStr">
        <is>
          <t>YES</t>
        </is>
      </c>
      <c r="I35" s="1802" t="n"/>
      <c r="U35" s="1802" t="n"/>
      <c r="V35" s="1821" t="inlineStr">
        <is>
          <t>NO</t>
        </is>
      </c>
      <c r="W35" s="1802" t="n"/>
      <c r="X35" s="1802" t="n"/>
    </row>
    <row r="36" ht="18.75" customHeight="1" s="980"/>
    <row r="37" ht="18.75" customHeight="1" s="980">
      <c r="B37" s="1824" t="inlineStr">
        <is>
          <t>*Effectiveness of the guarantee cannot be considered</t>
        </is>
      </c>
      <c r="C37" s="1814" t="n"/>
      <c r="D37" s="1814" t="n"/>
      <c r="E37" s="1814" t="n"/>
      <c r="F37" s="1814" t="n"/>
      <c r="G37" s="1814" t="n"/>
      <c r="H37" s="1814" t="n"/>
      <c r="I37" s="1814" t="n"/>
      <c r="J37" s="1815" t="n"/>
      <c r="M37" s="1827" t="inlineStr">
        <is>
          <t>Is the MHBK Rating of the guarantor decided based on the Top Down Approach (TDA)?</t>
        </is>
      </c>
      <c r="N37" s="1814" t="n"/>
      <c r="O37" s="1814" t="n"/>
      <c r="P37" s="1814" t="n"/>
      <c r="Q37" s="1814" t="n"/>
      <c r="R37" s="1814" t="n"/>
      <c r="S37" s="1814" t="n"/>
      <c r="T37" s="1814" t="n"/>
      <c r="U37" s="1814" t="n"/>
      <c r="V37" s="1814" t="n"/>
      <c r="W37" s="1814" t="n"/>
      <c r="X37" s="1814" t="n"/>
      <c r="Y37" s="1814" t="n"/>
      <c r="Z37" s="1814" t="n"/>
      <c r="AA37" s="1814" t="n"/>
      <c r="AB37" s="1814" t="n"/>
      <c r="AC37" s="1814" t="n"/>
      <c r="AD37" s="1814" t="n"/>
      <c r="AE37" s="1814" t="n"/>
      <c r="AF37" s="1814" t="n"/>
      <c r="AG37" s="1814" t="n"/>
      <c r="AH37" s="1814" t="n"/>
      <c r="AI37" s="1814" t="n"/>
      <c r="AJ37" s="1814" t="n"/>
      <c r="AK37" s="1814" t="n"/>
      <c r="AL37" s="1815" t="n"/>
    </row>
    <row r="38" ht="18.75" customHeight="1" s="980">
      <c r="B38" s="1816" t="n"/>
      <c r="J38" s="1594" t="n"/>
      <c r="M38" s="1816" t="n"/>
      <c r="AL38" s="1594" t="n"/>
    </row>
    <row r="39" ht="18.75" customHeight="1" s="980">
      <c r="B39" s="1817" t="n"/>
      <c r="C39" s="1818" t="n"/>
      <c r="D39" s="1818" t="n"/>
      <c r="E39" s="1818" t="n"/>
      <c r="F39" s="1818" t="n"/>
      <c r="G39" s="1818" t="n"/>
      <c r="H39" s="1818" t="n"/>
      <c r="I39" s="1818" t="n"/>
      <c r="J39" s="1819" t="n"/>
      <c r="M39" s="1817" t="n"/>
      <c r="N39" s="1818" t="n"/>
      <c r="O39" s="1818" t="n"/>
      <c r="P39" s="1818" t="n"/>
      <c r="Q39" s="1818" t="n"/>
      <c r="R39" s="1818" t="n"/>
      <c r="S39" s="1818" t="n"/>
      <c r="T39" s="1818" t="n"/>
      <c r="U39" s="1818" t="n"/>
      <c r="V39" s="1818" t="n"/>
      <c r="W39" s="1818" t="n"/>
      <c r="X39" s="1818" t="n"/>
      <c r="Y39" s="1818" t="n"/>
      <c r="Z39" s="1818" t="n"/>
      <c r="AA39" s="1818" t="n"/>
      <c r="AB39" s="1818" t="n"/>
      <c r="AC39" s="1818" t="n"/>
      <c r="AD39" s="1818" t="n"/>
      <c r="AE39" s="1818" t="n"/>
      <c r="AF39" s="1818" t="n"/>
      <c r="AG39" s="1818" t="n"/>
      <c r="AH39" s="1818" t="n"/>
      <c r="AI39" s="1818" t="n"/>
      <c r="AJ39" s="1818" t="n"/>
      <c r="AK39" s="1818" t="n"/>
      <c r="AL39" s="1819" t="n"/>
    </row>
    <row r="40" ht="18.75" customHeight="1" s="980">
      <c r="M40" s="1807" t="n"/>
      <c r="N40" s="1807" t="n"/>
      <c r="O40" s="1807" t="n"/>
      <c r="P40" s="1807" t="n"/>
      <c r="Q40" s="1807" t="n"/>
      <c r="R40" s="1807" t="n"/>
      <c r="S40" s="1807" t="n"/>
      <c r="T40" s="1807" t="n"/>
      <c r="U40" s="1807" t="n"/>
      <c r="V40" s="1807" t="n"/>
      <c r="W40" s="1807" t="n"/>
      <c r="X40" s="1807" t="n"/>
      <c r="Y40" s="1807" t="n"/>
      <c r="Z40" s="1807" t="n"/>
      <c r="AA40" s="1807" t="n"/>
      <c r="AB40" s="1807" t="n"/>
      <c r="AC40" s="1807" t="n"/>
      <c r="AD40" s="1807" t="n"/>
      <c r="AE40" s="1807" t="n"/>
      <c r="AF40" s="1807" t="n"/>
      <c r="AG40" s="1807" t="n"/>
      <c r="AH40" s="1807" t="n"/>
      <c r="AI40" s="1807" t="n"/>
      <c r="AJ40" s="1807" t="n"/>
      <c r="AK40" s="1807" t="n"/>
      <c r="AL40" s="1807" t="n"/>
    </row>
    <row r="41" ht="18.75" customHeight="1" s="980">
      <c r="R41" s="1802" t="n"/>
      <c r="S41" s="1821" t="inlineStr">
        <is>
          <t>YES</t>
        </is>
      </c>
      <c r="T41" s="1802" t="n"/>
      <c r="U41" s="1802" t="n"/>
      <c r="AI41" s="1802" t="n"/>
      <c r="AJ41" s="1821" t="inlineStr">
        <is>
          <t>NO</t>
        </is>
      </c>
      <c r="AK41" s="1802" t="n"/>
    </row>
    <row r="42" ht="18.75" customHeight="1" s="980"/>
    <row r="43" ht="18.75" customHeight="1" s="980">
      <c r="M43" s="1828" t="inlineStr">
        <is>
          <t>Is the obligor a parent company?</t>
        </is>
      </c>
      <c r="N43" s="1814" t="n"/>
      <c r="O43" s="1814" t="n"/>
      <c r="P43" s="1814" t="n"/>
      <c r="Q43" s="1814" t="n"/>
      <c r="R43" s="1814" t="n"/>
      <c r="S43" s="1814" t="n"/>
      <c r="T43" s="1814" t="n"/>
      <c r="U43" s="1814" t="n"/>
      <c r="V43" s="1814" t="n"/>
      <c r="W43" s="1814" t="n"/>
      <c r="X43" s="1815" t="n"/>
      <c r="Z43" s="1802" t="n"/>
      <c r="AA43" s="1821" t="inlineStr">
        <is>
          <t>NO</t>
        </is>
      </c>
      <c r="AB43" s="1802" t="n"/>
      <c r="AD43" s="1826" t="inlineStr">
        <is>
          <t>Effectivenss can be considered</t>
        </is>
      </c>
      <c r="AE43" s="1814" t="n"/>
      <c r="AF43" s="1814" t="n"/>
      <c r="AG43" s="1814" t="n"/>
      <c r="AH43" s="1814" t="n"/>
      <c r="AI43" s="1814" t="n"/>
      <c r="AJ43" s="1814" t="n"/>
      <c r="AK43" s="1814" t="n"/>
      <c r="AL43" s="1815" t="n"/>
    </row>
    <row r="44" ht="18.75" customHeight="1" s="980">
      <c r="M44" s="1816" t="n"/>
      <c r="X44" s="1594" t="n"/>
      <c r="Y44" s="1829" t="n"/>
      <c r="Z44" s="1829" t="n"/>
      <c r="AD44" s="1816" t="n"/>
      <c r="AL44" s="1594" t="n"/>
    </row>
    <row r="45" ht="18.75" customHeight="1" s="980">
      <c r="M45" s="1817" t="n"/>
      <c r="N45" s="1818" t="n"/>
      <c r="O45" s="1818" t="n"/>
      <c r="P45" s="1818" t="n"/>
      <c r="Q45" s="1818" t="n"/>
      <c r="R45" s="1818" t="n"/>
      <c r="S45" s="1818" t="n"/>
      <c r="T45" s="1818" t="n"/>
      <c r="U45" s="1818" t="n"/>
      <c r="V45" s="1818" t="n"/>
      <c r="W45" s="1818" t="n"/>
      <c r="X45" s="1819" t="n"/>
      <c r="Y45" s="1829" t="n"/>
      <c r="Z45" s="1829" t="n"/>
      <c r="AD45" s="1817" t="n"/>
      <c r="AE45" s="1818" t="n"/>
      <c r="AF45" s="1818" t="n"/>
      <c r="AG45" s="1818" t="n"/>
      <c r="AH45" s="1818" t="n"/>
      <c r="AI45" s="1818" t="n"/>
      <c r="AJ45" s="1818" t="n"/>
      <c r="AK45" s="1818" t="n"/>
      <c r="AL45" s="1819" t="n"/>
    </row>
    <row r="46" ht="18.75" customHeight="1" s="980">
      <c r="M46" s="1830" t="n"/>
      <c r="N46" s="1830" t="n"/>
      <c r="O46" s="1830" t="n"/>
      <c r="P46" s="1830" t="n"/>
      <c r="Q46" s="1830" t="n"/>
      <c r="R46" s="1830" t="n"/>
      <c r="S46" s="1830" t="n"/>
      <c r="T46" s="1830" t="n"/>
      <c r="U46" s="1830" t="n"/>
      <c r="V46" s="1830" t="n"/>
      <c r="W46" s="1830" t="n"/>
      <c r="X46" s="1830" t="n"/>
      <c r="Y46" s="1829" t="n"/>
      <c r="Z46" s="1829" t="n"/>
      <c r="AI46" s="1823" t="n"/>
      <c r="AJ46" s="1795" t="n"/>
    </row>
    <row r="47" ht="18.75" customHeight="1" s="980">
      <c r="R47" s="1802" t="n"/>
      <c r="S47" s="1821" t="inlineStr">
        <is>
          <t>YES</t>
        </is>
      </c>
      <c r="T47" s="1802" t="n"/>
      <c r="U47" s="1802" t="n"/>
    </row>
    <row r="48" ht="18.75" customHeight="1" s="980"/>
    <row r="49" ht="18.75" customHeight="1" s="980">
      <c r="M49" s="1824" t="inlineStr">
        <is>
          <t>*Effectiveness of the guarantee cannot be considered</t>
        </is>
      </c>
      <c r="N49" s="1814" t="n"/>
      <c r="O49" s="1814" t="n"/>
      <c r="P49" s="1814" t="n"/>
      <c r="Q49" s="1814" t="n"/>
      <c r="R49" s="1814" t="n"/>
      <c r="S49" s="1814" t="n"/>
      <c r="T49" s="1814" t="n"/>
      <c r="U49" s="1815" t="n"/>
    </row>
    <row r="50" ht="18.75" customHeight="1" s="980">
      <c r="M50" s="1816" t="n"/>
      <c r="U50" s="1594" t="n"/>
    </row>
    <row r="51" ht="18.75" customHeight="1" s="980">
      <c r="M51" s="1817" t="n"/>
      <c r="N51" s="1818" t="n"/>
      <c r="O51" s="1818" t="n"/>
      <c r="P51" s="1818" t="n"/>
      <c r="Q51" s="1818" t="n"/>
      <c r="R51" s="1818" t="n"/>
      <c r="S51" s="1818" t="n"/>
      <c r="T51" s="1818" t="n"/>
      <c r="U51" s="1819" t="n"/>
    </row>
    <row r="52" ht="18.75" customHeight="1" s="980">
      <c r="AG52" s="1812" t="n"/>
      <c r="AS52" s="1831" t="n"/>
      <c r="AT52" s="1832" t="n"/>
      <c r="AU52" s="1833" t="n"/>
    </row>
    <row r="53" ht="18.75" customHeight="1" s="980">
      <c r="AC53" s="1834" t="n"/>
      <c r="AS53" s="1831" t="n"/>
      <c r="AU53" s="1835" t="n"/>
      <c r="AV53" s="1835" t="n"/>
      <c r="AW53" s="1807" t="n"/>
      <c r="AX53" s="1807" t="n"/>
      <c r="AY53" s="1807" t="n"/>
      <c r="AZ53" s="1807" t="n"/>
    </row>
    <row r="54" ht="18.75" customHeight="1" s="980">
      <c r="A54" s="1802" t="n"/>
      <c r="B54" s="1836" t="n"/>
      <c r="C54" s="1802" t="n"/>
      <c r="D54" s="1802" t="n"/>
      <c r="E54" s="1802" t="n"/>
      <c r="F54" s="1802" t="n"/>
      <c r="G54" s="1802" t="n"/>
      <c r="H54" s="1802" t="n"/>
      <c r="I54" s="1802" t="n"/>
      <c r="J54" s="1802" t="n"/>
      <c r="K54" s="1802" t="n"/>
      <c r="L54" s="1802" t="n"/>
      <c r="M54" s="1802" t="n"/>
      <c r="N54" s="1802" t="n"/>
      <c r="O54" s="1802" t="n"/>
      <c r="P54" s="1802" t="n"/>
      <c r="Q54" s="1802" t="n"/>
      <c r="R54" s="1802" t="n"/>
      <c r="S54" s="1802" t="n"/>
      <c r="T54" s="1802" t="n"/>
      <c r="AC54" s="1837" t="n"/>
      <c r="AG54" s="1838" t="n"/>
      <c r="AS54" s="1831" t="n"/>
      <c r="AU54" s="1835" t="n"/>
      <c r="AV54" s="1835" t="n"/>
      <c r="AW54" s="1807" t="n"/>
      <c r="AX54" s="1807" t="n"/>
      <c r="AY54" s="1807" t="n"/>
      <c r="AZ54" s="1807" t="n"/>
    </row>
    <row r="55" ht="18.75" customHeight="1" s="980">
      <c r="A55" s="1802" t="n"/>
      <c r="B55" s="1802" t="n"/>
      <c r="C55" s="1802" t="n"/>
      <c r="D55" s="1802" t="n"/>
      <c r="E55" s="1802" t="n"/>
      <c r="F55" s="1802" t="n"/>
      <c r="G55" s="1802" t="n"/>
      <c r="H55" s="1802" t="n"/>
      <c r="I55" s="1802" t="n"/>
      <c r="J55" s="1802" t="n"/>
      <c r="K55" s="1802" t="n"/>
      <c r="L55" s="1802" t="n"/>
      <c r="M55" s="1802" t="n"/>
      <c r="N55" s="1802" t="n"/>
      <c r="O55" s="1802" t="n"/>
      <c r="P55" s="1802" t="n"/>
      <c r="Q55" s="1802" t="n"/>
      <c r="R55" s="1802" t="n"/>
      <c r="S55" s="1802" t="n"/>
      <c r="T55" s="1802" t="n"/>
      <c r="AC55" s="1839" t="n"/>
      <c r="AH55" s="1839" t="n"/>
      <c r="AS55" s="1831" t="n"/>
      <c r="AU55" s="1835" t="n"/>
      <c r="AV55" s="1835" t="n"/>
      <c r="AW55" s="1807" t="n"/>
      <c r="AX55" s="1807" t="n"/>
      <c r="AY55" s="1807" t="n"/>
      <c r="AZ55" s="1807" t="n"/>
    </row>
    <row r="56" ht="26.25" customHeight="1" s="980">
      <c r="A56" s="1802" t="n"/>
      <c r="B56" s="1802" t="n"/>
      <c r="C56" s="1802" t="n"/>
      <c r="D56" s="1802" t="n"/>
      <c r="E56" s="1802" t="n"/>
      <c r="F56" s="1802" t="n"/>
      <c r="G56" s="1802" t="n"/>
      <c r="H56" s="1802" t="n"/>
      <c r="I56" s="1802" t="n"/>
      <c r="J56" s="1802" t="n"/>
      <c r="K56" s="1802" t="n"/>
      <c r="L56" s="1802" t="n"/>
      <c r="M56" s="1802" t="n"/>
      <c r="N56" s="1802" t="n"/>
      <c r="O56" s="1802" t="n"/>
      <c r="P56" s="1802" t="n"/>
      <c r="Q56" s="1802" t="n"/>
      <c r="R56" s="1802" t="n"/>
      <c r="S56" s="1802" t="n"/>
      <c r="T56" s="1802" t="n"/>
      <c r="AC56" s="1807" t="n"/>
      <c r="AH56" s="1838" t="n"/>
      <c r="AS56" s="1831" t="n"/>
      <c r="AU56" s="1835" t="n"/>
      <c r="AV56" s="1835" t="n"/>
      <c r="AW56" s="1807" t="n"/>
      <c r="AX56" s="1807" t="n"/>
      <c r="AY56" s="1807" t="n"/>
      <c r="AZ56" s="1807" t="n"/>
    </row>
    <row r="57" ht="26.25" customHeight="1" s="980">
      <c r="A57" s="1802" t="n"/>
      <c r="B57" s="1802" t="n"/>
      <c r="C57" s="1802" t="n"/>
      <c r="D57" s="1802" t="n"/>
      <c r="E57" s="1802" t="n"/>
      <c r="F57" s="1802" t="n"/>
      <c r="G57" s="1802" t="n"/>
      <c r="H57" s="1802" t="n"/>
      <c r="I57" s="1802" t="n"/>
      <c r="J57" s="1802" t="n"/>
      <c r="K57" s="1802" t="n"/>
      <c r="L57" s="1802" t="n"/>
      <c r="M57" s="1802" t="n"/>
      <c r="N57" s="1802" t="n"/>
      <c r="O57" s="1802" t="n"/>
      <c r="P57" s="1802" t="n"/>
      <c r="Q57" s="1802" t="n"/>
      <c r="R57" s="1802" t="n"/>
      <c r="S57" s="1802" t="n"/>
      <c r="T57" s="1802" t="n"/>
      <c r="AS57" s="1831" t="n"/>
      <c r="AU57" s="1835" t="n"/>
      <c r="AV57" s="1835" t="n"/>
      <c r="AW57" s="1807" t="n"/>
      <c r="AX57" s="1807" t="n"/>
      <c r="AY57" s="1807" t="n"/>
      <c r="AZ57" s="1807" t="n"/>
    </row>
    <row r="58" ht="18.75" customHeight="1" s="980">
      <c r="A58" s="1802" t="n"/>
      <c r="B58" s="1802" t="n"/>
      <c r="C58" s="1802" t="n"/>
      <c r="D58" s="1802" t="n"/>
      <c r="E58" s="1802" t="n"/>
      <c r="F58" s="1802" t="n"/>
      <c r="G58" s="1802" t="n"/>
      <c r="H58" s="1802" t="n"/>
      <c r="I58" s="1802" t="n"/>
      <c r="J58" s="1802" t="n"/>
      <c r="K58" s="1802" t="n"/>
      <c r="L58" s="1802" t="n"/>
      <c r="M58" s="1802" t="n"/>
      <c r="N58" s="1802" t="n"/>
      <c r="O58" s="1802" t="n"/>
      <c r="P58" s="1802" t="n"/>
      <c r="Q58" s="1802" t="n"/>
      <c r="R58" s="1802" t="n"/>
      <c r="S58" s="1802" t="n"/>
      <c r="T58" s="1802" t="n"/>
      <c r="AC58" s="1834" t="inlineStr">
        <is>
          <t>August, 2019(5Y)</t>
        </is>
      </c>
      <c r="AS58" s="1831" t="n"/>
      <c r="AU58" s="1835" t="n"/>
      <c r="AV58" s="1835" t="n"/>
      <c r="AW58" s="1807" t="n"/>
      <c r="AX58" s="1807" t="n"/>
      <c r="AY58" s="1807" t="n"/>
      <c r="AZ58" s="1807" t="n"/>
    </row>
    <row r="59" ht="14.25" customHeight="1" s="980">
      <c r="AC59" s="1840" t="n"/>
      <c r="AD59" s="1403" t="n"/>
      <c r="AE59" s="1403" t="n"/>
      <c r="AF59" s="1403" t="n"/>
      <c r="AG59" s="1403" t="n"/>
      <c r="AH59" s="1403" t="n"/>
      <c r="AI59" s="1403" t="n"/>
      <c r="AJ59" s="1403" t="n"/>
      <c r="AK59" s="1403" t="n"/>
      <c r="AL59" s="1403" t="n"/>
    </row>
    <row r="60" ht="14.25" customHeight="1" s="980"/>
    <row r="61" ht="14.25" customHeight="1" s="980"/>
    <row r="62" ht="14.25" customHeight="1" s="980"/>
    <row r="63" ht="14.25" customHeight="1" s="980"/>
    <row r="64" ht="14.25" customHeight="1" s="980"/>
    <row r="65" ht="14.25" customHeight="1" s="980"/>
    <row r="66" ht="14.25" customHeight="1" s="980"/>
    <row r="67" ht="14.25" customHeight="1" s="980"/>
    <row r="68" ht="14.25" customHeight="1" s="980"/>
    <row r="69" ht="14.25" customHeight="1" s="980"/>
    <row r="70" ht="14.25" customHeight="1" s="980"/>
    <row r="71" ht="14.25" customHeight="1" s="980"/>
    <row r="72" ht="14.25" customHeight="1" s="980"/>
    <row r="73" ht="14.25" customHeight="1" s="980"/>
    <row r="74" ht="14.25" customHeight="1" s="980"/>
    <row r="75" ht="14.25" customHeight="1" s="980"/>
    <row r="76" ht="14.25" customHeight="1" s="980"/>
    <row r="77" ht="14.25" customHeight="1" s="980"/>
    <row r="78" ht="14.25" customHeight="1" s="980"/>
    <row r="79" ht="14.25" customHeight="1" s="980"/>
    <row r="80" ht="14.25" customHeight="1" s="980"/>
    <row r="81" ht="14.25" customHeight="1" s="980"/>
    <row r="82" ht="14.25" customHeight="1" s="980"/>
    <row r="83" ht="14.25" customHeight="1" s="980"/>
    <row r="84" ht="14.25" customHeight="1" s="980"/>
    <row r="85" ht="14.25" customHeight="1" s="980"/>
    <row r="86" ht="14.25" customHeight="1" s="980"/>
    <row r="87" ht="14.25" customHeight="1" s="980"/>
    <row r="88" ht="14.25" customHeight="1" s="980"/>
    <row r="89" ht="14.25" customHeight="1" s="980"/>
    <row r="90" ht="14.25" customHeight="1" s="980"/>
    <row r="91" ht="14.25" customHeight="1" s="980"/>
    <row r="92" ht="14.25" customHeight="1" s="98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5:AG55"/>
    <mergeCell ref="AH55:AL55"/>
    <mergeCell ref="AC56:AG57"/>
    <mergeCell ref="AH56:AL57"/>
    <mergeCell ref="AC58:AM58"/>
    <mergeCell ref="AC59:AL59"/>
  </mergeCells>
  <printOptions horizontalCentered="0" verticalCentered="0" headings="0" gridLines="0" gridLinesSet="1"/>
  <pageMargins left="0.7" right="0.7" top="0.75" bottom="0.75" header="0.511811023622047" footer="0.511811023622047"/>
  <pageSetup orientation="portrait" paperSize="9" scale="70" fitToHeight="1" fitToWidth="1" pageOrder="downThenOver" blackAndWhite="0" draft="0" horizontalDpi="300" verticalDpi="300" copies="1"/>
  <drawing xmlns:r="http://schemas.openxmlformats.org/officeDocument/2006/relationships" r:id="rId1"/>
</worksheet>
</file>

<file path=xl/worksheets/sheet2.xml><?xml version="1.0" encoding="utf-8"?>
<worksheet xmlns="http://schemas.openxmlformats.org/spreadsheetml/2006/main">
  <sheetPr filterMode="0">
    <tabColor rgb="FF00B050"/>
    <outlinePr summaryBelow="1" summaryRight="1"/>
    <pageSetUpPr fitToPage="0"/>
  </sheetPr>
  <dimension ref="A2:LS203"/>
  <sheetViews>
    <sheetView showFormulas="0" showGridLines="0" showRowColHeaders="1" showZeros="1" rightToLeft="0" tabSelected="0" showOutlineSymbols="1" defaultGridColor="1" view="pageBreakPreview" topLeftCell="A139" colorId="64" zoomScale="95" zoomScaleNormal="70" zoomScalePageLayoutView="95" workbookViewId="0">
      <selection pane="topLeft" activeCell="B175" activeCellId="0" sqref="B175"/>
    </sheetView>
  </sheetViews>
  <sheetFormatPr baseColWidth="8" defaultColWidth="7.9921875" defaultRowHeight="14.25" zeroHeight="0" outlineLevelRow="0"/>
  <cols>
    <col width="11.38" customWidth="1" style="1051" min="1" max="1"/>
    <col width="47.5" customWidth="1" style="1052" min="2" max="2"/>
    <col width="17.62" customWidth="1" style="1051" min="3" max="3"/>
    <col width="18.62" customWidth="1" style="1051" min="4" max="4"/>
    <col width="15.38" customWidth="1" style="1051" min="5" max="5"/>
    <col width="15.13" customWidth="1" style="1051" min="6" max="6"/>
    <col width="18.5" customWidth="1" style="1051" min="7" max="7"/>
    <col width="16.5" customWidth="1" style="1051" min="8" max="8"/>
    <col width="37.38" customWidth="1" style="1051" min="9" max="9"/>
    <col width="16.75" customWidth="1" style="1051" min="10" max="10"/>
    <col hidden="1" width="16.5" customWidth="1" style="1051" min="11" max="11"/>
    <col hidden="1" width="12.75" customWidth="1" style="1051" min="12" max="12"/>
    <col width="8" customWidth="1" style="1051" min="13" max="13"/>
    <col width="47.5" customWidth="1" style="1052" min="14" max="14"/>
    <col width="14.25" customWidth="1" style="1051" min="15" max="15"/>
    <col width="15.13" customWidth="1" style="1051" min="16" max="16"/>
    <col width="14" customWidth="1" style="1051" min="17" max="17"/>
    <col width="14.51" customWidth="1" style="1051" min="18" max="18"/>
    <col width="14" customWidth="1" style="1051" min="19" max="19"/>
    <col width="14.87" customWidth="1" style="1051" min="20" max="20"/>
    <col width="38.13" customWidth="1" style="1051" min="21" max="21"/>
    <col width="11" customWidth="1" style="1051" min="22" max="23"/>
    <col width="8" customWidth="1" style="1051" min="24" max="331"/>
    <col width="8" customWidth="1" style="1051" min="332" max="1024"/>
  </cols>
  <sheetData>
    <row r="2" ht="14.25" customHeight="1" s="980">
      <c r="B2" s="1053" t="inlineStr">
        <is>
          <t xml:space="preserve">CDM Notes Breakdown </t>
        </is>
      </c>
      <c r="C2" s="1054" t="n"/>
      <c r="D2" s="1054" t="n"/>
      <c r="E2" s="1054" t="n"/>
      <c r="F2" s="1054" t="n"/>
      <c r="G2" s="1054" t="n"/>
      <c r="H2" s="1054" t="n"/>
      <c r="I2" s="1055" t="n"/>
      <c r="N2" s="1053" t="inlineStr">
        <is>
          <t xml:space="preserve">CDM Notes Breakdown </t>
        </is>
      </c>
      <c r="O2" s="1054" t="n"/>
      <c r="P2" s="1054" t="n"/>
      <c r="Q2" s="1054" t="n"/>
      <c r="R2" s="1054" t="n"/>
      <c r="S2" s="1054" t="n"/>
      <c r="T2" s="1054" t="n"/>
      <c r="U2" s="1055" t="n"/>
    </row>
    <row r="3" ht="14.25" customHeight="1" s="980">
      <c r="B3" s="1056" t="n"/>
      <c r="C3" s="1057" t="n"/>
      <c r="D3" s="1057" t="n"/>
      <c r="E3" s="1057" t="n"/>
      <c r="F3" s="1057" t="n"/>
      <c r="G3" s="1057" t="n"/>
      <c r="H3" s="1057" t="n"/>
      <c r="I3" s="1058" t="n"/>
      <c r="L3" s="1059" t="n"/>
      <c r="N3" s="1056" t="n"/>
      <c r="O3" s="1057" t="n"/>
      <c r="P3" s="1057" t="n"/>
      <c r="Q3" s="1057" t="n"/>
      <c r="R3" s="1057" t="n"/>
      <c r="S3" s="1057" t="n"/>
      <c r="T3" s="1057" t="n"/>
      <c r="U3" s="1058" t="n"/>
    </row>
    <row r="4" ht="14.25" customHeight="1" s="980">
      <c r="B4" s="1060" t="inlineStr">
        <is>
          <t>Mizuho CCIF No.</t>
        </is>
      </c>
      <c r="C4" s="1061">
        <f>BS!$B$3</f>
        <v/>
      </c>
      <c r="D4" s="1062" t="n"/>
      <c r="E4" s="1062" t="n"/>
      <c r="F4" s="1062" t="n"/>
      <c r="G4" s="1062" t="n"/>
      <c r="H4" s="1062" t="n"/>
      <c r="I4" s="1063" t="n"/>
      <c r="L4" s="1059" t="n"/>
      <c r="N4" s="1060" t="inlineStr">
        <is>
          <t>Mizuho CCIF No.</t>
        </is>
      </c>
      <c r="O4" s="1061">
        <f>BS!$B$3</f>
        <v/>
      </c>
      <c r="P4" s="1062" t="n"/>
      <c r="Q4" s="1062" t="n"/>
      <c r="R4" s="1062" t="n"/>
      <c r="S4" s="1062" t="n"/>
      <c r="T4" s="1062" t="n"/>
      <c r="U4" s="1063" t="n"/>
    </row>
    <row r="5" ht="9.75" customHeight="1" s="980">
      <c r="B5" s="1064" t="n"/>
      <c r="C5" s="1065" t="n"/>
      <c r="D5" s="1066" t="n"/>
      <c r="E5" s="1066" t="n"/>
      <c r="F5" s="1066" t="n"/>
      <c r="G5" s="1066" t="n"/>
      <c r="H5" s="1066" t="n"/>
      <c r="I5" s="1067" t="n"/>
      <c r="N5" s="1064" t="n"/>
      <c r="O5" s="1065" t="n"/>
      <c r="P5" s="1066" t="n"/>
      <c r="Q5" s="1066" t="n"/>
      <c r="R5" s="1066" t="n"/>
      <c r="S5" s="1066" t="n"/>
      <c r="T5" s="1066" t="n"/>
      <c r="U5" s="1067" t="n"/>
    </row>
    <row r="6" ht="9.75" customHeight="1" s="980">
      <c r="B6" s="1060" t="inlineStr">
        <is>
          <t>Customer's Name</t>
        </is>
      </c>
      <c r="C6" s="1068">
        <f>BS!$B$2</f>
        <v/>
      </c>
      <c r="D6" s="1062" t="n"/>
      <c r="E6" s="1062" t="n"/>
      <c r="F6" s="1062" t="n"/>
      <c r="G6" s="1062" t="n"/>
      <c r="H6" s="1062" t="n"/>
      <c r="I6" s="1063" t="n"/>
      <c r="N6" s="1060" t="inlineStr">
        <is>
          <t>Customer's Name</t>
        </is>
      </c>
      <c r="O6" s="1068">
        <f>BS!$B$2</f>
        <v/>
      </c>
      <c r="P6" s="1062" t="n"/>
      <c r="Q6" s="1062" t="n"/>
      <c r="R6" s="1062" t="n"/>
      <c r="S6" s="1062" t="n"/>
      <c r="T6" s="1062" t="n"/>
      <c r="U6" s="1063" t="n"/>
    </row>
    <row r="7" ht="9.75" customHeight="1" s="980">
      <c r="B7" s="1064" t="n"/>
      <c r="C7" s="1065" t="n"/>
      <c r="D7" s="1066" t="n"/>
      <c r="E7" s="1066" t="n"/>
      <c r="F7" s="1066" t="n"/>
      <c r="G7" s="1066" t="n"/>
      <c r="H7" s="1066" t="n"/>
      <c r="I7" s="1067" t="n"/>
      <c r="N7" s="1064" t="n"/>
      <c r="O7" s="1065" t="n"/>
      <c r="P7" s="1066" t="n"/>
      <c r="Q7" s="1066" t="n"/>
      <c r="R7" s="1066" t="n"/>
      <c r="S7" s="1066" t="n"/>
      <c r="T7" s="1066" t="n"/>
      <c r="U7" s="1067" t="n"/>
    </row>
    <row r="8" ht="21.75" customHeight="1" s="980">
      <c r="B8" s="1060" t="inlineStr">
        <is>
          <t xml:space="preserve">Account Type </t>
        </is>
      </c>
      <c r="C8" s="1068" t="inlineStr">
        <is>
          <t>Consolidated</t>
        </is>
      </c>
      <c r="D8" s="1069" t="n"/>
      <c r="E8" s="1069" t="n"/>
      <c r="F8" s="1069" t="n"/>
      <c r="G8" s="1069" t="n"/>
      <c r="H8" s="1069" t="n"/>
      <c r="I8" s="1070" t="n"/>
      <c r="K8" s="1051" t="inlineStr">
        <is>
          <t>Consolidated</t>
        </is>
      </c>
      <c r="N8" s="1060" t="inlineStr">
        <is>
          <t xml:space="preserve">Account Type </t>
        </is>
      </c>
      <c r="O8" s="1068">
        <f>$C$8</f>
        <v/>
      </c>
      <c r="P8" s="1069" t="n"/>
      <c r="Q8" s="1069" t="n"/>
      <c r="R8" s="1069" t="n"/>
      <c r="S8" s="1069" t="n"/>
      <c r="T8" s="1069" t="n"/>
      <c r="U8" s="1070" t="n"/>
      <c r="X8" s="1071" t="n"/>
      <c r="Y8" s="1071" t="n"/>
      <c r="Z8" s="1071" t="n"/>
      <c r="AA8" s="1071" t="n"/>
      <c r="AB8" s="1071" t="n"/>
      <c r="AC8" s="1071" t="n"/>
      <c r="AD8" s="1071" t="n"/>
      <c r="AE8" s="1071" t="n"/>
    </row>
    <row r="9" ht="14.25" customHeight="1" s="980">
      <c r="B9" s="1060" t="inlineStr">
        <is>
          <t>Unit</t>
        </is>
      </c>
      <c r="C9" s="1072">
        <f>BS!$B$7</f>
        <v/>
      </c>
      <c r="D9" s="1073">
        <f>BS!$B$8</f>
        <v/>
      </c>
      <c r="E9" s="1074" t="n"/>
      <c r="F9" s="1062" t="n"/>
      <c r="G9" s="1062" t="n"/>
      <c r="H9" s="1062" t="n"/>
      <c r="I9" s="1063" t="n"/>
      <c r="K9" s="1051" t="inlineStr">
        <is>
          <t xml:space="preserve">Non Consolidated </t>
        </is>
      </c>
      <c r="N9" s="1060" t="inlineStr">
        <is>
          <t>Unit</t>
        </is>
      </c>
      <c r="O9" s="1072">
        <f>BS!$B$7</f>
        <v/>
      </c>
      <c r="P9" s="1073">
        <f>BS!$B$10</f>
        <v/>
      </c>
      <c r="Q9" s="1074" t="n"/>
      <c r="R9" s="1062" t="n"/>
      <c r="S9" s="1062" t="n"/>
      <c r="T9" s="1062" t="n"/>
      <c r="U9" s="1063" t="n"/>
      <c r="X9" s="1071" t="n"/>
      <c r="Y9" s="1071" t="n"/>
      <c r="Z9" s="1071" t="n"/>
      <c r="AA9" s="1071" t="n"/>
      <c r="AB9" s="1071" t="n"/>
      <c r="AC9" s="1071" t="n"/>
      <c r="AD9" s="1071" t="n"/>
      <c r="AE9" s="1071" t="n"/>
    </row>
    <row r="10" ht="9.75" customHeight="1" s="980">
      <c r="B10" s="1064" t="n"/>
      <c r="C10" s="1065" t="n"/>
      <c r="D10" s="1066" t="n"/>
      <c r="E10" s="1066" t="n"/>
      <c r="F10" s="1066" t="n"/>
      <c r="G10" s="1066" t="n"/>
      <c r="H10" s="1066" t="n"/>
      <c r="I10" s="1067" t="n"/>
      <c r="N10" s="1064" t="n"/>
      <c r="O10" s="1065" t="n"/>
      <c r="P10" s="1066" t="n"/>
      <c r="Q10" s="1066" t="n"/>
      <c r="R10" s="1066" t="n"/>
      <c r="S10" s="1066" t="n"/>
      <c r="T10" s="1066" t="n"/>
      <c r="U10" s="1067" t="n"/>
      <c r="X10" s="1071" t="n"/>
      <c r="Y10" s="1071" t="n"/>
      <c r="Z10" s="1071" t="n"/>
      <c r="AA10" s="1071" t="n"/>
      <c r="AB10" s="1071" t="n"/>
      <c r="AC10" s="1071" t="n"/>
      <c r="AD10" s="1071" t="n"/>
      <c r="AE10" s="1071" t="n"/>
    </row>
    <row r="11" ht="14.25" customHeight="1" s="980">
      <c r="B11" s="1075" t="n"/>
      <c r="C11" s="1076" t="n"/>
      <c r="D11" s="1076" t="n"/>
      <c r="E11" s="1076" t="n"/>
      <c r="F11" s="1076" t="n"/>
      <c r="G11" s="1076" t="n"/>
      <c r="H11" s="1076" t="n"/>
      <c r="I11" s="1077" t="n"/>
      <c r="N11" s="1078" t="n"/>
      <c r="P11" s="1051" t="n"/>
      <c r="Q11" s="1051" t="n"/>
      <c r="R11" s="1051" t="n"/>
      <c r="S11" s="1051" t="n"/>
      <c r="T11" s="1051" t="n"/>
      <c r="U11" s="1079" t="n"/>
      <c r="X11" s="1071" t="n"/>
      <c r="Y11" s="1071" t="n"/>
      <c r="Z11" s="1071" t="n"/>
      <c r="AA11" s="1071" t="n"/>
      <c r="AB11" s="1071" t="n"/>
      <c r="AC11" s="1071" t="n"/>
      <c r="AD11" s="1071" t="n"/>
      <c r="AE11" s="1071" t="n"/>
    </row>
    <row r="12" ht="24" customFormat="1" customHeight="1" s="1080">
      <c r="A12" s="1080" t="n"/>
      <c r="B12" s="1081" t="inlineStr">
        <is>
          <t xml:space="preserve">Notes to Balance Sheet </t>
        </is>
      </c>
      <c r="C12" s="1082">
        <f>BS!$B$21</f>
        <v/>
      </c>
      <c r="D12" s="1082">
        <f>BS!$C$21</f>
        <v/>
      </c>
      <c r="E12" s="1082">
        <f>BS!$D$21</f>
        <v/>
      </c>
      <c r="F12" s="1082">
        <f>BS!$E$21</f>
        <v/>
      </c>
      <c r="G12" s="1082">
        <f>BS!$F$21</f>
        <v/>
      </c>
      <c r="H12" s="1082">
        <f>BS!$G$21</f>
        <v/>
      </c>
      <c r="I12" s="1083" t="inlineStr">
        <is>
          <t xml:space="preserve">Remarks </t>
        </is>
      </c>
      <c r="J12" s="1084" t="n"/>
      <c r="K12" s="1080" t="n"/>
      <c r="L12" s="1080" t="n"/>
      <c r="M12" s="1080" t="n"/>
      <c r="N12" s="1081" t="inlineStr">
        <is>
          <t xml:space="preserve">Notes to Balance Sheet </t>
        </is>
      </c>
      <c r="O12" s="1082">
        <f>BS!$B$21</f>
        <v/>
      </c>
      <c r="P12" s="1082">
        <f>BS!$C$21</f>
        <v/>
      </c>
      <c r="Q12" s="1082">
        <f>BS!$D$21</f>
        <v/>
      </c>
      <c r="R12" s="1082">
        <f>BS!$E$21</f>
        <v/>
      </c>
      <c r="S12" s="1082">
        <f>BS!$F$21</f>
        <v/>
      </c>
      <c r="T12" s="1082">
        <f>BS!$G$21</f>
        <v/>
      </c>
      <c r="U12" s="1083" t="inlineStr">
        <is>
          <t xml:space="preserve">Remarks </t>
        </is>
      </c>
      <c r="V12" s="1071" t="n"/>
      <c r="W12" s="1071" t="n"/>
      <c r="X12" s="1071" t="n"/>
      <c r="Y12" s="1071" t="n"/>
      <c r="Z12" s="1071" t="n"/>
      <c r="AA12" s="1071" t="n"/>
      <c r="AB12" s="1071" t="n"/>
      <c r="AC12" s="1071" t="n"/>
      <c r="AD12" s="1071" t="n"/>
      <c r="AE12" s="1071" t="n"/>
      <c r="AF12" s="1080" t="n"/>
      <c r="AG12" s="1080" t="n"/>
      <c r="AH12" s="1080" t="n"/>
      <c r="AI12" s="1080" t="n"/>
      <c r="AJ12" s="1080" t="n"/>
      <c r="AK12" s="1080" t="n"/>
      <c r="AL12" s="1080" t="n"/>
      <c r="AM12" s="1080" t="n"/>
      <c r="AN12" s="1080" t="n"/>
      <c r="AO12" s="1080" t="n"/>
      <c r="AP12" s="1080" t="n"/>
      <c r="AQ12" s="1080" t="n"/>
      <c r="AR12" s="1080" t="n"/>
      <c r="AS12" s="1080" t="n"/>
      <c r="AT12" s="1080" t="n"/>
      <c r="AU12" s="1080" t="n"/>
      <c r="AV12" s="1080" t="n"/>
      <c r="AW12" s="1080" t="n"/>
      <c r="AX12" s="1080" t="n"/>
      <c r="AY12" s="1080" t="n"/>
      <c r="AZ12" s="1080" t="n"/>
      <c r="BA12" s="1080" t="n"/>
      <c r="BB12" s="1080" t="n"/>
      <c r="BC12" s="1080" t="n"/>
      <c r="BD12" s="1080" t="n"/>
      <c r="BE12" s="1080" t="n"/>
      <c r="BF12" s="1080" t="n"/>
      <c r="BG12" s="1080" t="n"/>
      <c r="BH12" s="1080" t="n"/>
      <c r="BI12" s="1080" t="n"/>
      <c r="BJ12" s="1080" t="n"/>
      <c r="BK12" s="1080" t="n"/>
      <c r="BL12" s="1080" t="n"/>
      <c r="BM12" s="1080" t="n"/>
      <c r="BN12" s="1080" t="n"/>
      <c r="BO12" s="1080" t="n"/>
      <c r="BP12" s="1080" t="n"/>
      <c r="BQ12" s="1080" t="n"/>
      <c r="BR12" s="1080" t="n"/>
      <c r="BS12" s="1080" t="n"/>
      <c r="BT12" s="1080" t="n"/>
      <c r="BU12" s="1080" t="n"/>
      <c r="BV12" s="1080" t="n"/>
      <c r="BW12" s="1080" t="n"/>
      <c r="BX12" s="1080" t="n"/>
      <c r="BY12" s="1080" t="n"/>
      <c r="BZ12" s="1080" t="n"/>
      <c r="CA12" s="1080" t="n"/>
      <c r="CB12" s="1080" t="n"/>
      <c r="CC12" s="1080" t="n"/>
      <c r="CD12" s="1080" t="n"/>
      <c r="CE12" s="1080" t="n"/>
      <c r="CF12" s="1080" t="n"/>
      <c r="CG12" s="1080" t="n"/>
      <c r="CH12" s="1080" t="n"/>
      <c r="CI12" s="1080" t="n"/>
      <c r="CJ12" s="1080" t="n"/>
      <c r="CK12" s="1080" t="n"/>
      <c r="CL12" s="1080" t="n"/>
      <c r="CM12" s="1080" t="n"/>
      <c r="CN12" s="1080" t="n"/>
      <c r="CO12" s="1080" t="n"/>
      <c r="CP12" s="1080" t="n"/>
      <c r="CQ12" s="1080" t="n"/>
      <c r="CR12" s="1080" t="n"/>
      <c r="CS12" s="1080" t="n"/>
      <c r="CT12" s="1080" t="n"/>
      <c r="CU12" s="1080" t="n"/>
      <c r="CV12" s="1080" t="n"/>
      <c r="CW12" s="1080" t="n"/>
      <c r="CX12" s="1080" t="n"/>
      <c r="CY12" s="1080" t="n"/>
      <c r="CZ12" s="1080" t="n"/>
      <c r="DA12" s="1080" t="n"/>
      <c r="DB12" s="1080" t="n"/>
      <c r="DC12" s="1080" t="n"/>
      <c r="DD12" s="1080" t="n"/>
      <c r="DE12" s="1080" t="n"/>
      <c r="DF12" s="1080" t="n"/>
      <c r="DG12" s="1080" t="n"/>
      <c r="DH12" s="1080" t="n"/>
      <c r="DI12" s="1080" t="n"/>
      <c r="DJ12" s="1080" t="n"/>
      <c r="DK12" s="1080" t="n"/>
      <c r="DL12" s="1080" t="n"/>
      <c r="DM12" s="1080" t="n"/>
      <c r="DN12" s="1080" t="n"/>
      <c r="DO12" s="1080" t="n"/>
      <c r="DP12" s="1080" t="n"/>
      <c r="DQ12" s="1080" t="n"/>
      <c r="DR12" s="1080" t="n"/>
      <c r="DS12" s="1080" t="n"/>
      <c r="DT12" s="1080" t="n"/>
      <c r="DU12" s="1080" t="n"/>
      <c r="DV12" s="1080" t="n"/>
      <c r="DW12" s="1080" t="n"/>
      <c r="DX12" s="1080" t="n"/>
      <c r="DY12" s="1080" t="n"/>
      <c r="DZ12" s="1080" t="n"/>
      <c r="EA12" s="1080" t="n"/>
      <c r="EB12" s="1080" t="n"/>
      <c r="EC12" s="1080" t="n"/>
      <c r="ED12" s="1080" t="n"/>
      <c r="EE12" s="1080" t="n"/>
      <c r="EF12" s="1080" t="n"/>
      <c r="EG12" s="1080" t="n"/>
      <c r="EH12" s="1080" t="n"/>
      <c r="EI12" s="1080" t="n"/>
      <c r="EJ12" s="1080" t="n"/>
      <c r="EK12" s="1080" t="n"/>
      <c r="EL12" s="1080" t="n"/>
      <c r="EM12" s="1080" t="n"/>
      <c r="EN12" s="1080" t="n"/>
      <c r="EO12" s="1080" t="n"/>
      <c r="EP12" s="1080" t="n"/>
      <c r="EQ12" s="1080" t="n"/>
      <c r="ER12" s="1080" t="n"/>
      <c r="ES12" s="1080" t="n"/>
      <c r="ET12" s="1080" t="n"/>
      <c r="EU12" s="1080" t="n"/>
      <c r="EV12" s="1080" t="n"/>
      <c r="EW12" s="1080" t="n"/>
      <c r="EX12" s="1080" t="n"/>
      <c r="EY12" s="1080" t="n"/>
      <c r="EZ12" s="1080" t="n"/>
      <c r="FA12" s="1080" t="n"/>
      <c r="FB12" s="1080" t="n"/>
      <c r="FC12" s="1080" t="n"/>
      <c r="FD12" s="1080" t="n"/>
      <c r="FE12" s="1080" t="n"/>
      <c r="FF12" s="1080" t="n"/>
      <c r="FG12" s="1080" t="n"/>
      <c r="FH12" s="1080" t="n"/>
      <c r="FI12" s="1080" t="n"/>
      <c r="FJ12" s="1080" t="n"/>
      <c r="FK12" s="1080" t="n"/>
      <c r="FL12" s="1080" t="n"/>
      <c r="FM12" s="1080" t="n"/>
      <c r="FN12" s="1080" t="n"/>
      <c r="FO12" s="1080" t="n"/>
      <c r="FP12" s="1080" t="n"/>
      <c r="FQ12" s="1080" t="n"/>
      <c r="FR12" s="1080" t="n"/>
      <c r="FS12" s="1080" t="n"/>
      <c r="FT12" s="1080" t="n"/>
      <c r="FU12" s="1080" t="n"/>
      <c r="FV12" s="1080" t="n"/>
      <c r="FW12" s="1080" t="n"/>
      <c r="FX12" s="1080" t="n"/>
      <c r="FY12" s="1080" t="n"/>
      <c r="FZ12" s="1080" t="n"/>
      <c r="GA12" s="1080" t="n"/>
      <c r="GB12" s="1080" t="n"/>
      <c r="GC12" s="1080" t="n"/>
      <c r="GD12" s="1080" t="n"/>
      <c r="GE12" s="1080" t="n"/>
      <c r="GF12" s="1080" t="n"/>
      <c r="GG12" s="1080" t="n"/>
      <c r="GH12" s="1080" t="n"/>
      <c r="GI12" s="1080" t="n"/>
      <c r="GJ12" s="1080" t="n"/>
      <c r="GK12" s="1080" t="n"/>
      <c r="GL12" s="1080" t="n"/>
      <c r="GM12" s="1080" t="n"/>
      <c r="GN12" s="1080" t="n"/>
      <c r="GO12" s="1080" t="n"/>
      <c r="GP12" s="1080" t="n"/>
      <c r="GQ12" s="1080" t="n"/>
      <c r="GR12" s="1080" t="n"/>
      <c r="GS12" s="1080" t="n"/>
      <c r="GT12" s="1080" t="n"/>
      <c r="GU12" s="1080" t="n"/>
      <c r="GV12" s="1080" t="n"/>
      <c r="GW12" s="1080" t="n"/>
      <c r="GX12" s="1080" t="n"/>
      <c r="GY12" s="1080" t="n"/>
      <c r="GZ12" s="1080" t="n"/>
      <c r="HA12" s="1080" t="n"/>
      <c r="HB12" s="1080" t="n"/>
      <c r="HC12" s="1080" t="n"/>
      <c r="HD12" s="1080" t="n"/>
      <c r="HE12" s="1080" t="n"/>
      <c r="HF12" s="1080" t="n"/>
      <c r="HG12" s="1080" t="n"/>
      <c r="HH12" s="1080" t="n"/>
      <c r="HI12" s="1080" t="n"/>
      <c r="HJ12" s="1080" t="n"/>
      <c r="HK12" s="1080" t="n"/>
      <c r="HL12" s="1080" t="n"/>
      <c r="HM12" s="1080" t="n"/>
      <c r="HN12" s="1080" t="n"/>
      <c r="HO12" s="1080" t="n"/>
      <c r="HP12" s="1080" t="n"/>
      <c r="HQ12" s="1080" t="n"/>
      <c r="HR12" s="1080" t="n"/>
      <c r="HS12" s="1080" t="n"/>
      <c r="HT12" s="1080" t="n"/>
      <c r="HU12" s="1080" t="n"/>
      <c r="HV12" s="1080" t="n"/>
      <c r="HW12" s="1080" t="n"/>
      <c r="HX12" s="1080" t="n"/>
      <c r="HY12" s="1080" t="n"/>
      <c r="HZ12" s="1080" t="n"/>
      <c r="IA12" s="1080" t="n"/>
      <c r="IB12" s="1080" t="n"/>
      <c r="IC12" s="1080" t="n"/>
      <c r="ID12" s="1080" t="n"/>
      <c r="IE12" s="1080" t="n"/>
      <c r="IF12" s="1080" t="n"/>
      <c r="IG12" s="1080" t="n"/>
      <c r="IH12" s="1080" t="n"/>
      <c r="II12" s="1080" t="n"/>
      <c r="IJ12" s="1080" t="n"/>
      <c r="IK12" s="1080" t="n"/>
      <c r="IL12" s="1080" t="n"/>
      <c r="IM12" s="1080" t="n"/>
      <c r="IN12" s="1080" t="n"/>
      <c r="IO12" s="1080" t="n"/>
      <c r="IP12" s="1080" t="n"/>
      <c r="IQ12" s="1080" t="n"/>
      <c r="IR12" s="1080" t="n"/>
      <c r="IS12" s="1080" t="n"/>
      <c r="IT12" s="1080" t="n"/>
      <c r="IU12" s="1080" t="n"/>
      <c r="IV12" s="1080" t="n"/>
      <c r="IW12" s="1080" t="n"/>
      <c r="IX12" s="1080" t="n"/>
      <c r="IY12" s="1080" t="n"/>
      <c r="IZ12" s="1080" t="n"/>
      <c r="JA12" s="1080" t="n"/>
      <c r="JB12" s="1080" t="n"/>
      <c r="JC12" s="1080" t="n"/>
      <c r="JD12" s="1080" t="n"/>
      <c r="JE12" s="1080" t="n"/>
      <c r="JF12" s="1080" t="n"/>
      <c r="JG12" s="1080" t="n"/>
      <c r="JH12" s="1080" t="n"/>
      <c r="JI12" s="1080" t="n"/>
      <c r="JJ12" s="1080" t="n"/>
      <c r="JK12" s="1080" t="n"/>
      <c r="JL12" s="1080" t="n"/>
      <c r="JM12" s="1080" t="n"/>
      <c r="JN12" s="1080" t="n"/>
      <c r="JO12" s="1080" t="n"/>
      <c r="JP12" s="1080" t="n"/>
      <c r="JQ12" s="1080" t="n"/>
      <c r="JR12" s="1080" t="n"/>
      <c r="JS12" s="1080" t="n"/>
      <c r="JT12" s="1080" t="n"/>
      <c r="JU12" s="1080" t="n"/>
      <c r="JV12" s="1080" t="n"/>
      <c r="JW12" s="1080" t="n"/>
      <c r="JX12" s="1080" t="n"/>
      <c r="JY12" s="1080" t="n"/>
      <c r="JZ12" s="1080" t="n"/>
      <c r="KA12" s="1080" t="n"/>
      <c r="KB12" s="1080" t="n"/>
      <c r="KC12" s="1080" t="n"/>
      <c r="KD12" s="1080" t="n"/>
      <c r="KE12" s="1080" t="n"/>
      <c r="KF12" s="1080" t="n"/>
      <c r="KG12" s="1080" t="n"/>
      <c r="KH12" s="1080" t="n"/>
      <c r="KI12" s="1080" t="n"/>
      <c r="KJ12" s="1080" t="n"/>
      <c r="KK12" s="1080" t="n"/>
      <c r="KL12" s="1080" t="n"/>
      <c r="KM12" s="1080" t="n"/>
      <c r="KN12" s="1080" t="n"/>
      <c r="KO12" s="1080" t="n"/>
      <c r="KP12" s="1080" t="n"/>
      <c r="KQ12" s="1080" t="n"/>
      <c r="KR12" s="1080" t="n"/>
      <c r="KS12" s="1080" t="n"/>
      <c r="KT12" s="1080" t="n"/>
      <c r="KU12" s="1080" t="n"/>
      <c r="KV12" s="1080" t="n"/>
      <c r="KW12" s="1080" t="n"/>
      <c r="KX12" s="1080" t="n"/>
      <c r="KY12" s="1080" t="n"/>
      <c r="KZ12" s="1080" t="n"/>
      <c r="LA12" s="1080" t="n"/>
      <c r="LB12" s="1080" t="n"/>
      <c r="LC12" s="1080" t="n"/>
      <c r="LD12" s="1080" t="n"/>
      <c r="LE12" s="1080" t="n"/>
      <c r="LF12" s="1080" t="n"/>
      <c r="LG12" s="1080" t="n"/>
      <c r="LH12" s="1080" t="n"/>
      <c r="LI12" s="1080" t="n"/>
      <c r="LJ12" s="1080" t="n"/>
      <c r="LK12" s="1080" t="n"/>
      <c r="LL12" s="1080" t="n"/>
      <c r="LM12" s="1080" t="n"/>
      <c r="LN12" s="1080" t="n"/>
      <c r="LO12" s="1080" t="n"/>
      <c r="LP12" s="1080" t="n"/>
      <c r="LQ12" s="1080" t="n"/>
      <c r="LR12" s="1080" t="n"/>
      <c r="LS12" s="1080" t="n"/>
    </row>
    <row r="13" ht="24.75" customFormat="1" customHeight="1" s="1071">
      <c r="A13" s="1071" t="n"/>
      <c r="B13" s="1085" t="inlineStr">
        <is>
          <t xml:space="preserve">Assets </t>
        </is>
      </c>
      <c r="C13" s="1086" t="n"/>
      <c r="D13" s="1086" t="n"/>
      <c r="E13" s="1086" t="n"/>
      <c r="F13" s="1086" t="n"/>
      <c r="G13" s="1086" t="n"/>
      <c r="H13" s="1086" t="n"/>
      <c r="I13" s="1087" t="n"/>
      <c r="J13" s="1071" t="n"/>
      <c r="K13" s="1071" t="n"/>
      <c r="L13" s="1071" t="n"/>
      <c r="M13" s="1071" t="n"/>
      <c r="N13" s="1088" t="inlineStr">
        <is>
          <t xml:space="preserve">Assets </t>
        </is>
      </c>
      <c r="O13" s="1089" t="n"/>
      <c r="P13" s="1089" t="n"/>
      <c r="Q13" s="1089" t="n"/>
      <c r="R13" s="1089" t="n"/>
      <c r="S13" s="1089" t="n"/>
      <c r="T13" s="1089" t="n"/>
      <c r="U13" s="1090" t="n"/>
      <c r="V13" s="1071" t="n"/>
      <c r="W13" s="1071" t="n"/>
      <c r="X13" s="1071" t="n"/>
      <c r="Y13" s="1071" t="n"/>
      <c r="Z13" s="1071" t="n"/>
      <c r="AA13" s="1071" t="n"/>
      <c r="AB13" s="1071" t="n"/>
      <c r="AC13" s="1071" t="n"/>
      <c r="AD13" s="1071" t="n"/>
      <c r="AE13" s="1071" t="n"/>
      <c r="AF13" s="1071" t="n"/>
      <c r="AG13" s="1071" t="n"/>
      <c r="AH13" s="1071" t="n"/>
      <c r="AI13" s="1071" t="n"/>
      <c r="AJ13" s="1071" t="n"/>
      <c r="AK13" s="1071" t="n"/>
      <c r="AL13" s="1071" t="n"/>
      <c r="AM13" s="1071" t="n"/>
      <c r="AN13" s="1071" t="n"/>
      <c r="AO13" s="1071" t="n"/>
      <c r="AP13" s="1071" t="n"/>
      <c r="AQ13" s="1071" t="n"/>
      <c r="AR13" s="1071" t="n"/>
      <c r="AS13" s="1071" t="n"/>
      <c r="AT13" s="1071" t="n"/>
      <c r="AU13" s="1071" t="n"/>
      <c r="AV13" s="1071" t="n"/>
      <c r="AW13" s="1071" t="n"/>
      <c r="AX13" s="1071" t="n"/>
      <c r="AY13" s="1071" t="n"/>
      <c r="AZ13" s="1071" t="n"/>
      <c r="BA13" s="1071" t="n"/>
      <c r="BB13" s="1071" t="n"/>
      <c r="BC13" s="1071" t="n"/>
      <c r="BD13" s="1071" t="n"/>
      <c r="BE13" s="1071" t="n"/>
      <c r="BF13" s="1071" t="n"/>
      <c r="BG13" s="1071" t="n"/>
      <c r="BH13" s="1071" t="n"/>
      <c r="BI13" s="1071" t="n"/>
      <c r="BJ13" s="1071" t="n"/>
      <c r="BK13" s="1071" t="n"/>
      <c r="BL13" s="1071" t="n"/>
      <c r="BM13" s="1071" t="n"/>
      <c r="BN13" s="1071" t="n"/>
      <c r="BO13" s="1071" t="n"/>
      <c r="BP13" s="1071" t="n"/>
      <c r="BQ13" s="1071" t="n"/>
      <c r="BR13" s="1071" t="n"/>
      <c r="BS13" s="1071" t="n"/>
      <c r="BT13" s="1071" t="n"/>
      <c r="BU13" s="1071" t="n"/>
      <c r="BV13" s="1071" t="n"/>
      <c r="BW13" s="1071" t="n"/>
      <c r="BX13" s="1071" t="n"/>
      <c r="BY13" s="1071" t="n"/>
      <c r="BZ13" s="1071" t="n"/>
      <c r="CA13" s="1071" t="n"/>
      <c r="CB13" s="1071" t="n"/>
      <c r="CC13" s="1071" t="n"/>
      <c r="CD13" s="1071" t="n"/>
      <c r="CE13" s="1071" t="n"/>
      <c r="CF13" s="1071" t="n"/>
      <c r="CG13" s="1071" t="n"/>
      <c r="CH13" s="1071" t="n"/>
      <c r="CI13" s="1071" t="n"/>
      <c r="CJ13" s="1071" t="n"/>
      <c r="CK13" s="1071" t="n"/>
      <c r="CL13" s="1071" t="n"/>
      <c r="CM13" s="1071" t="n"/>
      <c r="CN13" s="1071" t="n"/>
      <c r="CO13" s="1071" t="n"/>
      <c r="CP13" s="1071" t="n"/>
      <c r="CQ13" s="1071" t="n"/>
      <c r="CR13" s="1071" t="n"/>
      <c r="CS13" s="1071" t="n"/>
      <c r="CT13" s="1071" t="n"/>
      <c r="CU13" s="1071" t="n"/>
      <c r="CV13" s="1071" t="n"/>
      <c r="CW13" s="1071" t="n"/>
      <c r="CX13" s="1071" t="n"/>
      <c r="CY13" s="1071" t="n"/>
      <c r="CZ13" s="1071" t="n"/>
      <c r="DA13" s="1071" t="n"/>
      <c r="DB13" s="1071" t="n"/>
      <c r="DC13" s="1071" t="n"/>
      <c r="DD13" s="1071" t="n"/>
      <c r="DE13" s="1071" t="n"/>
      <c r="DF13" s="1071" t="n"/>
      <c r="DG13" s="1071" t="n"/>
      <c r="DH13" s="1071" t="n"/>
      <c r="DI13" s="1071" t="n"/>
      <c r="DJ13" s="1071" t="n"/>
      <c r="DK13" s="1071" t="n"/>
      <c r="DL13" s="1071" t="n"/>
      <c r="DM13" s="1071" t="n"/>
      <c r="DN13" s="1071" t="n"/>
      <c r="DO13" s="1071" t="n"/>
      <c r="DP13" s="1071" t="n"/>
      <c r="DQ13" s="1071" t="n"/>
      <c r="DR13" s="1071" t="n"/>
      <c r="DS13" s="1071" t="n"/>
      <c r="DT13" s="1071" t="n"/>
      <c r="DU13" s="1071" t="n"/>
      <c r="DV13" s="1071" t="n"/>
      <c r="DW13" s="1071" t="n"/>
      <c r="DX13" s="1071" t="n"/>
      <c r="DY13" s="1071" t="n"/>
      <c r="DZ13" s="1071" t="n"/>
      <c r="EA13" s="1071" t="n"/>
      <c r="EB13" s="1071" t="n"/>
      <c r="EC13" s="1071" t="n"/>
      <c r="ED13" s="1071" t="n"/>
      <c r="EE13" s="1071" t="n"/>
      <c r="EF13" s="1071" t="n"/>
      <c r="EG13" s="1071" t="n"/>
      <c r="EH13" s="1071" t="n"/>
      <c r="EI13" s="1071" t="n"/>
      <c r="EJ13" s="1071" t="n"/>
      <c r="EK13" s="1071" t="n"/>
      <c r="EL13" s="1071" t="n"/>
      <c r="EM13" s="1071" t="n"/>
      <c r="EN13" s="1071" t="n"/>
      <c r="EO13" s="1071" t="n"/>
      <c r="EP13" s="1071" t="n"/>
      <c r="EQ13" s="1071" t="n"/>
      <c r="ER13" s="1071" t="n"/>
      <c r="ES13" s="1071" t="n"/>
      <c r="ET13" s="1071" t="n"/>
      <c r="EU13" s="1071" t="n"/>
      <c r="EV13" s="1071" t="n"/>
      <c r="EW13" s="1071" t="n"/>
      <c r="EX13" s="1071" t="n"/>
      <c r="EY13" s="1071" t="n"/>
      <c r="EZ13" s="1071" t="n"/>
      <c r="FA13" s="1071" t="n"/>
      <c r="FB13" s="1071" t="n"/>
      <c r="FC13" s="1071" t="n"/>
      <c r="FD13" s="1071" t="n"/>
      <c r="FE13" s="1071" t="n"/>
      <c r="FF13" s="1071" t="n"/>
      <c r="FG13" s="1071" t="n"/>
      <c r="FH13" s="1071" t="n"/>
      <c r="FI13" s="1071" t="n"/>
      <c r="FJ13" s="1071" t="n"/>
      <c r="FK13" s="1071" t="n"/>
      <c r="FL13" s="1071" t="n"/>
      <c r="FM13" s="1071" t="n"/>
      <c r="FN13" s="1071" t="n"/>
      <c r="FO13" s="1071" t="n"/>
      <c r="FP13" s="1071" t="n"/>
      <c r="FQ13" s="1071" t="n"/>
      <c r="FR13" s="1071" t="n"/>
      <c r="FS13" s="1071" t="n"/>
      <c r="FT13" s="1071" t="n"/>
      <c r="FU13" s="1071" t="n"/>
      <c r="FV13" s="1071" t="n"/>
      <c r="FW13" s="1071" t="n"/>
      <c r="FX13" s="1071" t="n"/>
      <c r="FY13" s="1071" t="n"/>
      <c r="FZ13" s="1071" t="n"/>
      <c r="GA13" s="1071" t="n"/>
      <c r="GB13" s="1071" t="n"/>
      <c r="GC13" s="1071" t="n"/>
      <c r="GD13" s="1071" t="n"/>
      <c r="GE13" s="1071" t="n"/>
      <c r="GF13" s="1071" t="n"/>
      <c r="GG13" s="1071" t="n"/>
      <c r="GH13" s="1071" t="n"/>
      <c r="GI13" s="1071" t="n"/>
      <c r="GJ13" s="1071" t="n"/>
      <c r="GK13" s="1071" t="n"/>
      <c r="GL13" s="1071" t="n"/>
      <c r="GM13" s="1071" t="n"/>
      <c r="GN13" s="1071" t="n"/>
      <c r="GO13" s="1071" t="n"/>
      <c r="GP13" s="1071" t="n"/>
      <c r="GQ13" s="1071" t="n"/>
      <c r="GR13" s="1071" t="n"/>
      <c r="GS13" s="1071" t="n"/>
      <c r="GT13" s="1071" t="n"/>
      <c r="GU13" s="1071" t="n"/>
      <c r="GV13" s="1071" t="n"/>
      <c r="GW13" s="1071" t="n"/>
      <c r="GX13" s="1071" t="n"/>
      <c r="GY13" s="1071" t="n"/>
      <c r="GZ13" s="1071" t="n"/>
      <c r="HA13" s="1071" t="n"/>
      <c r="HB13" s="1071" t="n"/>
      <c r="HC13" s="1071" t="n"/>
      <c r="HD13" s="1071" t="n"/>
      <c r="HE13" s="1071" t="n"/>
      <c r="HF13" s="1071" t="n"/>
      <c r="HG13" s="1071" t="n"/>
      <c r="HH13" s="1071" t="n"/>
      <c r="HI13" s="1071" t="n"/>
      <c r="HJ13" s="1071" t="n"/>
      <c r="HK13" s="1071" t="n"/>
      <c r="HL13" s="1071" t="n"/>
      <c r="HM13" s="1071" t="n"/>
      <c r="HN13" s="1071" t="n"/>
      <c r="HO13" s="1071" t="n"/>
      <c r="HP13" s="1071" t="n"/>
      <c r="HQ13" s="1071" t="n"/>
      <c r="HR13" s="1071" t="n"/>
      <c r="HS13" s="1071" t="n"/>
      <c r="HT13" s="1071" t="n"/>
      <c r="HU13" s="1071" t="n"/>
      <c r="HV13" s="1071" t="n"/>
      <c r="HW13" s="1071" t="n"/>
      <c r="HX13" s="1071" t="n"/>
      <c r="HY13" s="1071" t="n"/>
      <c r="HZ13" s="1071" t="n"/>
      <c r="IA13" s="1071" t="n"/>
      <c r="IB13" s="1071" t="n"/>
      <c r="IC13" s="1071" t="n"/>
      <c r="ID13" s="1071" t="n"/>
      <c r="IE13" s="1071" t="n"/>
      <c r="IF13" s="1071" t="n"/>
      <c r="IG13" s="1071" t="n"/>
      <c r="IH13" s="1071" t="n"/>
      <c r="II13" s="1071" t="n"/>
      <c r="IJ13" s="1071" t="n"/>
      <c r="IK13" s="1071" t="n"/>
      <c r="IL13" s="1071" t="n"/>
      <c r="IM13" s="1071" t="n"/>
      <c r="IN13" s="1071" t="n"/>
      <c r="IO13" s="1071" t="n"/>
      <c r="IP13" s="1071" t="n"/>
      <c r="IQ13" s="1071" t="n"/>
      <c r="IR13" s="1071" t="n"/>
      <c r="IS13" s="1071" t="n"/>
      <c r="IT13" s="1071" t="n"/>
      <c r="IU13" s="1071" t="n"/>
      <c r="IV13" s="1071" t="n"/>
      <c r="IW13" s="1071" t="n"/>
      <c r="IX13" s="1071" t="n"/>
      <c r="IY13" s="1071" t="n"/>
      <c r="IZ13" s="1071" t="n"/>
      <c r="JA13" s="1071" t="n"/>
      <c r="JB13" s="1071" t="n"/>
      <c r="JC13" s="1071" t="n"/>
      <c r="JD13" s="1071" t="n"/>
      <c r="JE13" s="1071" t="n"/>
      <c r="JF13" s="1071" t="n"/>
      <c r="JG13" s="1071" t="n"/>
      <c r="JH13" s="1071" t="n"/>
      <c r="JI13" s="1071" t="n"/>
      <c r="JJ13" s="1071" t="n"/>
      <c r="JK13" s="1071" t="n"/>
      <c r="JL13" s="1071" t="n"/>
      <c r="JM13" s="1071" t="n"/>
      <c r="JN13" s="1071" t="n"/>
      <c r="JO13" s="1071" t="n"/>
      <c r="JP13" s="1071" t="n"/>
      <c r="JQ13" s="1071" t="n"/>
      <c r="JR13" s="1071" t="n"/>
      <c r="JS13" s="1071" t="n"/>
      <c r="JT13" s="1071" t="n"/>
      <c r="JU13" s="1071" t="n"/>
      <c r="JV13" s="1071" t="n"/>
      <c r="JW13" s="1071" t="n"/>
      <c r="JX13" s="1071" t="n"/>
      <c r="JY13" s="1071" t="n"/>
      <c r="JZ13" s="1071" t="n"/>
      <c r="KA13" s="1071" t="n"/>
      <c r="KB13" s="1071" t="n"/>
      <c r="KC13" s="1071" t="n"/>
      <c r="KD13" s="1071" t="n"/>
      <c r="KE13" s="1071" t="n"/>
      <c r="KF13" s="1071" t="n"/>
      <c r="KG13" s="1071" t="n"/>
      <c r="KH13" s="1071" t="n"/>
      <c r="KI13" s="1071" t="n"/>
      <c r="KJ13" s="1071" t="n"/>
      <c r="KK13" s="1071" t="n"/>
      <c r="KL13" s="1071" t="n"/>
      <c r="KM13" s="1071" t="n"/>
      <c r="KN13" s="1071" t="n"/>
      <c r="KO13" s="1071" t="n"/>
      <c r="KP13" s="1071" t="n"/>
      <c r="KQ13" s="1071" t="n"/>
      <c r="KR13" s="1071" t="n"/>
      <c r="KS13" s="1071" t="n"/>
      <c r="KT13" s="1071" t="n"/>
      <c r="KU13" s="1071" t="n"/>
      <c r="KV13" s="1071" t="n"/>
      <c r="KW13" s="1071" t="n"/>
      <c r="KX13" s="1071" t="n"/>
      <c r="KY13" s="1071" t="n"/>
      <c r="KZ13" s="1071" t="n"/>
      <c r="LA13" s="1071" t="n"/>
      <c r="LB13" s="1071" t="n"/>
      <c r="LC13" s="1071" t="n"/>
      <c r="LD13" s="1071" t="n"/>
      <c r="LE13" s="1071" t="n"/>
      <c r="LF13" s="1071" t="n"/>
      <c r="LG13" s="1071" t="n"/>
      <c r="LH13" s="1071" t="n"/>
      <c r="LI13" s="1071" t="n"/>
      <c r="LJ13" s="1071" t="n"/>
      <c r="LK13" s="1071" t="n"/>
      <c r="LL13" s="1071" t="n"/>
      <c r="LM13" s="1071" t="n"/>
      <c r="LN13" s="1071" t="n"/>
      <c r="LO13" s="1071" t="n"/>
      <c r="LP13" s="1071" t="n"/>
      <c r="LQ13" s="1071" t="n"/>
      <c r="LR13" s="1071" t="n"/>
      <c r="LS13" s="1071" t="n"/>
    </row>
    <row r="14" ht="14.25" customFormat="1" customHeight="1" s="1071">
      <c r="A14" s="1071" t="n"/>
      <c r="B14" s="1091" t="inlineStr">
        <is>
          <t xml:space="preserve">Cash and cash equivalents </t>
        </is>
      </c>
      <c r="C14" s="1092" t="n"/>
      <c r="D14" s="1092" t="n"/>
      <c r="E14" s="1092" t="n"/>
      <c r="F14" s="1092" t="n"/>
      <c r="G14" s="1092" t="n"/>
      <c r="H14" s="1092" t="n"/>
      <c r="I14" s="1093" t="n"/>
      <c r="J14" s="1071" t="n"/>
      <c r="K14" s="1071" t="n"/>
      <c r="L14" s="1071" t="n"/>
      <c r="M14" s="1071" t="n"/>
      <c r="N14" s="1094" t="inlineStr">
        <is>
          <t xml:space="preserve">Cash and cash equivalents </t>
        </is>
      </c>
      <c r="O14" s="1095" t="n"/>
      <c r="P14" s="1095" t="n"/>
      <c r="Q14" s="1095" t="n"/>
      <c r="R14" s="1095" t="n"/>
      <c r="S14" s="1095" t="n"/>
      <c r="T14" s="1095" t="n"/>
      <c r="U14" s="1096" t="n"/>
      <c r="V14" s="1071" t="n"/>
      <c r="W14" s="1071" t="n"/>
      <c r="X14" s="1071" t="n"/>
      <c r="Y14" s="1071" t="n"/>
      <c r="Z14" s="1071" t="n"/>
      <c r="AA14" s="1071" t="n"/>
      <c r="AB14" s="1071" t="n"/>
      <c r="AC14" s="1071" t="n"/>
      <c r="AD14" s="1071" t="n"/>
      <c r="AE14" s="1071" t="n"/>
      <c r="AF14" s="1071" t="n"/>
      <c r="AG14" s="1071" t="n"/>
      <c r="AH14" s="1071" t="n"/>
      <c r="AI14" s="1071" t="n"/>
      <c r="AJ14" s="1071" t="n"/>
      <c r="AK14" s="1071" t="n"/>
      <c r="AL14" s="1071" t="n"/>
      <c r="AM14" s="1071" t="n"/>
      <c r="AN14" s="1071" t="n"/>
      <c r="AO14" s="1071" t="n"/>
      <c r="AP14" s="1071" t="n"/>
      <c r="AQ14" s="1071" t="n"/>
      <c r="AR14" s="1071" t="n"/>
      <c r="AS14" s="1071" t="n"/>
      <c r="AT14" s="1071" t="n"/>
      <c r="AU14" s="1071" t="n"/>
      <c r="AV14" s="1071" t="n"/>
      <c r="AW14" s="1071" t="n"/>
      <c r="AX14" s="1071" t="n"/>
      <c r="AY14" s="1071" t="n"/>
      <c r="AZ14" s="1071" t="n"/>
      <c r="BA14" s="1071" t="n"/>
      <c r="BB14" s="1071" t="n"/>
      <c r="BC14" s="1071" t="n"/>
      <c r="BD14" s="1071" t="n"/>
      <c r="BE14" s="1071" t="n"/>
      <c r="BF14" s="1071" t="n"/>
      <c r="BG14" s="1071" t="n"/>
      <c r="BH14" s="1071" t="n"/>
      <c r="BI14" s="1071" t="n"/>
      <c r="BJ14" s="1071" t="n"/>
      <c r="BK14" s="1071" t="n"/>
      <c r="BL14" s="1071" t="n"/>
      <c r="BM14" s="1071" t="n"/>
      <c r="BN14" s="1071" t="n"/>
      <c r="BO14" s="1071" t="n"/>
      <c r="BP14" s="1071" t="n"/>
      <c r="BQ14" s="1071" t="n"/>
      <c r="BR14" s="1071" t="n"/>
      <c r="BS14" s="1071" t="n"/>
      <c r="BT14" s="1071" t="n"/>
      <c r="BU14" s="1071" t="n"/>
      <c r="BV14" s="1071" t="n"/>
      <c r="BW14" s="1071" t="n"/>
      <c r="BX14" s="1071" t="n"/>
      <c r="BY14" s="1071" t="n"/>
      <c r="BZ14" s="1071" t="n"/>
      <c r="CA14" s="1071" t="n"/>
      <c r="CB14" s="1071" t="n"/>
      <c r="CC14" s="1071" t="n"/>
      <c r="CD14" s="1071" t="n"/>
      <c r="CE14" s="1071" t="n"/>
      <c r="CF14" s="1071" t="n"/>
      <c r="CG14" s="1071" t="n"/>
      <c r="CH14" s="1071" t="n"/>
      <c r="CI14" s="1071" t="n"/>
      <c r="CJ14" s="1071" t="n"/>
      <c r="CK14" s="1071" t="n"/>
      <c r="CL14" s="1071" t="n"/>
      <c r="CM14" s="1071" t="n"/>
      <c r="CN14" s="1071" t="n"/>
      <c r="CO14" s="1071" t="n"/>
      <c r="CP14" s="1071" t="n"/>
      <c r="CQ14" s="1071" t="n"/>
      <c r="CR14" s="1071" t="n"/>
      <c r="CS14" s="1071" t="n"/>
      <c r="CT14" s="1071" t="n"/>
      <c r="CU14" s="1071" t="n"/>
      <c r="CV14" s="1071" t="n"/>
      <c r="CW14" s="1071" t="n"/>
      <c r="CX14" s="1071" t="n"/>
      <c r="CY14" s="1071" t="n"/>
      <c r="CZ14" s="1071" t="n"/>
      <c r="DA14" s="1071" t="n"/>
      <c r="DB14" s="1071" t="n"/>
      <c r="DC14" s="1071" t="n"/>
      <c r="DD14" s="1071" t="n"/>
      <c r="DE14" s="1071" t="n"/>
      <c r="DF14" s="1071" t="n"/>
      <c r="DG14" s="1071" t="n"/>
      <c r="DH14" s="1071" t="n"/>
      <c r="DI14" s="1071" t="n"/>
      <c r="DJ14" s="1071" t="n"/>
      <c r="DK14" s="1071" t="n"/>
      <c r="DL14" s="1071" t="n"/>
      <c r="DM14" s="1071" t="n"/>
      <c r="DN14" s="1071" t="n"/>
      <c r="DO14" s="1071" t="n"/>
      <c r="DP14" s="1071" t="n"/>
      <c r="DQ14" s="1071" t="n"/>
      <c r="DR14" s="1071" t="n"/>
      <c r="DS14" s="1071" t="n"/>
      <c r="DT14" s="1071" t="n"/>
      <c r="DU14" s="1071" t="n"/>
      <c r="DV14" s="1071" t="n"/>
      <c r="DW14" s="1071" t="n"/>
      <c r="DX14" s="1071" t="n"/>
      <c r="DY14" s="1071" t="n"/>
      <c r="DZ14" s="1071" t="n"/>
      <c r="EA14" s="1071" t="n"/>
      <c r="EB14" s="1071" t="n"/>
      <c r="EC14" s="1071" t="n"/>
      <c r="ED14" s="1071" t="n"/>
      <c r="EE14" s="1071" t="n"/>
      <c r="EF14" s="1071" t="n"/>
      <c r="EG14" s="1071" t="n"/>
      <c r="EH14" s="1071" t="n"/>
      <c r="EI14" s="1071" t="n"/>
      <c r="EJ14" s="1071" t="n"/>
      <c r="EK14" s="1071" t="n"/>
      <c r="EL14" s="1071" t="n"/>
      <c r="EM14" s="1071" t="n"/>
      <c r="EN14" s="1071" t="n"/>
      <c r="EO14" s="1071" t="n"/>
      <c r="EP14" s="1071" t="n"/>
      <c r="EQ14" s="1071" t="n"/>
      <c r="ER14" s="1071" t="n"/>
      <c r="ES14" s="1071" t="n"/>
      <c r="ET14" s="1071" t="n"/>
      <c r="EU14" s="1071" t="n"/>
      <c r="EV14" s="1071" t="n"/>
      <c r="EW14" s="1071" t="n"/>
      <c r="EX14" s="1071" t="n"/>
      <c r="EY14" s="1071" t="n"/>
      <c r="EZ14" s="1071" t="n"/>
      <c r="FA14" s="1071" t="n"/>
      <c r="FB14" s="1071" t="n"/>
      <c r="FC14" s="1071" t="n"/>
      <c r="FD14" s="1071" t="n"/>
      <c r="FE14" s="1071" t="n"/>
      <c r="FF14" s="1071" t="n"/>
      <c r="FG14" s="1071" t="n"/>
      <c r="FH14" s="1071" t="n"/>
      <c r="FI14" s="1071" t="n"/>
      <c r="FJ14" s="1071" t="n"/>
      <c r="FK14" s="1071" t="n"/>
      <c r="FL14" s="1071" t="n"/>
      <c r="FM14" s="1071" t="n"/>
      <c r="FN14" s="1071" t="n"/>
      <c r="FO14" s="1071" t="n"/>
      <c r="FP14" s="1071" t="n"/>
      <c r="FQ14" s="1071" t="n"/>
      <c r="FR14" s="1071" t="n"/>
      <c r="FS14" s="1071" t="n"/>
      <c r="FT14" s="1071" t="n"/>
      <c r="FU14" s="1071" t="n"/>
      <c r="FV14" s="1071" t="n"/>
      <c r="FW14" s="1071" t="n"/>
      <c r="FX14" s="1071" t="n"/>
      <c r="FY14" s="1071" t="n"/>
      <c r="FZ14" s="1071" t="n"/>
      <c r="GA14" s="1071" t="n"/>
      <c r="GB14" s="1071" t="n"/>
      <c r="GC14" s="1071" t="n"/>
      <c r="GD14" s="1071" t="n"/>
      <c r="GE14" s="1071" t="n"/>
      <c r="GF14" s="1071" t="n"/>
      <c r="GG14" s="1071" t="n"/>
      <c r="GH14" s="1071" t="n"/>
      <c r="GI14" s="1071" t="n"/>
      <c r="GJ14" s="1071" t="n"/>
      <c r="GK14" s="1071" t="n"/>
      <c r="GL14" s="1071" t="n"/>
      <c r="GM14" s="1071" t="n"/>
      <c r="GN14" s="1071" t="n"/>
      <c r="GO14" s="1071" t="n"/>
      <c r="GP14" s="1071" t="n"/>
      <c r="GQ14" s="1071" t="n"/>
      <c r="GR14" s="1071" t="n"/>
      <c r="GS14" s="1071" t="n"/>
      <c r="GT14" s="1071" t="n"/>
      <c r="GU14" s="1071" t="n"/>
      <c r="GV14" s="1071" t="n"/>
      <c r="GW14" s="1071" t="n"/>
      <c r="GX14" s="1071" t="n"/>
      <c r="GY14" s="1071" t="n"/>
      <c r="GZ14" s="1071" t="n"/>
      <c r="HA14" s="1071" t="n"/>
      <c r="HB14" s="1071" t="n"/>
      <c r="HC14" s="1071" t="n"/>
      <c r="HD14" s="1071" t="n"/>
      <c r="HE14" s="1071" t="n"/>
      <c r="HF14" s="1071" t="n"/>
      <c r="HG14" s="1071" t="n"/>
      <c r="HH14" s="1071" t="n"/>
      <c r="HI14" s="1071" t="n"/>
      <c r="HJ14" s="1071" t="n"/>
      <c r="HK14" s="1071" t="n"/>
      <c r="HL14" s="1071" t="n"/>
      <c r="HM14" s="1071" t="n"/>
      <c r="HN14" s="1071" t="n"/>
      <c r="HO14" s="1071" t="n"/>
      <c r="HP14" s="1071" t="n"/>
      <c r="HQ14" s="1071" t="n"/>
      <c r="HR14" s="1071" t="n"/>
      <c r="HS14" s="1071" t="n"/>
      <c r="HT14" s="1071" t="n"/>
      <c r="HU14" s="1071" t="n"/>
      <c r="HV14" s="1071" t="n"/>
      <c r="HW14" s="1071" t="n"/>
      <c r="HX14" s="1071" t="n"/>
      <c r="HY14" s="1071" t="n"/>
      <c r="HZ14" s="1071" t="n"/>
      <c r="IA14" s="1071" t="n"/>
      <c r="IB14" s="1071" t="n"/>
      <c r="IC14" s="1071" t="n"/>
      <c r="ID14" s="1071" t="n"/>
      <c r="IE14" s="1071" t="n"/>
      <c r="IF14" s="1071" t="n"/>
      <c r="IG14" s="1071" t="n"/>
      <c r="IH14" s="1071" t="n"/>
      <c r="II14" s="1071" t="n"/>
      <c r="IJ14" s="1071" t="n"/>
      <c r="IK14" s="1071" t="n"/>
      <c r="IL14" s="1071" t="n"/>
      <c r="IM14" s="1071" t="n"/>
      <c r="IN14" s="1071" t="n"/>
      <c r="IO14" s="1071" t="n"/>
      <c r="IP14" s="1071" t="n"/>
      <c r="IQ14" s="1071" t="n"/>
      <c r="IR14" s="1071" t="n"/>
      <c r="IS14" s="1071" t="n"/>
      <c r="IT14" s="1071" t="n"/>
      <c r="IU14" s="1071" t="n"/>
      <c r="IV14" s="1071" t="n"/>
      <c r="IW14" s="1071" t="n"/>
      <c r="IX14" s="1071" t="n"/>
      <c r="IY14" s="1071" t="n"/>
      <c r="IZ14" s="1071" t="n"/>
      <c r="JA14" s="1071" t="n"/>
      <c r="JB14" s="1071" t="n"/>
      <c r="JC14" s="1071" t="n"/>
      <c r="JD14" s="1071" t="n"/>
      <c r="JE14" s="1071" t="n"/>
      <c r="JF14" s="1071" t="n"/>
      <c r="JG14" s="1071" t="n"/>
      <c r="JH14" s="1071" t="n"/>
      <c r="JI14" s="1071" t="n"/>
      <c r="JJ14" s="1071" t="n"/>
      <c r="JK14" s="1071" t="n"/>
      <c r="JL14" s="1071" t="n"/>
      <c r="JM14" s="1071" t="n"/>
      <c r="JN14" s="1071" t="n"/>
      <c r="JO14" s="1071" t="n"/>
      <c r="JP14" s="1071" t="n"/>
      <c r="JQ14" s="1071" t="n"/>
      <c r="JR14" s="1071" t="n"/>
      <c r="JS14" s="1071" t="n"/>
      <c r="JT14" s="1071" t="n"/>
      <c r="JU14" s="1071" t="n"/>
      <c r="JV14" s="1071" t="n"/>
      <c r="JW14" s="1071" t="n"/>
      <c r="JX14" s="1071" t="n"/>
      <c r="JY14" s="1071" t="n"/>
      <c r="JZ14" s="1071" t="n"/>
      <c r="KA14" s="1071" t="n"/>
      <c r="KB14" s="1071" t="n"/>
      <c r="KC14" s="1071" t="n"/>
      <c r="KD14" s="1071" t="n"/>
      <c r="KE14" s="1071" t="n"/>
      <c r="KF14" s="1071" t="n"/>
      <c r="KG14" s="1071" t="n"/>
      <c r="KH14" s="1071" t="n"/>
      <c r="KI14" s="1071" t="n"/>
      <c r="KJ14" s="1071" t="n"/>
      <c r="KK14" s="1071" t="n"/>
      <c r="KL14" s="1071" t="n"/>
      <c r="KM14" s="1071" t="n"/>
      <c r="KN14" s="1071" t="n"/>
      <c r="KO14" s="1071" t="n"/>
      <c r="KP14" s="1071" t="n"/>
      <c r="KQ14" s="1071" t="n"/>
      <c r="KR14" s="1071" t="n"/>
      <c r="KS14" s="1071" t="n"/>
      <c r="KT14" s="1071" t="n"/>
      <c r="KU14" s="1071" t="n"/>
      <c r="KV14" s="1071" t="n"/>
      <c r="KW14" s="1071" t="n"/>
      <c r="KX14" s="1071" t="n"/>
      <c r="KY14" s="1071" t="n"/>
      <c r="KZ14" s="1071" t="n"/>
      <c r="LA14" s="1071" t="n"/>
      <c r="LB14" s="1071" t="n"/>
      <c r="LC14" s="1071" t="n"/>
      <c r="LD14" s="1071" t="n"/>
      <c r="LE14" s="1071" t="n"/>
      <c r="LF14" s="1071" t="n"/>
      <c r="LG14" s="1071" t="n"/>
      <c r="LH14" s="1071" t="n"/>
      <c r="LI14" s="1071" t="n"/>
      <c r="LJ14" s="1071" t="n"/>
      <c r="LK14" s="1071" t="n"/>
      <c r="LL14" s="1071" t="n"/>
      <c r="LM14" s="1071" t="n"/>
      <c r="LN14" s="1071" t="n"/>
      <c r="LO14" s="1071" t="n"/>
      <c r="LP14" s="1071" t="n"/>
      <c r="LQ14" s="1071" t="n"/>
      <c r="LR14" s="1071" t="n"/>
      <c r="LS14" s="1071" t="n"/>
    </row>
    <row r="15" ht="14.25" customFormat="1" customHeight="1" s="1071">
      <c r="A15" s="1071" t="n"/>
      <c r="B15" s="1097" t="inlineStr">
        <is>
          <t xml:space="preserve">  Cash and cash equivalents Cash and cash equivalents Cash and cash equivalents Cash and cash equivalents</t>
        </is>
      </c>
      <c r="C15" s="1098" t="n"/>
      <c r="D15" s="1098" t="n"/>
      <c r="E15" s="1098" t="n"/>
      <c r="F15" s="1098" t="n"/>
      <c r="G15" s="1098" t="n">
        <v>38371500</v>
      </c>
      <c r="H15" s="1098" t="n">
        <v>47888561</v>
      </c>
      <c r="I15" s="1099" t="n"/>
      <c r="J15" s="1071" t="n"/>
      <c r="K15" s="1071" t="n"/>
      <c r="L15" s="1071" t="n"/>
      <c r="M15" s="1071" t="n"/>
      <c r="N15" s="1100">
        <f>B15</f>
        <v/>
      </c>
      <c r="O15" s="1101">
        <f>C15*BS!$B$9</f>
        <v/>
      </c>
      <c r="P15" s="1101">
        <f>D15*BS!$B$9</f>
        <v/>
      </c>
      <c r="Q15" s="1101">
        <f>E15*BS!$B$9</f>
        <v/>
      </c>
      <c r="R15" s="1101">
        <f>F15*BS!$B$9</f>
        <v/>
      </c>
      <c r="S15" s="1101">
        <f>G15*BS!$B$9</f>
        <v/>
      </c>
      <c r="T15" s="1101">
        <f>H15*BS!$B$9</f>
        <v/>
      </c>
      <c r="U15" s="1102">
        <f>I15</f>
        <v/>
      </c>
      <c r="V15" s="1071" t="n"/>
      <c r="W15" s="1071" t="n"/>
      <c r="X15" s="1071" t="n"/>
      <c r="Y15" s="1071" t="n"/>
      <c r="Z15" s="1071" t="n"/>
      <c r="AA15" s="1071" t="n"/>
      <c r="AB15" s="1071" t="n"/>
      <c r="AC15" s="1071" t="n"/>
      <c r="AD15" s="1071" t="n"/>
      <c r="AE15" s="1071" t="n"/>
      <c r="AF15" s="1071" t="n"/>
      <c r="AG15" s="1071" t="n"/>
      <c r="AH15" s="1071" t="n"/>
      <c r="AI15" s="1071" t="n"/>
      <c r="AJ15" s="1071" t="n"/>
      <c r="AK15" s="1071" t="n"/>
      <c r="AL15" s="1071" t="n"/>
      <c r="AM15" s="1071" t="n"/>
      <c r="AN15" s="1071" t="n"/>
      <c r="AO15" s="1071" t="n"/>
      <c r="AP15" s="1071" t="n"/>
      <c r="AQ15" s="1071" t="n"/>
      <c r="AR15" s="1071" t="n"/>
      <c r="AS15" s="1071" t="n"/>
      <c r="AT15" s="1071" t="n"/>
      <c r="AU15" s="1071" t="n"/>
      <c r="AV15" s="1071" t="n"/>
      <c r="AW15" s="1071" t="n"/>
      <c r="AX15" s="1071" t="n"/>
      <c r="AY15" s="1071" t="n"/>
      <c r="AZ15" s="1071" t="n"/>
      <c r="BA15" s="1071" t="n"/>
      <c r="BB15" s="1071" t="n"/>
      <c r="BC15" s="1071" t="n"/>
      <c r="BD15" s="1071" t="n"/>
      <c r="BE15" s="1071" t="n"/>
      <c r="BF15" s="1071" t="n"/>
      <c r="BG15" s="1071" t="n"/>
      <c r="BH15" s="1071" t="n"/>
      <c r="BI15" s="1071" t="n"/>
      <c r="BJ15" s="1071" t="n"/>
      <c r="BK15" s="1071" t="n"/>
      <c r="BL15" s="1071" t="n"/>
      <c r="BM15" s="1071" t="n"/>
      <c r="BN15" s="1071" t="n"/>
      <c r="BO15" s="1071" t="n"/>
      <c r="BP15" s="1071" t="n"/>
      <c r="BQ15" s="1071" t="n"/>
      <c r="BR15" s="1071" t="n"/>
      <c r="BS15" s="1071" t="n"/>
      <c r="BT15" s="1071" t="n"/>
      <c r="BU15" s="1071" t="n"/>
      <c r="BV15" s="1071" t="n"/>
      <c r="BW15" s="1071" t="n"/>
      <c r="BX15" s="1071" t="n"/>
      <c r="BY15" s="1071" t="n"/>
      <c r="BZ15" s="1071" t="n"/>
      <c r="CA15" s="1071" t="n"/>
      <c r="CB15" s="1071" t="n"/>
      <c r="CC15" s="1071" t="n"/>
      <c r="CD15" s="1071" t="n"/>
      <c r="CE15" s="1071" t="n"/>
      <c r="CF15" s="1071" t="n"/>
      <c r="CG15" s="1071" t="n"/>
      <c r="CH15" s="1071" t="n"/>
      <c r="CI15" s="1071" t="n"/>
      <c r="CJ15" s="1071" t="n"/>
      <c r="CK15" s="1071" t="n"/>
      <c r="CL15" s="1071" t="n"/>
      <c r="CM15" s="1071" t="n"/>
      <c r="CN15" s="1071" t="n"/>
      <c r="CO15" s="1071" t="n"/>
      <c r="CP15" s="1071" t="n"/>
      <c r="CQ15" s="1071" t="n"/>
      <c r="CR15" s="1071" t="n"/>
      <c r="CS15" s="1071" t="n"/>
      <c r="CT15" s="1071" t="n"/>
      <c r="CU15" s="1071" t="n"/>
      <c r="CV15" s="1071" t="n"/>
      <c r="CW15" s="1071" t="n"/>
      <c r="CX15" s="1071" t="n"/>
      <c r="CY15" s="1071" t="n"/>
      <c r="CZ15" s="1071" t="n"/>
      <c r="DA15" s="1071" t="n"/>
      <c r="DB15" s="1071" t="n"/>
      <c r="DC15" s="1071" t="n"/>
      <c r="DD15" s="1071" t="n"/>
      <c r="DE15" s="1071" t="n"/>
      <c r="DF15" s="1071" t="n"/>
      <c r="DG15" s="1071" t="n"/>
      <c r="DH15" s="1071" t="n"/>
      <c r="DI15" s="1071" t="n"/>
      <c r="DJ15" s="1071" t="n"/>
      <c r="DK15" s="1071" t="n"/>
      <c r="DL15" s="1071" t="n"/>
      <c r="DM15" s="1071" t="n"/>
      <c r="DN15" s="1071" t="n"/>
      <c r="DO15" s="1071" t="n"/>
      <c r="DP15" s="1071" t="n"/>
      <c r="DQ15" s="1071" t="n"/>
      <c r="DR15" s="1071" t="n"/>
      <c r="DS15" s="1071" t="n"/>
      <c r="DT15" s="1071" t="n"/>
      <c r="DU15" s="1071" t="n"/>
      <c r="DV15" s="1071" t="n"/>
      <c r="DW15" s="1071" t="n"/>
      <c r="DX15" s="1071" t="n"/>
      <c r="DY15" s="1071" t="n"/>
      <c r="DZ15" s="1071" t="n"/>
      <c r="EA15" s="1071" t="n"/>
      <c r="EB15" s="1071" t="n"/>
      <c r="EC15" s="1071" t="n"/>
      <c r="ED15" s="1071" t="n"/>
      <c r="EE15" s="1071" t="n"/>
      <c r="EF15" s="1071" t="n"/>
      <c r="EG15" s="1071" t="n"/>
      <c r="EH15" s="1071" t="n"/>
      <c r="EI15" s="1071" t="n"/>
      <c r="EJ15" s="1071" t="n"/>
      <c r="EK15" s="1071" t="n"/>
      <c r="EL15" s="1071" t="n"/>
      <c r="EM15" s="1071" t="n"/>
      <c r="EN15" s="1071" t="n"/>
      <c r="EO15" s="1071" t="n"/>
      <c r="EP15" s="1071" t="n"/>
      <c r="EQ15" s="1071" t="n"/>
      <c r="ER15" s="1071" t="n"/>
      <c r="ES15" s="1071" t="n"/>
      <c r="ET15" s="1071" t="n"/>
      <c r="EU15" s="1071" t="n"/>
      <c r="EV15" s="1071" t="n"/>
      <c r="EW15" s="1071" t="n"/>
      <c r="EX15" s="1071" t="n"/>
      <c r="EY15" s="1071" t="n"/>
      <c r="EZ15" s="1071" t="n"/>
      <c r="FA15" s="1071" t="n"/>
      <c r="FB15" s="1071" t="n"/>
      <c r="FC15" s="1071" t="n"/>
      <c r="FD15" s="1071" t="n"/>
      <c r="FE15" s="1071" t="n"/>
      <c r="FF15" s="1071" t="n"/>
      <c r="FG15" s="1071" t="n"/>
      <c r="FH15" s="1071" t="n"/>
      <c r="FI15" s="1071" t="n"/>
      <c r="FJ15" s="1071" t="n"/>
      <c r="FK15" s="1071" t="n"/>
      <c r="FL15" s="1071" t="n"/>
      <c r="FM15" s="1071" t="n"/>
      <c r="FN15" s="1071" t="n"/>
      <c r="FO15" s="1071" t="n"/>
      <c r="FP15" s="1071" t="n"/>
      <c r="FQ15" s="1071" t="n"/>
      <c r="FR15" s="1071" t="n"/>
      <c r="FS15" s="1071" t="n"/>
      <c r="FT15" s="1071" t="n"/>
      <c r="FU15" s="1071" t="n"/>
      <c r="FV15" s="1071" t="n"/>
      <c r="FW15" s="1071" t="n"/>
      <c r="FX15" s="1071" t="n"/>
      <c r="FY15" s="1071" t="n"/>
      <c r="FZ15" s="1071" t="n"/>
      <c r="GA15" s="1071" t="n"/>
      <c r="GB15" s="1071" t="n"/>
      <c r="GC15" s="1071" t="n"/>
      <c r="GD15" s="1071" t="n"/>
      <c r="GE15" s="1071" t="n"/>
      <c r="GF15" s="1071" t="n"/>
      <c r="GG15" s="1071" t="n"/>
      <c r="GH15" s="1071" t="n"/>
      <c r="GI15" s="1071" t="n"/>
      <c r="GJ15" s="1071" t="n"/>
      <c r="GK15" s="1071" t="n"/>
      <c r="GL15" s="1071" t="n"/>
      <c r="GM15" s="1071" t="n"/>
      <c r="GN15" s="1071" t="n"/>
      <c r="GO15" s="1071" t="n"/>
      <c r="GP15" s="1071" t="n"/>
      <c r="GQ15" s="1071" t="n"/>
      <c r="GR15" s="1071" t="n"/>
      <c r="GS15" s="1071" t="n"/>
      <c r="GT15" s="1071" t="n"/>
      <c r="GU15" s="1071" t="n"/>
      <c r="GV15" s="1071" t="n"/>
      <c r="GW15" s="1071" t="n"/>
      <c r="GX15" s="1071" t="n"/>
      <c r="GY15" s="1071" t="n"/>
      <c r="GZ15" s="1071" t="n"/>
      <c r="HA15" s="1071" t="n"/>
      <c r="HB15" s="1071" t="n"/>
      <c r="HC15" s="1071" t="n"/>
      <c r="HD15" s="1071" t="n"/>
      <c r="HE15" s="1071" t="n"/>
      <c r="HF15" s="1071" t="n"/>
      <c r="HG15" s="1071" t="n"/>
      <c r="HH15" s="1071" t="n"/>
      <c r="HI15" s="1071" t="n"/>
      <c r="HJ15" s="1071" t="n"/>
      <c r="HK15" s="1071" t="n"/>
      <c r="HL15" s="1071" t="n"/>
      <c r="HM15" s="1071" t="n"/>
      <c r="HN15" s="1071" t="n"/>
      <c r="HO15" s="1071" t="n"/>
      <c r="HP15" s="1071" t="n"/>
      <c r="HQ15" s="1071" t="n"/>
      <c r="HR15" s="1071" t="n"/>
      <c r="HS15" s="1071" t="n"/>
      <c r="HT15" s="1071" t="n"/>
      <c r="HU15" s="1071" t="n"/>
      <c r="HV15" s="1071" t="n"/>
      <c r="HW15" s="1071" t="n"/>
      <c r="HX15" s="1071" t="n"/>
      <c r="HY15" s="1071" t="n"/>
      <c r="HZ15" s="1071" t="n"/>
      <c r="IA15" s="1071" t="n"/>
      <c r="IB15" s="1071" t="n"/>
      <c r="IC15" s="1071" t="n"/>
      <c r="ID15" s="1071" t="n"/>
      <c r="IE15" s="1071" t="n"/>
      <c r="IF15" s="1071" t="n"/>
      <c r="IG15" s="1071" t="n"/>
      <c r="IH15" s="1071" t="n"/>
      <c r="II15" s="1071" t="n"/>
      <c r="IJ15" s="1071" t="n"/>
      <c r="IK15" s="1071" t="n"/>
      <c r="IL15" s="1071" t="n"/>
      <c r="IM15" s="1071" t="n"/>
      <c r="IN15" s="1071" t="n"/>
      <c r="IO15" s="1071" t="n"/>
      <c r="IP15" s="1071" t="n"/>
      <c r="IQ15" s="1071" t="n"/>
      <c r="IR15" s="1071" t="n"/>
      <c r="IS15" s="1071" t="n"/>
      <c r="IT15" s="1071" t="n"/>
      <c r="IU15" s="1071" t="n"/>
      <c r="IV15" s="1071" t="n"/>
      <c r="IW15" s="1071" t="n"/>
      <c r="IX15" s="1071" t="n"/>
      <c r="IY15" s="1071" t="n"/>
      <c r="IZ15" s="1071" t="n"/>
      <c r="JA15" s="1071" t="n"/>
      <c r="JB15" s="1071" t="n"/>
      <c r="JC15" s="1071" t="n"/>
      <c r="JD15" s="1071" t="n"/>
      <c r="JE15" s="1071" t="n"/>
      <c r="JF15" s="1071" t="n"/>
      <c r="JG15" s="1071" t="n"/>
      <c r="JH15" s="1071" t="n"/>
      <c r="JI15" s="1071" t="n"/>
      <c r="JJ15" s="1071" t="n"/>
      <c r="JK15" s="1071" t="n"/>
      <c r="JL15" s="1071" t="n"/>
      <c r="JM15" s="1071" t="n"/>
      <c r="JN15" s="1071" t="n"/>
      <c r="JO15" s="1071" t="n"/>
      <c r="JP15" s="1071" t="n"/>
      <c r="JQ15" s="1071" t="n"/>
      <c r="JR15" s="1071" t="n"/>
      <c r="JS15" s="1071" t="n"/>
      <c r="JT15" s="1071" t="n"/>
      <c r="JU15" s="1071" t="n"/>
      <c r="JV15" s="1071" t="n"/>
      <c r="JW15" s="1071" t="n"/>
      <c r="JX15" s="1071" t="n"/>
      <c r="JY15" s="1071" t="n"/>
      <c r="JZ15" s="1071" t="n"/>
      <c r="KA15" s="1071" t="n"/>
      <c r="KB15" s="1071" t="n"/>
      <c r="KC15" s="1071" t="n"/>
      <c r="KD15" s="1071" t="n"/>
      <c r="KE15" s="1071" t="n"/>
      <c r="KF15" s="1071" t="n"/>
      <c r="KG15" s="1071" t="n"/>
      <c r="KH15" s="1071" t="n"/>
      <c r="KI15" s="1071" t="n"/>
      <c r="KJ15" s="1071" t="n"/>
      <c r="KK15" s="1071" t="n"/>
      <c r="KL15" s="1071" t="n"/>
      <c r="KM15" s="1071" t="n"/>
      <c r="KN15" s="1071" t="n"/>
      <c r="KO15" s="1071" t="n"/>
      <c r="KP15" s="1071" t="n"/>
      <c r="KQ15" s="1071" t="n"/>
      <c r="KR15" s="1071" t="n"/>
      <c r="KS15" s="1071" t="n"/>
      <c r="KT15" s="1071" t="n"/>
      <c r="KU15" s="1071" t="n"/>
      <c r="KV15" s="1071" t="n"/>
      <c r="KW15" s="1071" t="n"/>
      <c r="KX15" s="1071" t="n"/>
      <c r="KY15" s="1071" t="n"/>
      <c r="KZ15" s="1071" t="n"/>
      <c r="LA15" s="1071" t="n"/>
      <c r="LB15" s="1071" t="n"/>
      <c r="LC15" s="1071" t="n"/>
      <c r="LD15" s="1071" t="n"/>
      <c r="LE15" s="1071" t="n"/>
      <c r="LF15" s="1071" t="n"/>
      <c r="LG15" s="1071" t="n"/>
      <c r="LH15" s="1071" t="n"/>
      <c r="LI15" s="1071" t="n"/>
      <c r="LJ15" s="1071" t="n"/>
      <c r="LK15" s="1071" t="n"/>
      <c r="LL15" s="1071" t="n"/>
      <c r="LM15" s="1071" t="n"/>
      <c r="LN15" s="1071" t="n"/>
      <c r="LO15" s="1071" t="n"/>
      <c r="LP15" s="1071" t="n"/>
      <c r="LQ15" s="1071" t="n"/>
      <c r="LR15" s="1071" t="n"/>
      <c r="LS15" s="1071" t="n"/>
    </row>
    <row r="16" ht="14.25" customFormat="1" customHeight="1" s="1071">
      <c r="A16" s="1071" t="n"/>
      <c r="B16" s="1097" t="n"/>
      <c r="C16" s="1098" t="n"/>
      <c r="D16" s="1098" t="n"/>
      <c r="E16" s="1098" t="n"/>
      <c r="F16" s="1098" t="n"/>
      <c r="G16" s="1098" t="n"/>
      <c r="H16" s="1098" t="n"/>
      <c r="I16" s="1099" t="n"/>
      <c r="J16" s="1071" t="n"/>
      <c r="K16" s="1071" t="n"/>
      <c r="L16" s="1071" t="n"/>
      <c r="M16" s="1071" t="n"/>
      <c r="N16" s="1100">
        <f>B16</f>
        <v/>
      </c>
      <c r="O16" s="1101">
        <f>C16*BS!$B$9</f>
        <v/>
      </c>
      <c r="P16" s="1101">
        <f>D16*BS!$B$9</f>
        <v/>
      </c>
      <c r="Q16" s="1101">
        <f>E16*BS!$B$9</f>
        <v/>
      </c>
      <c r="R16" s="1101">
        <f>F16*BS!$B$9</f>
        <v/>
      </c>
      <c r="S16" s="1101">
        <f>G16*BS!$B$9</f>
        <v/>
      </c>
      <c r="T16" s="1101">
        <f>H16*BS!$B$9</f>
        <v/>
      </c>
      <c r="U16" s="1102">
        <f>I16</f>
        <v/>
      </c>
      <c r="V16" s="1071" t="n"/>
      <c r="W16" s="1071" t="n"/>
      <c r="X16" s="1071" t="n"/>
      <c r="Y16" s="1071" t="n"/>
      <c r="Z16" s="1071" t="n"/>
      <c r="AA16" s="1071" t="n"/>
      <c r="AB16" s="1071" t="n"/>
      <c r="AC16" s="1071" t="n"/>
      <c r="AD16" s="1071" t="n"/>
      <c r="AE16" s="1071" t="n"/>
      <c r="AF16" s="1071" t="n"/>
      <c r="AG16" s="1071" t="n"/>
      <c r="AH16" s="1071" t="n"/>
      <c r="AI16" s="1071" t="n"/>
      <c r="AJ16" s="1071" t="n"/>
      <c r="AK16" s="1071" t="n"/>
      <c r="AL16" s="1071" t="n"/>
      <c r="AM16" s="1071" t="n"/>
      <c r="AN16" s="1071" t="n"/>
      <c r="AO16" s="1071" t="n"/>
      <c r="AP16" s="1071" t="n"/>
      <c r="AQ16" s="1071" t="n"/>
      <c r="AR16" s="1071" t="n"/>
      <c r="AS16" s="1071" t="n"/>
      <c r="AT16" s="1071" t="n"/>
      <c r="AU16" s="1071" t="n"/>
      <c r="AV16" s="1071" t="n"/>
      <c r="AW16" s="1071" t="n"/>
      <c r="AX16" s="1071" t="n"/>
      <c r="AY16" s="1071" t="n"/>
      <c r="AZ16" s="1071" t="n"/>
      <c r="BA16" s="1071" t="n"/>
      <c r="BB16" s="1071" t="n"/>
      <c r="BC16" s="1071" t="n"/>
      <c r="BD16" s="1071" t="n"/>
      <c r="BE16" s="1071" t="n"/>
      <c r="BF16" s="1071" t="n"/>
      <c r="BG16" s="1071" t="n"/>
      <c r="BH16" s="1071" t="n"/>
      <c r="BI16" s="1071" t="n"/>
      <c r="BJ16" s="1071" t="n"/>
      <c r="BK16" s="1071" t="n"/>
      <c r="BL16" s="1071" t="n"/>
      <c r="BM16" s="1071" t="n"/>
      <c r="BN16" s="1071" t="n"/>
      <c r="BO16" s="1071" t="n"/>
      <c r="BP16" s="1071" t="n"/>
      <c r="BQ16" s="1071" t="n"/>
      <c r="BR16" s="1071" t="n"/>
      <c r="BS16" s="1071" t="n"/>
      <c r="BT16" s="1071" t="n"/>
      <c r="BU16" s="1071" t="n"/>
      <c r="BV16" s="1071" t="n"/>
      <c r="BW16" s="1071" t="n"/>
      <c r="BX16" s="1071" t="n"/>
      <c r="BY16" s="1071" t="n"/>
      <c r="BZ16" s="1071" t="n"/>
      <c r="CA16" s="1071" t="n"/>
      <c r="CB16" s="1071" t="n"/>
      <c r="CC16" s="1071" t="n"/>
      <c r="CD16" s="1071" t="n"/>
      <c r="CE16" s="1071" t="n"/>
      <c r="CF16" s="1071" t="n"/>
      <c r="CG16" s="1071" t="n"/>
      <c r="CH16" s="1071" t="n"/>
      <c r="CI16" s="1071" t="n"/>
      <c r="CJ16" s="1071" t="n"/>
      <c r="CK16" s="1071" t="n"/>
      <c r="CL16" s="1071" t="n"/>
      <c r="CM16" s="1071" t="n"/>
      <c r="CN16" s="1071" t="n"/>
      <c r="CO16" s="1071" t="n"/>
      <c r="CP16" s="1071" t="n"/>
      <c r="CQ16" s="1071" t="n"/>
      <c r="CR16" s="1071" t="n"/>
      <c r="CS16" s="1071" t="n"/>
      <c r="CT16" s="1071" t="n"/>
      <c r="CU16" s="1071" t="n"/>
      <c r="CV16" s="1071" t="n"/>
      <c r="CW16" s="1071" t="n"/>
      <c r="CX16" s="1071" t="n"/>
      <c r="CY16" s="1071" t="n"/>
      <c r="CZ16" s="1071" t="n"/>
      <c r="DA16" s="1071" t="n"/>
      <c r="DB16" s="1071" t="n"/>
      <c r="DC16" s="1071" t="n"/>
      <c r="DD16" s="1071" t="n"/>
      <c r="DE16" s="1071" t="n"/>
      <c r="DF16" s="1071" t="n"/>
      <c r="DG16" s="1071" t="n"/>
      <c r="DH16" s="1071" t="n"/>
      <c r="DI16" s="1071" t="n"/>
      <c r="DJ16" s="1071" t="n"/>
      <c r="DK16" s="1071" t="n"/>
      <c r="DL16" s="1071" t="n"/>
      <c r="DM16" s="1071" t="n"/>
      <c r="DN16" s="1071" t="n"/>
      <c r="DO16" s="1071" t="n"/>
      <c r="DP16" s="1071" t="n"/>
      <c r="DQ16" s="1071" t="n"/>
      <c r="DR16" s="1071" t="n"/>
      <c r="DS16" s="1071" t="n"/>
      <c r="DT16" s="1071" t="n"/>
      <c r="DU16" s="1071" t="n"/>
      <c r="DV16" s="1071" t="n"/>
      <c r="DW16" s="1071" t="n"/>
      <c r="DX16" s="1071" t="n"/>
      <c r="DY16" s="1071" t="n"/>
      <c r="DZ16" s="1071" t="n"/>
      <c r="EA16" s="1071" t="n"/>
      <c r="EB16" s="1071" t="n"/>
      <c r="EC16" s="1071" t="n"/>
      <c r="ED16" s="1071" t="n"/>
      <c r="EE16" s="1071" t="n"/>
      <c r="EF16" s="1071" t="n"/>
      <c r="EG16" s="1071" t="n"/>
      <c r="EH16" s="1071" t="n"/>
      <c r="EI16" s="1071" t="n"/>
      <c r="EJ16" s="1071" t="n"/>
      <c r="EK16" s="1071" t="n"/>
      <c r="EL16" s="1071" t="n"/>
      <c r="EM16" s="1071" t="n"/>
      <c r="EN16" s="1071" t="n"/>
      <c r="EO16" s="1071" t="n"/>
      <c r="EP16" s="1071" t="n"/>
      <c r="EQ16" s="1071" t="n"/>
      <c r="ER16" s="1071" t="n"/>
      <c r="ES16" s="1071" t="n"/>
      <c r="ET16" s="1071" t="n"/>
      <c r="EU16" s="1071" t="n"/>
      <c r="EV16" s="1071" t="n"/>
      <c r="EW16" s="1071" t="n"/>
      <c r="EX16" s="1071" t="n"/>
      <c r="EY16" s="1071" t="n"/>
      <c r="EZ16" s="1071" t="n"/>
      <c r="FA16" s="1071" t="n"/>
      <c r="FB16" s="1071" t="n"/>
      <c r="FC16" s="1071" t="n"/>
      <c r="FD16" s="1071" t="n"/>
      <c r="FE16" s="1071" t="n"/>
      <c r="FF16" s="1071" t="n"/>
      <c r="FG16" s="1071" t="n"/>
      <c r="FH16" s="1071" t="n"/>
      <c r="FI16" s="1071" t="n"/>
      <c r="FJ16" s="1071" t="n"/>
      <c r="FK16" s="1071" t="n"/>
      <c r="FL16" s="1071" t="n"/>
      <c r="FM16" s="1071" t="n"/>
      <c r="FN16" s="1071" t="n"/>
      <c r="FO16" s="1071" t="n"/>
      <c r="FP16" s="1071" t="n"/>
      <c r="FQ16" s="1071" t="n"/>
      <c r="FR16" s="1071" t="n"/>
      <c r="FS16" s="1071" t="n"/>
      <c r="FT16" s="1071" t="n"/>
      <c r="FU16" s="1071" t="n"/>
      <c r="FV16" s="1071" t="n"/>
      <c r="FW16" s="1071" t="n"/>
      <c r="FX16" s="1071" t="n"/>
      <c r="FY16" s="1071" t="n"/>
      <c r="FZ16" s="1071" t="n"/>
      <c r="GA16" s="1071" t="n"/>
      <c r="GB16" s="1071" t="n"/>
      <c r="GC16" s="1071" t="n"/>
      <c r="GD16" s="1071" t="n"/>
      <c r="GE16" s="1071" t="n"/>
      <c r="GF16" s="1071" t="n"/>
      <c r="GG16" s="1071" t="n"/>
      <c r="GH16" s="1071" t="n"/>
      <c r="GI16" s="1071" t="n"/>
      <c r="GJ16" s="1071" t="n"/>
      <c r="GK16" s="1071" t="n"/>
      <c r="GL16" s="1071" t="n"/>
      <c r="GM16" s="1071" t="n"/>
      <c r="GN16" s="1071" t="n"/>
      <c r="GO16" s="1071" t="n"/>
      <c r="GP16" s="1071" t="n"/>
      <c r="GQ16" s="1071" t="n"/>
      <c r="GR16" s="1071" t="n"/>
      <c r="GS16" s="1071" t="n"/>
      <c r="GT16" s="1071" t="n"/>
      <c r="GU16" s="1071" t="n"/>
      <c r="GV16" s="1071" t="n"/>
      <c r="GW16" s="1071" t="n"/>
      <c r="GX16" s="1071" t="n"/>
      <c r="GY16" s="1071" t="n"/>
      <c r="GZ16" s="1071" t="n"/>
      <c r="HA16" s="1071" t="n"/>
      <c r="HB16" s="1071" t="n"/>
      <c r="HC16" s="1071" t="n"/>
      <c r="HD16" s="1071" t="n"/>
      <c r="HE16" s="1071" t="n"/>
      <c r="HF16" s="1071" t="n"/>
      <c r="HG16" s="1071" t="n"/>
      <c r="HH16" s="1071" t="n"/>
      <c r="HI16" s="1071" t="n"/>
      <c r="HJ16" s="1071" t="n"/>
      <c r="HK16" s="1071" t="n"/>
      <c r="HL16" s="1071" t="n"/>
      <c r="HM16" s="1071" t="n"/>
      <c r="HN16" s="1071" t="n"/>
      <c r="HO16" s="1071" t="n"/>
      <c r="HP16" s="1071" t="n"/>
      <c r="HQ16" s="1071" t="n"/>
      <c r="HR16" s="1071" t="n"/>
      <c r="HS16" s="1071" t="n"/>
      <c r="HT16" s="1071" t="n"/>
      <c r="HU16" s="1071" t="n"/>
      <c r="HV16" s="1071" t="n"/>
      <c r="HW16" s="1071" t="n"/>
      <c r="HX16" s="1071" t="n"/>
      <c r="HY16" s="1071" t="n"/>
      <c r="HZ16" s="1071" t="n"/>
      <c r="IA16" s="1071" t="n"/>
      <c r="IB16" s="1071" t="n"/>
      <c r="IC16" s="1071" t="n"/>
      <c r="ID16" s="1071" t="n"/>
      <c r="IE16" s="1071" t="n"/>
      <c r="IF16" s="1071" t="n"/>
      <c r="IG16" s="1071" t="n"/>
      <c r="IH16" s="1071" t="n"/>
      <c r="II16" s="1071" t="n"/>
      <c r="IJ16" s="1071" t="n"/>
      <c r="IK16" s="1071" t="n"/>
      <c r="IL16" s="1071" t="n"/>
      <c r="IM16" s="1071" t="n"/>
      <c r="IN16" s="1071" t="n"/>
      <c r="IO16" s="1071" t="n"/>
      <c r="IP16" s="1071" t="n"/>
      <c r="IQ16" s="1071" t="n"/>
      <c r="IR16" s="1071" t="n"/>
      <c r="IS16" s="1071" t="n"/>
      <c r="IT16" s="1071" t="n"/>
      <c r="IU16" s="1071" t="n"/>
      <c r="IV16" s="1071" t="n"/>
      <c r="IW16" s="1071" t="n"/>
      <c r="IX16" s="1071" t="n"/>
      <c r="IY16" s="1071" t="n"/>
      <c r="IZ16" s="1071" t="n"/>
      <c r="JA16" s="1071" t="n"/>
      <c r="JB16" s="1071" t="n"/>
      <c r="JC16" s="1071" t="n"/>
      <c r="JD16" s="1071" t="n"/>
      <c r="JE16" s="1071" t="n"/>
      <c r="JF16" s="1071" t="n"/>
      <c r="JG16" s="1071" t="n"/>
      <c r="JH16" s="1071" t="n"/>
      <c r="JI16" s="1071" t="n"/>
      <c r="JJ16" s="1071" t="n"/>
      <c r="JK16" s="1071" t="n"/>
      <c r="JL16" s="1071" t="n"/>
      <c r="JM16" s="1071" t="n"/>
      <c r="JN16" s="1071" t="n"/>
      <c r="JO16" s="1071" t="n"/>
      <c r="JP16" s="1071" t="n"/>
      <c r="JQ16" s="1071" t="n"/>
      <c r="JR16" s="1071" t="n"/>
      <c r="JS16" s="1071" t="n"/>
      <c r="JT16" s="1071" t="n"/>
      <c r="JU16" s="1071" t="n"/>
      <c r="JV16" s="1071" t="n"/>
      <c r="JW16" s="1071" t="n"/>
      <c r="JX16" s="1071" t="n"/>
      <c r="JY16" s="1071" t="n"/>
      <c r="JZ16" s="1071" t="n"/>
      <c r="KA16" s="1071" t="n"/>
      <c r="KB16" s="1071" t="n"/>
      <c r="KC16" s="1071" t="n"/>
      <c r="KD16" s="1071" t="n"/>
      <c r="KE16" s="1071" t="n"/>
      <c r="KF16" s="1071" t="n"/>
      <c r="KG16" s="1071" t="n"/>
      <c r="KH16" s="1071" t="n"/>
      <c r="KI16" s="1071" t="n"/>
      <c r="KJ16" s="1071" t="n"/>
      <c r="KK16" s="1071" t="n"/>
      <c r="KL16" s="1071" t="n"/>
      <c r="KM16" s="1071" t="n"/>
      <c r="KN16" s="1071" t="n"/>
      <c r="KO16" s="1071" t="n"/>
      <c r="KP16" s="1071" t="n"/>
      <c r="KQ16" s="1071" t="n"/>
      <c r="KR16" s="1071" t="n"/>
      <c r="KS16" s="1071" t="n"/>
      <c r="KT16" s="1071" t="n"/>
      <c r="KU16" s="1071" t="n"/>
      <c r="KV16" s="1071" t="n"/>
      <c r="KW16" s="1071" t="n"/>
      <c r="KX16" s="1071" t="n"/>
      <c r="KY16" s="1071" t="n"/>
      <c r="KZ16" s="1071" t="n"/>
      <c r="LA16" s="1071" t="n"/>
      <c r="LB16" s="1071" t="n"/>
      <c r="LC16" s="1071" t="n"/>
      <c r="LD16" s="1071" t="n"/>
      <c r="LE16" s="1071" t="n"/>
      <c r="LF16" s="1071" t="n"/>
      <c r="LG16" s="1071" t="n"/>
      <c r="LH16" s="1071" t="n"/>
      <c r="LI16" s="1071" t="n"/>
      <c r="LJ16" s="1071" t="n"/>
      <c r="LK16" s="1071" t="n"/>
      <c r="LL16" s="1071" t="n"/>
      <c r="LM16" s="1071" t="n"/>
      <c r="LN16" s="1071" t="n"/>
      <c r="LO16" s="1071" t="n"/>
      <c r="LP16" s="1071" t="n"/>
      <c r="LQ16" s="1071" t="n"/>
      <c r="LR16" s="1071" t="n"/>
      <c r="LS16" s="1071" t="n"/>
    </row>
    <row r="17" ht="14.25" customFormat="1" customHeight="1" s="1071">
      <c r="A17" s="1071" t="n"/>
      <c r="B17" s="1097" t="n"/>
      <c r="C17" s="1098" t="n"/>
      <c r="D17" s="1098" t="n"/>
      <c r="E17" s="1098" t="n"/>
      <c r="F17" s="1098" t="n"/>
      <c r="G17" s="1098" t="n"/>
      <c r="H17" s="1098" t="n"/>
      <c r="I17" s="1099" t="n"/>
      <c r="J17" s="1071" t="n"/>
      <c r="K17" s="1071" t="n"/>
      <c r="L17" s="1071" t="n"/>
      <c r="M17" s="1071" t="n"/>
      <c r="N17" s="1100">
        <f>B17</f>
        <v/>
      </c>
      <c r="O17" s="1101">
        <f>C17*BS!$B$9</f>
        <v/>
      </c>
      <c r="P17" s="1101">
        <f>D17*BS!$B$9</f>
        <v/>
      </c>
      <c r="Q17" s="1101">
        <f>E17*BS!$B$9</f>
        <v/>
      </c>
      <c r="R17" s="1101">
        <f>F17*BS!$B$9</f>
        <v/>
      </c>
      <c r="S17" s="1101">
        <f>G17*BS!$B$9</f>
        <v/>
      </c>
      <c r="T17" s="1101">
        <f>H17*BS!$B$9</f>
        <v/>
      </c>
      <c r="U17" s="1102">
        <f>I17</f>
        <v/>
      </c>
      <c r="V17" s="1071" t="n"/>
      <c r="W17" s="1071" t="n"/>
      <c r="X17" s="1071" t="n"/>
      <c r="Y17" s="1071" t="n"/>
      <c r="Z17" s="1071" t="n"/>
      <c r="AA17" s="1071" t="n"/>
      <c r="AB17" s="1071" t="n"/>
      <c r="AC17" s="1071" t="n"/>
      <c r="AD17" s="1071" t="n"/>
      <c r="AE17" s="1071" t="n"/>
      <c r="AF17" s="1071" t="n"/>
      <c r="AG17" s="1071" t="n"/>
      <c r="AH17" s="1071" t="n"/>
      <c r="AI17" s="1071" t="n"/>
      <c r="AJ17" s="1071" t="n"/>
      <c r="AK17" s="1071" t="n"/>
      <c r="AL17" s="1071" t="n"/>
      <c r="AM17" s="1071" t="n"/>
      <c r="AN17" s="1071" t="n"/>
      <c r="AO17" s="1071" t="n"/>
      <c r="AP17" s="1071" t="n"/>
      <c r="AQ17" s="1071" t="n"/>
      <c r="AR17" s="1071" t="n"/>
      <c r="AS17" s="1071" t="n"/>
      <c r="AT17" s="1071" t="n"/>
      <c r="AU17" s="1071" t="n"/>
      <c r="AV17" s="1071" t="n"/>
      <c r="AW17" s="1071" t="n"/>
      <c r="AX17" s="1071" t="n"/>
      <c r="AY17" s="1071" t="n"/>
      <c r="AZ17" s="1071" t="n"/>
      <c r="BA17" s="1071" t="n"/>
      <c r="BB17" s="1071" t="n"/>
      <c r="BC17" s="1071" t="n"/>
      <c r="BD17" s="1071" t="n"/>
      <c r="BE17" s="1071" t="n"/>
      <c r="BF17" s="1071" t="n"/>
      <c r="BG17" s="1071" t="n"/>
      <c r="BH17" s="1071" t="n"/>
      <c r="BI17" s="1071" t="n"/>
      <c r="BJ17" s="1071" t="n"/>
      <c r="BK17" s="1071" t="n"/>
      <c r="BL17" s="1071" t="n"/>
      <c r="BM17" s="1071" t="n"/>
      <c r="BN17" s="1071" t="n"/>
      <c r="BO17" s="1071" t="n"/>
      <c r="BP17" s="1071" t="n"/>
      <c r="BQ17" s="1071" t="n"/>
      <c r="BR17" s="1071" t="n"/>
      <c r="BS17" s="1071" t="n"/>
      <c r="BT17" s="1071" t="n"/>
      <c r="BU17" s="1071" t="n"/>
      <c r="BV17" s="1071" t="n"/>
      <c r="BW17" s="1071" t="n"/>
      <c r="BX17" s="1071" t="n"/>
      <c r="BY17" s="1071" t="n"/>
      <c r="BZ17" s="1071" t="n"/>
      <c r="CA17" s="1071" t="n"/>
      <c r="CB17" s="1071" t="n"/>
      <c r="CC17" s="1071" t="n"/>
      <c r="CD17" s="1071" t="n"/>
      <c r="CE17" s="1071" t="n"/>
      <c r="CF17" s="1071" t="n"/>
      <c r="CG17" s="1071" t="n"/>
      <c r="CH17" s="1071" t="n"/>
      <c r="CI17" s="1071" t="n"/>
      <c r="CJ17" s="1071" t="n"/>
      <c r="CK17" s="1071" t="n"/>
      <c r="CL17" s="1071" t="n"/>
      <c r="CM17" s="1071" t="n"/>
      <c r="CN17" s="1071" t="n"/>
      <c r="CO17" s="1071" t="n"/>
      <c r="CP17" s="1071" t="n"/>
      <c r="CQ17" s="1071" t="n"/>
      <c r="CR17" s="1071" t="n"/>
      <c r="CS17" s="1071" t="n"/>
      <c r="CT17" s="1071" t="n"/>
      <c r="CU17" s="1071" t="n"/>
      <c r="CV17" s="1071" t="n"/>
      <c r="CW17" s="1071" t="n"/>
      <c r="CX17" s="1071" t="n"/>
      <c r="CY17" s="1071" t="n"/>
      <c r="CZ17" s="1071" t="n"/>
      <c r="DA17" s="1071" t="n"/>
      <c r="DB17" s="1071" t="n"/>
      <c r="DC17" s="1071" t="n"/>
      <c r="DD17" s="1071" t="n"/>
      <c r="DE17" s="1071" t="n"/>
      <c r="DF17" s="1071" t="n"/>
      <c r="DG17" s="1071" t="n"/>
      <c r="DH17" s="1071" t="n"/>
      <c r="DI17" s="1071" t="n"/>
      <c r="DJ17" s="1071" t="n"/>
      <c r="DK17" s="1071" t="n"/>
      <c r="DL17" s="1071" t="n"/>
      <c r="DM17" s="1071" t="n"/>
      <c r="DN17" s="1071" t="n"/>
      <c r="DO17" s="1071" t="n"/>
      <c r="DP17" s="1071" t="n"/>
      <c r="DQ17" s="1071" t="n"/>
      <c r="DR17" s="1071" t="n"/>
      <c r="DS17" s="1071" t="n"/>
      <c r="DT17" s="1071" t="n"/>
      <c r="DU17" s="1071" t="n"/>
      <c r="DV17" s="1071" t="n"/>
      <c r="DW17" s="1071" t="n"/>
      <c r="DX17" s="1071" t="n"/>
      <c r="DY17" s="1071" t="n"/>
      <c r="DZ17" s="1071" t="n"/>
      <c r="EA17" s="1071" t="n"/>
      <c r="EB17" s="1071" t="n"/>
      <c r="EC17" s="1071" t="n"/>
      <c r="ED17" s="1071" t="n"/>
      <c r="EE17" s="1071" t="n"/>
      <c r="EF17" s="1071" t="n"/>
      <c r="EG17" s="1071" t="n"/>
      <c r="EH17" s="1071" t="n"/>
      <c r="EI17" s="1071" t="n"/>
      <c r="EJ17" s="1071" t="n"/>
      <c r="EK17" s="1071" t="n"/>
      <c r="EL17" s="1071" t="n"/>
      <c r="EM17" s="1071" t="n"/>
      <c r="EN17" s="1071" t="n"/>
      <c r="EO17" s="1071" t="n"/>
      <c r="EP17" s="1071" t="n"/>
      <c r="EQ17" s="1071" t="n"/>
      <c r="ER17" s="1071" t="n"/>
      <c r="ES17" s="1071" t="n"/>
      <c r="ET17" s="1071" t="n"/>
      <c r="EU17" s="1071" t="n"/>
      <c r="EV17" s="1071" t="n"/>
      <c r="EW17" s="1071" t="n"/>
      <c r="EX17" s="1071" t="n"/>
      <c r="EY17" s="1071" t="n"/>
      <c r="EZ17" s="1071" t="n"/>
      <c r="FA17" s="1071" t="n"/>
      <c r="FB17" s="1071" t="n"/>
      <c r="FC17" s="1071" t="n"/>
      <c r="FD17" s="1071" t="n"/>
      <c r="FE17" s="1071" t="n"/>
      <c r="FF17" s="1071" t="n"/>
      <c r="FG17" s="1071" t="n"/>
      <c r="FH17" s="1071" t="n"/>
      <c r="FI17" s="1071" t="n"/>
      <c r="FJ17" s="1071" t="n"/>
      <c r="FK17" s="1071" t="n"/>
      <c r="FL17" s="1071" t="n"/>
      <c r="FM17" s="1071" t="n"/>
      <c r="FN17" s="1071" t="n"/>
      <c r="FO17" s="1071" t="n"/>
      <c r="FP17" s="1071" t="n"/>
      <c r="FQ17" s="1071" t="n"/>
      <c r="FR17" s="1071" t="n"/>
      <c r="FS17" s="1071" t="n"/>
      <c r="FT17" s="1071" t="n"/>
      <c r="FU17" s="1071" t="n"/>
      <c r="FV17" s="1071" t="n"/>
      <c r="FW17" s="1071" t="n"/>
      <c r="FX17" s="1071" t="n"/>
      <c r="FY17" s="1071" t="n"/>
      <c r="FZ17" s="1071" t="n"/>
      <c r="GA17" s="1071" t="n"/>
      <c r="GB17" s="1071" t="n"/>
      <c r="GC17" s="1071" t="n"/>
      <c r="GD17" s="1071" t="n"/>
      <c r="GE17" s="1071" t="n"/>
      <c r="GF17" s="1071" t="n"/>
      <c r="GG17" s="1071" t="n"/>
      <c r="GH17" s="1071" t="n"/>
      <c r="GI17" s="1071" t="n"/>
      <c r="GJ17" s="1071" t="n"/>
      <c r="GK17" s="1071" t="n"/>
      <c r="GL17" s="1071" t="n"/>
      <c r="GM17" s="1071" t="n"/>
      <c r="GN17" s="1071" t="n"/>
      <c r="GO17" s="1071" t="n"/>
      <c r="GP17" s="1071" t="n"/>
      <c r="GQ17" s="1071" t="n"/>
      <c r="GR17" s="1071" t="n"/>
      <c r="GS17" s="1071" t="n"/>
      <c r="GT17" s="1071" t="n"/>
      <c r="GU17" s="1071" t="n"/>
      <c r="GV17" s="1071" t="n"/>
      <c r="GW17" s="1071" t="n"/>
      <c r="GX17" s="1071" t="n"/>
      <c r="GY17" s="1071" t="n"/>
      <c r="GZ17" s="1071" t="n"/>
      <c r="HA17" s="1071" t="n"/>
      <c r="HB17" s="1071" t="n"/>
      <c r="HC17" s="1071" t="n"/>
      <c r="HD17" s="1071" t="n"/>
      <c r="HE17" s="1071" t="n"/>
      <c r="HF17" s="1071" t="n"/>
      <c r="HG17" s="1071" t="n"/>
      <c r="HH17" s="1071" t="n"/>
      <c r="HI17" s="1071" t="n"/>
      <c r="HJ17" s="1071" t="n"/>
      <c r="HK17" s="1071" t="n"/>
      <c r="HL17" s="1071" t="n"/>
      <c r="HM17" s="1071" t="n"/>
      <c r="HN17" s="1071" t="n"/>
      <c r="HO17" s="1071" t="n"/>
      <c r="HP17" s="1071" t="n"/>
      <c r="HQ17" s="1071" t="n"/>
      <c r="HR17" s="1071" t="n"/>
      <c r="HS17" s="1071" t="n"/>
      <c r="HT17" s="1071" t="n"/>
      <c r="HU17" s="1071" t="n"/>
      <c r="HV17" s="1071" t="n"/>
      <c r="HW17" s="1071" t="n"/>
      <c r="HX17" s="1071" t="n"/>
      <c r="HY17" s="1071" t="n"/>
      <c r="HZ17" s="1071" t="n"/>
      <c r="IA17" s="1071" t="n"/>
      <c r="IB17" s="1071" t="n"/>
      <c r="IC17" s="1071" t="n"/>
      <c r="ID17" s="1071" t="n"/>
      <c r="IE17" s="1071" t="n"/>
      <c r="IF17" s="1071" t="n"/>
      <c r="IG17" s="1071" t="n"/>
      <c r="IH17" s="1071" t="n"/>
      <c r="II17" s="1071" t="n"/>
      <c r="IJ17" s="1071" t="n"/>
      <c r="IK17" s="1071" t="n"/>
      <c r="IL17" s="1071" t="n"/>
      <c r="IM17" s="1071" t="n"/>
      <c r="IN17" s="1071" t="n"/>
      <c r="IO17" s="1071" t="n"/>
      <c r="IP17" s="1071" t="n"/>
      <c r="IQ17" s="1071" t="n"/>
      <c r="IR17" s="1071" t="n"/>
      <c r="IS17" s="1071" t="n"/>
      <c r="IT17" s="1071" t="n"/>
      <c r="IU17" s="1071" t="n"/>
      <c r="IV17" s="1071" t="n"/>
      <c r="IW17" s="1071" t="n"/>
      <c r="IX17" s="1071" t="n"/>
      <c r="IY17" s="1071" t="n"/>
      <c r="IZ17" s="1071" t="n"/>
      <c r="JA17" s="1071" t="n"/>
      <c r="JB17" s="1071" t="n"/>
      <c r="JC17" s="1071" t="n"/>
      <c r="JD17" s="1071" t="n"/>
      <c r="JE17" s="1071" t="n"/>
      <c r="JF17" s="1071" t="n"/>
      <c r="JG17" s="1071" t="n"/>
      <c r="JH17" s="1071" t="n"/>
      <c r="JI17" s="1071" t="n"/>
      <c r="JJ17" s="1071" t="n"/>
      <c r="JK17" s="1071" t="n"/>
      <c r="JL17" s="1071" t="n"/>
      <c r="JM17" s="1071" t="n"/>
      <c r="JN17" s="1071" t="n"/>
      <c r="JO17" s="1071" t="n"/>
      <c r="JP17" s="1071" t="n"/>
      <c r="JQ17" s="1071" t="n"/>
      <c r="JR17" s="1071" t="n"/>
      <c r="JS17" s="1071" t="n"/>
      <c r="JT17" s="1071" t="n"/>
      <c r="JU17" s="1071" t="n"/>
      <c r="JV17" s="1071" t="n"/>
      <c r="JW17" s="1071" t="n"/>
      <c r="JX17" s="1071" t="n"/>
      <c r="JY17" s="1071" t="n"/>
      <c r="JZ17" s="1071" t="n"/>
      <c r="KA17" s="1071" t="n"/>
      <c r="KB17" s="1071" t="n"/>
      <c r="KC17" s="1071" t="n"/>
      <c r="KD17" s="1071" t="n"/>
      <c r="KE17" s="1071" t="n"/>
      <c r="KF17" s="1071" t="n"/>
      <c r="KG17" s="1071" t="n"/>
      <c r="KH17" s="1071" t="n"/>
      <c r="KI17" s="1071" t="n"/>
      <c r="KJ17" s="1071" t="n"/>
      <c r="KK17" s="1071" t="n"/>
      <c r="KL17" s="1071" t="n"/>
      <c r="KM17" s="1071" t="n"/>
      <c r="KN17" s="1071" t="n"/>
      <c r="KO17" s="1071" t="n"/>
      <c r="KP17" s="1071" t="n"/>
      <c r="KQ17" s="1071" t="n"/>
      <c r="KR17" s="1071" t="n"/>
      <c r="KS17" s="1071" t="n"/>
      <c r="KT17" s="1071" t="n"/>
      <c r="KU17" s="1071" t="n"/>
      <c r="KV17" s="1071" t="n"/>
      <c r="KW17" s="1071" t="n"/>
      <c r="KX17" s="1071" t="n"/>
      <c r="KY17" s="1071" t="n"/>
      <c r="KZ17" s="1071" t="n"/>
      <c r="LA17" s="1071" t="n"/>
      <c r="LB17" s="1071" t="n"/>
      <c r="LC17" s="1071" t="n"/>
      <c r="LD17" s="1071" t="n"/>
      <c r="LE17" s="1071" t="n"/>
      <c r="LF17" s="1071" t="n"/>
      <c r="LG17" s="1071" t="n"/>
      <c r="LH17" s="1071" t="n"/>
      <c r="LI17" s="1071" t="n"/>
      <c r="LJ17" s="1071" t="n"/>
      <c r="LK17" s="1071" t="n"/>
      <c r="LL17" s="1071" t="n"/>
      <c r="LM17" s="1071" t="n"/>
      <c r="LN17" s="1071" t="n"/>
      <c r="LO17" s="1071" t="n"/>
      <c r="LP17" s="1071" t="n"/>
      <c r="LQ17" s="1071" t="n"/>
      <c r="LR17" s="1071" t="n"/>
      <c r="LS17" s="1071" t="n"/>
    </row>
    <row r="18" ht="14.25" customFormat="1" customHeight="1" s="1071">
      <c r="A18" s="1071" t="n"/>
      <c r="B18" s="1097" t="n"/>
      <c r="C18" s="1098" t="n"/>
      <c r="D18" s="1098" t="n"/>
      <c r="E18" s="1098" t="n"/>
      <c r="F18" s="1098" t="n"/>
      <c r="G18" s="1098" t="n"/>
      <c r="H18" s="1098" t="n"/>
      <c r="I18" s="1099" t="n"/>
      <c r="J18" s="1071" t="n"/>
      <c r="K18" s="1071" t="n"/>
      <c r="L18" s="1071" t="n"/>
      <c r="M18" s="1071" t="n"/>
      <c r="N18" s="1100">
        <f>B18</f>
        <v/>
      </c>
      <c r="O18" s="1101">
        <f>C18*BS!$B$9</f>
        <v/>
      </c>
      <c r="P18" s="1101">
        <f>D18*BS!$B$9</f>
        <v/>
      </c>
      <c r="Q18" s="1101">
        <f>E18*BS!$B$9</f>
        <v/>
      </c>
      <c r="R18" s="1101">
        <f>F18*BS!$B$9</f>
        <v/>
      </c>
      <c r="S18" s="1101">
        <f>G18*BS!$B$9</f>
        <v/>
      </c>
      <c r="T18" s="1101">
        <f>H18*BS!$B$9</f>
        <v/>
      </c>
      <c r="U18" s="1102">
        <f>I18</f>
        <v/>
      </c>
      <c r="V18" s="1071" t="n"/>
      <c r="W18" s="1071" t="n"/>
      <c r="X18" s="1071" t="n"/>
      <c r="Y18" s="1071" t="n"/>
      <c r="Z18" s="1071" t="n"/>
      <c r="AA18" s="1071" t="n"/>
      <c r="AB18" s="1071" t="n"/>
      <c r="AC18" s="1071" t="n"/>
      <c r="AD18" s="1071" t="n"/>
      <c r="AE18" s="1071" t="n"/>
      <c r="AF18" s="1071" t="n"/>
      <c r="AG18" s="1071" t="n"/>
      <c r="AH18" s="1071" t="n"/>
      <c r="AI18" s="1071" t="n"/>
      <c r="AJ18" s="1071" t="n"/>
      <c r="AK18" s="1071" t="n"/>
      <c r="AL18" s="1071" t="n"/>
      <c r="AM18" s="1071" t="n"/>
      <c r="AN18" s="1071" t="n"/>
      <c r="AO18" s="1071" t="n"/>
      <c r="AP18" s="1071" t="n"/>
      <c r="AQ18" s="1071" t="n"/>
      <c r="AR18" s="1071" t="n"/>
      <c r="AS18" s="1071" t="n"/>
      <c r="AT18" s="1071" t="n"/>
      <c r="AU18" s="1071" t="n"/>
      <c r="AV18" s="1071" t="n"/>
      <c r="AW18" s="1071" t="n"/>
      <c r="AX18" s="1071" t="n"/>
      <c r="AY18" s="1071" t="n"/>
      <c r="AZ18" s="1071" t="n"/>
      <c r="BA18" s="1071" t="n"/>
      <c r="BB18" s="1071" t="n"/>
      <c r="BC18" s="1071" t="n"/>
      <c r="BD18" s="1071" t="n"/>
      <c r="BE18" s="1071" t="n"/>
      <c r="BF18" s="1071" t="n"/>
      <c r="BG18" s="1071" t="n"/>
      <c r="BH18" s="1071" t="n"/>
      <c r="BI18" s="1071" t="n"/>
      <c r="BJ18" s="1071" t="n"/>
      <c r="BK18" s="1071" t="n"/>
      <c r="BL18" s="1071" t="n"/>
      <c r="BM18" s="1071" t="n"/>
      <c r="BN18" s="1071" t="n"/>
      <c r="BO18" s="1071" t="n"/>
      <c r="BP18" s="1071" t="n"/>
      <c r="BQ18" s="1071" t="n"/>
      <c r="BR18" s="1071" t="n"/>
      <c r="BS18" s="1071" t="n"/>
      <c r="BT18" s="1071" t="n"/>
      <c r="BU18" s="1071" t="n"/>
      <c r="BV18" s="1071" t="n"/>
      <c r="BW18" s="1071" t="n"/>
      <c r="BX18" s="1071" t="n"/>
      <c r="BY18" s="1071" t="n"/>
      <c r="BZ18" s="1071" t="n"/>
      <c r="CA18" s="1071" t="n"/>
      <c r="CB18" s="1071" t="n"/>
      <c r="CC18" s="1071" t="n"/>
      <c r="CD18" s="1071" t="n"/>
      <c r="CE18" s="1071" t="n"/>
      <c r="CF18" s="1071" t="n"/>
      <c r="CG18" s="1071" t="n"/>
      <c r="CH18" s="1071" t="n"/>
      <c r="CI18" s="1071" t="n"/>
      <c r="CJ18" s="1071" t="n"/>
      <c r="CK18" s="1071" t="n"/>
      <c r="CL18" s="1071" t="n"/>
      <c r="CM18" s="1071" t="n"/>
      <c r="CN18" s="1071" t="n"/>
      <c r="CO18" s="1071" t="n"/>
      <c r="CP18" s="1071" t="n"/>
      <c r="CQ18" s="1071" t="n"/>
      <c r="CR18" s="1071" t="n"/>
      <c r="CS18" s="1071" t="n"/>
      <c r="CT18" s="1071" t="n"/>
      <c r="CU18" s="1071" t="n"/>
      <c r="CV18" s="1071" t="n"/>
      <c r="CW18" s="1071" t="n"/>
      <c r="CX18" s="1071" t="n"/>
      <c r="CY18" s="1071" t="n"/>
      <c r="CZ18" s="1071" t="n"/>
      <c r="DA18" s="1071" t="n"/>
      <c r="DB18" s="1071" t="n"/>
      <c r="DC18" s="1071" t="n"/>
      <c r="DD18" s="1071" t="n"/>
      <c r="DE18" s="1071" t="n"/>
      <c r="DF18" s="1071" t="n"/>
      <c r="DG18" s="1071" t="n"/>
      <c r="DH18" s="1071" t="n"/>
      <c r="DI18" s="1071" t="n"/>
      <c r="DJ18" s="1071" t="n"/>
      <c r="DK18" s="1071" t="n"/>
      <c r="DL18" s="1071" t="n"/>
      <c r="DM18" s="1071" t="n"/>
      <c r="DN18" s="1071" t="n"/>
      <c r="DO18" s="1071" t="n"/>
      <c r="DP18" s="1071" t="n"/>
      <c r="DQ18" s="1071" t="n"/>
      <c r="DR18" s="1071" t="n"/>
      <c r="DS18" s="1071" t="n"/>
      <c r="DT18" s="1071" t="n"/>
      <c r="DU18" s="1071" t="n"/>
      <c r="DV18" s="1071" t="n"/>
      <c r="DW18" s="1071" t="n"/>
      <c r="DX18" s="1071" t="n"/>
      <c r="DY18" s="1071" t="n"/>
      <c r="DZ18" s="1071" t="n"/>
      <c r="EA18" s="1071" t="n"/>
      <c r="EB18" s="1071" t="n"/>
      <c r="EC18" s="1071" t="n"/>
      <c r="ED18" s="1071" t="n"/>
      <c r="EE18" s="1071" t="n"/>
      <c r="EF18" s="1071" t="n"/>
      <c r="EG18" s="1071" t="n"/>
      <c r="EH18" s="1071" t="n"/>
      <c r="EI18" s="1071" t="n"/>
      <c r="EJ18" s="1071" t="n"/>
      <c r="EK18" s="1071" t="n"/>
      <c r="EL18" s="1071" t="n"/>
      <c r="EM18" s="1071" t="n"/>
      <c r="EN18" s="1071" t="n"/>
      <c r="EO18" s="1071" t="n"/>
      <c r="EP18" s="1071" t="n"/>
      <c r="EQ18" s="1071" t="n"/>
      <c r="ER18" s="1071" t="n"/>
      <c r="ES18" s="1071" t="n"/>
      <c r="ET18" s="1071" t="n"/>
      <c r="EU18" s="1071" t="n"/>
      <c r="EV18" s="1071" t="n"/>
      <c r="EW18" s="1071" t="n"/>
      <c r="EX18" s="1071" t="n"/>
      <c r="EY18" s="1071" t="n"/>
      <c r="EZ18" s="1071" t="n"/>
      <c r="FA18" s="1071" t="n"/>
      <c r="FB18" s="1071" t="n"/>
      <c r="FC18" s="1071" t="n"/>
      <c r="FD18" s="1071" t="n"/>
      <c r="FE18" s="1071" t="n"/>
      <c r="FF18" s="1071" t="n"/>
      <c r="FG18" s="1071" t="n"/>
      <c r="FH18" s="1071" t="n"/>
      <c r="FI18" s="1071" t="n"/>
      <c r="FJ18" s="1071" t="n"/>
      <c r="FK18" s="1071" t="n"/>
      <c r="FL18" s="1071" t="n"/>
      <c r="FM18" s="1071" t="n"/>
      <c r="FN18" s="1071" t="n"/>
      <c r="FO18" s="1071" t="n"/>
      <c r="FP18" s="1071" t="n"/>
      <c r="FQ18" s="1071" t="n"/>
      <c r="FR18" s="1071" t="n"/>
      <c r="FS18" s="1071" t="n"/>
      <c r="FT18" s="1071" t="n"/>
      <c r="FU18" s="1071" t="n"/>
      <c r="FV18" s="1071" t="n"/>
      <c r="FW18" s="1071" t="n"/>
      <c r="FX18" s="1071" t="n"/>
      <c r="FY18" s="1071" t="n"/>
      <c r="FZ18" s="1071" t="n"/>
      <c r="GA18" s="1071" t="n"/>
      <c r="GB18" s="1071" t="n"/>
      <c r="GC18" s="1071" t="n"/>
      <c r="GD18" s="1071" t="n"/>
      <c r="GE18" s="1071" t="n"/>
      <c r="GF18" s="1071" t="n"/>
      <c r="GG18" s="1071" t="n"/>
      <c r="GH18" s="1071" t="n"/>
      <c r="GI18" s="1071" t="n"/>
      <c r="GJ18" s="1071" t="n"/>
      <c r="GK18" s="1071" t="n"/>
      <c r="GL18" s="1071" t="n"/>
      <c r="GM18" s="1071" t="n"/>
      <c r="GN18" s="1071" t="n"/>
      <c r="GO18" s="1071" t="n"/>
      <c r="GP18" s="1071" t="n"/>
      <c r="GQ18" s="1071" t="n"/>
      <c r="GR18" s="1071" t="n"/>
      <c r="GS18" s="1071" t="n"/>
      <c r="GT18" s="1071" t="n"/>
      <c r="GU18" s="1071" t="n"/>
      <c r="GV18" s="1071" t="n"/>
      <c r="GW18" s="1071" t="n"/>
      <c r="GX18" s="1071" t="n"/>
      <c r="GY18" s="1071" t="n"/>
      <c r="GZ18" s="1071" t="n"/>
      <c r="HA18" s="1071" t="n"/>
      <c r="HB18" s="1071" t="n"/>
      <c r="HC18" s="1071" t="n"/>
      <c r="HD18" s="1071" t="n"/>
      <c r="HE18" s="1071" t="n"/>
      <c r="HF18" s="1071" t="n"/>
      <c r="HG18" s="1071" t="n"/>
      <c r="HH18" s="1071" t="n"/>
      <c r="HI18" s="1071" t="n"/>
      <c r="HJ18" s="1071" t="n"/>
      <c r="HK18" s="1071" t="n"/>
      <c r="HL18" s="1071" t="n"/>
      <c r="HM18" s="1071" t="n"/>
      <c r="HN18" s="1071" t="n"/>
      <c r="HO18" s="1071" t="n"/>
      <c r="HP18" s="1071" t="n"/>
      <c r="HQ18" s="1071" t="n"/>
      <c r="HR18" s="1071" t="n"/>
      <c r="HS18" s="1071" t="n"/>
      <c r="HT18" s="1071" t="n"/>
      <c r="HU18" s="1071" t="n"/>
      <c r="HV18" s="1071" t="n"/>
      <c r="HW18" s="1071" t="n"/>
      <c r="HX18" s="1071" t="n"/>
      <c r="HY18" s="1071" t="n"/>
      <c r="HZ18" s="1071" t="n"/>
      <c r="IA18" s="1071" t="n"/>
      <c r="IB18" s="1071" t="n"/>
      <c r="IC18" s="1071" t="n"/>
      <c r="ID18" s="1071" t="n"/>
      <c r="IE18" s="1071" t="n"/>
      <c r="IF18" s="1071" t="n"/>
      <c r="IG18" s="1071" t="n"/>
      <c r="IH18" s="1071" t="n"/>
      <c r="II18" s="1071" t="n"/>
      <c r="IJ18" s="1071" t="n"/>
      <c r="IK18" s="1071" t="n"/>
      <c r="IL18" s="1071" t="n"/>
      <c r="IM18" s="1071" t="n"/>
      <c r="IN18" s="1071" t="n"/>
      <c r="IO18" s="1071" t="n"/>
      <c r="IP18" s="1071" t="n"/>
      <c r="IQ18" s="1071" t="n"/>
      <c r="IR18" s="1071" t="n"/>
      <c r="IS18" s="1071" t="n"/>
      <c r="IT18" s="1071" t="n"/>
      <c r="IU18" s="1071" t="n"/>
      <c r="IV18" s="1071" t="n"/>
      <c r="IW18" s="1071" t="n"/>
      <c r="IX18" s="1071" t="n"/>
      <c r="IY18" s="1071" t="n"/>
      <c r="IZ18" s="1071" t="n"/>
      <c r="JA18" s="1071" t="n"/>
      <c r="JB18" s="1071" t="n"/>
      <c r="JC18" s="1071" t="n"/>
      <c r="JD18" s="1071" t="n"/>
      <c r="JE18" s="1071" t="n"/>
      <c r="JF18" s="1071" t="n"/>
      <c r="JG18" s="1071" t="n"/>
      <c r="JH18" s="1071" t="n"/>
      <c r="JI18" s="1071" t="n"/>
      <c r="JJ18" s="1071" t="n"/>
      <c r="JK18" s="1071" t="n"/>
      <c r="JL18" s="1071" t="n"/>
      <c r="JM18" s="1071" t="n"/>
      <c r="JN18" s="1071" t="n"/>
      <c r="JO18" s="1071" t="n"/>
      <c r="JP18" s="1071" t="n"/>
      <c r="JQ18" s="1071" t="n"/>
      <c r="JR18" s="1071" t="n"/>
      <c r="JS18" s="1071" t="n"/>
      <c r="JT18" s="1071" t="n"/>
      <c r="JU18" s="1071" t="n"/>
      <c r="JV18" s="1071" t="n"/>
      <c r="JW18" s="1071" t="n"/>
      <c r="JX18" s="1071" t="n"/>
      <c r="JY18" s="1071" t="n"/>
      <c r="JZ18" s="1071" t="n"/>
      <c r="KA18" s="1071" t="n"/>
      <c r="KB18" s="1071" t="n"/>
      <c r="KC18" s="1071" t="n"/>
      <c r="KD18" s="1071" t="n"/>
      <c r="KE18" s="1071" t="n"/>
      <c r="KF18" s="1071" t="n"/>
      <c r="KG18" s="1071" t="n"/>
      <c r="KH18" s="1071" t="n"/>
      <c r="KI18" s="1071" t="n"/>
      <c r="KJ18" s="1071" t="n"/>
      <c r="KK18" s="1071" t="n"/>
      <c r="KL18" s="1071" t="n"/>
      <c r="KM18" s="1071" t="n"/>
      <c r="KN18" s="1071" t="n"/>
      <c r="KO18" s="1071" t="n"/>
      <c r="KP18" s="1071" t="n"/>
      <c r="KQ18" s="1071" t="n"/>
      <c r="KR18" s="1071" t="n"/>
      <c r="KS18" s="1071" t="n"/>
      <c r="KT18" s="1071" t="n"/>
      <c r="KU18" s="1071" t="n"/>
      <c r="KV18" s="1071" t="n"/>
      <c r="KW18" s="1071" t="n"/>
      <c r="KX18" s="1071" t="n"/>
      <c r="KY18" s="1071" t="n"/>
      <c r="KZ18" s="1071" t="n"/>
      <c r="LA18" s="1071" t="n"/>
      <c r="LB18" s="1071" t="n"/>
      <c r="LC18" s="1071" t="n"/>
      <c r="LD18" s="1071" t="n"/>
      <c r="LE18" s="1071" t="n"/>
      <c r="LF18" s="1071" t="n"/>
      <c r="LG18" s="1071" t="n"/>
      <c r="LH18" s="1071" t="n"/>
      <c r="LI18" s="1071" t="n"/>
      <c r="LJ18" s="1071" t="n"/>
      <c r="LK18" s="1071" t="n"/>
      <c r="LL18" s="1071" t="n"/>
      <c r="LM18" s="1071" t="n"/>
      <c r="LN18" s="1071" t="n"/>
      <c r="LO18" s="1071" t="n"/>
      <c r="LP18" s="1071" t="n"/>
      <c r="LQ18" s="1071" t="n"/>
      <c r="LR18" s="1071" t="n"/>
      <c r="LS18" s="1071" t="n"/>
    </row>
    <row r="19" ht="14.25" customFormat="1" customHeight="1" s="1071">
      <c r="A19" s="1071" t="n"/>
      <c r="B19" s="1097" t="n"/>
      <c r="C19" s="1098" t="n"/>
      <c r="D19" s="1098" t="n"/>
      <c r="E19" s="1098" t="n"/>
      <c r="F19" s="1098" t="n"/>
      <c r="G19" s="1098" t="n"/>
      <c r="H19" s="1098" t="n"/>
      <c r="I19" s="1099" t="n"/>
      <c r="J19" s="1071" t="n"/>
      <c r="K19" s="1071" t="n"/>
      <c r="L19" s="1071" t="n"/>
      <c r="M19" s="1071" t="n"/>
      <c r="N19" s="1100">
        <f>B19</f>
        <v/>
      </c>
      <c r="O19" s="1101">
        <f>C19*BS!$B$9</f>
        <v/>
      </c>
      <c r="P19" s="1101">
        <f>D19*BS!$B$9</f>
        <v/>
      </c>
      <c r="Q19" s="1101">
        <f>E19*BS!$B$9</f>
        <v/>
      </c>
      <c r="R19" s="1101">
        <f>F19*BS!$B$9</f>
        <v/>
      </c>
      <c r="S19" s="1101">
        <f>G19*BS!$B$9</f>
        <v/>
      </c>
      <c r="T19" s="1101">
        <f>H19*BS!$B$9</f>
        <v/>
      </c>
      <c r="U19" s="1102">
        <f>I19</f>
        <v/>
      </c>
      <c r="V19" s="1071" t="n"/>
      <c r="W19" s="1071" t="n"/>
      <c r="X19" s="1071" t="n"/>
      <c r="Y19" s="1071" t="n"/>
      <c r="Z19" s="1071" t="n"/>
      <c r="AA19" s="1071" t="n"/>
      <c r="AB19" s="1071" t="n"/>
      <c r="AC19" s="1071" t="n"/>
      <c r="AD19" s="1071" t="n"/>
      <c r="AE19" s="1071" t="n"/>
      <c r="AF19" s="1071" t="n"/>
      <c r="AG19" s="1071" t="n"/>
      <c r="AH19" s="1071" t="n"/>
      <c r="AI19" s="1071" t="n"/>
      <c r="AJ19" s="1071" t="n"/>
      <c r="AK19" s="1071" t="n"/>
      <c r="AL19" s="1071" t="n"/>
      <c r="AM19" s="1071" t="n"/>
      <c r="AN19" s="1071" t="n"/>
      <c r="AO19" s="1071" t="n"/>
      <c r="AP19" s="1071" t="n"/>
      <c r="AQ19" s="1071" t="n"/>
      <c r="AR19" s="1071" t="n"/>
      <c r="AS19" s="1071" t="n"/>
      <c r="AT19" s="1071" t="n"/>
      <c r="AU19" s="1071" t="n"/>
      <c r="AV19" s="1071" t="n"/>
      <c r="AW19" s="1071" t="n"/>
      <c r="AX19" s="1071" t="n"/>
      <c r="AY19" s="1071" t="n"/>
      <c r="AZ19" s="1071" t="n"/>
      <c r="BA19" s="1071" t="n"/>
      <c r="BB19" s="1071" t="n"/>
      <c r="BC19" s="1071" t="n"/>
      <c r="BD19" s="1071" t="n"/>
      <c r="BE19" s="1071" t="n"/>
      <c r="BF19" s="1071" t="n"/>
      <c r="BG19" s="1071" t="n"/>
      <c r="BH19" s="1071" t="n"/>
      <c r="BI19" s="1071" t="n"/>
      <c r="BJ19" s="1071" t="n"/>
      <c r="BK19" s="1071" t="n"/>
      <c r="BL19" s="1071" t="n"/>
      <c r="BM19" s="1071" t="n"/>
      <c r="BN19" s="1071" t="n"/>
      <c r="BO19" s="1071" t="n"/>
      <c r="BP19" s="1071" t="n"/>
      <c r="BQ19" s="1071" t="n"/>
      <c r="BR19" s="1071" t="n"/>
      <c r="BS19" s="1071" t="n"/>
      <c r="BT19" s="1071" t="n"/>
      <c r="BU19" s="1071" t="n"/>
      <c r="BV19" s="1071" t="n"/>
      <c r="BW19" s="1071" t="n"/>
      <c r="BX19" s="1071" t="n"/>
      <c r="BY19" s="1071" t="n"/>
      <c r="BZ19" s="1071" t="n"/>
      <c r="CA19" s="1071" t="n"/>
      <c r="CB19" s="1071" t="n"/>
      <c r="CC19" s="1071" t="n"/>
      <c r="CD19" s="1071" t="n"/>
      <c r="CE19" s="1071" t="n"/>
      <c r="CF19" s="1071" t="n"/>
      <c r="CG19" s="1071" t="n"/>
      <c r="CH19" s="1071" t="n"/>
      <c r="CI19" s="1071" t="n"/>
      <c r="CJ19" s="1071" t="n"/>
      <c r="CK19" s="1071" t="n"/>
      <c r="CL19" s="1071" t="n"/>
      <c r="CM19" s="1071" t="n"/>
      <c r="CN19" s="1071" t="n"/>
      <c r="CO19" s="1071" t="n"/>
      <c r="CP19" s="1071" t="n"/>
      <c r="CQ19" s="1071" t="n"/>
      <c r="CR19" s="1071" t="n"/>
      <c r="CS19" s="1071" t="n"/>
      <c r="CT19" s="1071" t="n"/>
      <c r="CU19" s="1071" t="n"/>
      <c r="CV19" s="1071" t="n"/>
      <c r="CW19" s="1071" t="n"/>
      <c r="CX19" s="1071" t="n"/>
      <c r="CY19" s="1071" t="n"/>
      <c r="CZ19" s="1071" t="n"/>
      <c r="DA19" s="1071" t="n"/>
      <c r="DB19" s="1071" t="n"/>
      <c r="DC19" s="1071" t="n"/>
      <c r="DD19" s="1071" t="n"/>
      <c r="DE19" s="1071" t="n"/>
      <c r="DF19" s="1071" t="n"/>
      <c r="DG19" s="1071" t="n"/>
      <c r="DH19" s="1071" t="n"/>
      <c r="DI19" s="1071" t="n"/>
      <c r="DJ19" s="1071" t="n"/>
      <c r="DK19" s="1071" t="n"/>
      <c r="DL19" s="1071" t="n"/>
      <c r="DM19" s="1071" t="n"/>
      <c r="DN19" s="1071" t="n"/>
      <c r="DO19" s="1071" t="n"/>
      <c r="DP19" s="1071" t="n"/>
      <c r="DQ19" s="1071" t="n"/>
      <c r="DR19" s="1071" t="n"/>
      <c r="DS19" s="1071" t="n"/>
      <c r="DT19" s="1071" t="n"/>
      <c r="DU19" s="1071" t="n"/>
      <c r="DV19" s="1071" t="n"/>
      <c r="DW19" s="1071" t="n"/>
      <c r="DX19" s="1071" t="n"/>
      <c r="DY19" s="1071" t="n"/>
      <c r="DZ19" s="1071" t="n"/>
      <c r="EA19" s="1071" t="n"/>
      <c r="EB19" s="1071" t="n"/>
      <c r="EC19" s="1071" t="n"/>
      <c r="ED19" s="1071" t="n"/>
      <c r="EE19" s="1071" t="n"/>
      <c r="EF19" s="1071" t="n"/>
      <c r="EG19" s="1071" t="n"/>
      <c r="EH19" s="1071" t="n"/>
      <c r="EI19" s="1071" t="n"/>
      <c r="EJ19" s="1071" t="n"/>
      <c r="EK19" s="1071" t="n"/>
      <c r="EL19" s="1071" t="n"/>
      <c r="EM19" s="1071" t="n"/>
      <c r="EN19" s="1071" t="n"/>
      <c r="EO19" s="1071" t="n"/>
      <c r="EP19" s="1071" t="n"/>
      <c r="EQ19" s="1071" t="n"/>
      <c r="ER19" s="1071" t="n"/>
      <c r="ES19" s="1071" t="n"/>
      <c r="ET19" s="1071" t="n"/>
      <c r="EU19" s="1071" t="n"/>
      <c r="EV19" s="1071" t="n"/>
      <c r="EW19" s="1071" t="n"/>
      <c r="EX19" s="1071" t="n"/>
      <c r="EY19" s="1071" t="n"/>
      <c r="EZ19" s="1071" t="n"/>
      <c r="FA19" s="1071" t="n"/>
      <c r="FB19" s="1071" t="n"/>
      <c r="FC19" s="1071" t="n"/>
      <c r="FD19" s="1071" t="n"/>
      <c r="FE19" s="1071" t="n"/>
      <c r="FF19" s="1071" t="n"/>
      <c r="FG19" s="1071" t="n"/>
      <c r="FH19" s="1071" t="n"/>
      <c r="FI19" s="1071" t="n"/>
      <c r="FJ19" s="1071" t="n"/>
      <c r="FK19" s="1071" t="n"/>
      <c r="FL19" s="1071" t="n"/>
      <c r="FM19" s="1071" t="n"/>
      <c r="FN19" s="1071" t="n"/>
      <c r="FO19" s="1071" t="n"/>
      <c r="FP19" s="1071" t="n"/>
      <c r="FQ19" s="1071" t="n"/>
      <c r="FR19" s="1071" t="n"/>
      <c r="FS19" s="1071" t="n"/>
      <c r="FT19" s="1071" t="n"/>
      <c r="FU19" s="1071" t="n"/>
      <c r="FV19" s="1071" t="n"/>
      <c r="FW19" s="1071" t="n"/>
      <c r="FX19" s="1071" t="n"/>
      <c r="FY19" s="1071" t="n"/>
      <c r="FZ19" s="1071" t="n"/>
      <c r="GA19" s="1071" t="n"/>
      <c r="GB19" s="1071" t="n"/>
      <c r="GC19" s="1071" t="n"/>
      <c r="GD19" s="1071" t="n"/>
      <c r="GE19" s="1071" t="n"/>
      <c r="GF19" s="1071" t="n"/>
      <c r="GG19" s="1071" t="n"/>
      <c r="GH19" s="1071" t="n"/>
      <c r="GI19" s="1071" t="n"/>
      <c r="GJ19" s="1071" t="n"/>
      <c r="GK19" s="1071" t="n"/>
      <c r="GL19" s="1071" t="n"/>
      <c r="GM19" s="1071" t="n"/>
      <c r="GN19" s="1071" t="n"/>
      <c r="GO19" s="1071" t="n"/>
      <c r="GP19" s="1071" t="n"/>
      <c r="GQ19" s="1071" t="n"/>
      <c r="GR19" s="1071" t="n"/>
      <c r="GS19" s="1071" t="n"/>
      <c r="GT19" s="1071" t="n"/>
      <c r="GU19" s="1071" t="n"/>
      <c r="GV19" s="1071" t="n"/>
      <c r="GW19" s="1071" t="n"/>
      <c r="GX19" s="1071" t="n"/>
      <c r="GY19" s="1071" t="n"/>
      <c r="GZ19" s="1071" t="n"/>
      <c r="HA19" s="1071" t="n"/>
      <c r="HB19" s="1071" t="n"/>
      <c r="HC19" s="1071" t="n"/>
      <c r="HD19" s="1071" t="n"/>
      <c r="HE19" s="1071" t="n"/>
      <c r="HF19" s="1071" t="n"/>
      <c r="HG19" s="1071" t="n"/>
      <c r="HH19" s="1071" t="n"/>
      <c r="HI19" s="1071" t="n"/>
      <c r="HJ19" s="1071" t="n"/>
      <c r="HK19" s="1071" t="n"/>
      <c r="HL19" s="1071" t="n"/>
      <c r="HM19" s="1071" t="n"/>
      <c r="HN19" s="1071" t="n"/>
      <c r="HO19" s="1071" t="n"/>
      <c r="HP19" s="1071" t="n"/>
      <c r="HQ19" s="1071" t="n"/>
      <c r="HR19" s="1071" t="n"/>
      <c r="HS19" s="1071" t="n"/>
      <c r="HT19" s="1071" t="n"/>
      <c r="HU19" s="1071" t="n"/>
      <c r="HV19" s="1071" t="n"/>
      <c r="HW19" s="1071" t="n"/>
      <c r="HX19" s="1071" t="n"/>
      <c r="HY19" s="1071" t="n"/>
      <c r="HZ19" s="1071" t="n"/>
      <c r="IA19" s="1071" t="n"/>
      <c r="IB19" s="1071" t="n"/>
      <c r="IC19" s="1071" t="n"/>
      <c r="ID19" s="1071" t="n"/>
      <c r="IE19" s="1071" t="n"/>
      <c r="IF19" s="1071" t="n"/>
      <c r="IG19" s="1071" t="n"/>
      <c r="IH19" s="1071" t="n"/>
      <c r="II19" s="1071" t="n"/>
      <c r="IJ19" s="1071" t="n"/>
      <c r="IK19" s="1071" t="n"/>
      <c r="IL19" s="1071" t="n"/>
      <c r="IM19" s="1071" t="n"/>
      <c r="IN19" s="1071" t="n"/>
      <c r="IO19" s="1071" t="n"/>
      <c r="IP19" s="1071" t="n"/>
      <c r="IQ19" s="1071" t="n"/>
      <c r="IR19" s="1071" t="n"/>
      <c r="IS19" s="1071" t="n"/>
      <c r="IT19" s="1071" t="n"/>
      <c r="IU19" s="1071" t="n"/>
      <c r="IV19" s="1071" t="n"/>
      <c r="IW19" s="1071" t="n"/>
      <c r="IX19" s="1071" t="n"/>
      <c r="IY19" s="1071" t="n"/>
      <c r="IZ19" s="1071" t="n"/>
      <c r="JA19" s="1071" t="n"/>
      <c r="JB19" s="1071" t="n"/>
      <c r="JC19" s="1071" t="n"/>
      <c r="JD19" s="1071" t="n"/>
      <c r="JE19" s="1071" t="n"/>
      <c r="JF19" s="1071" t="n"/>
      <c r="JG19" s="1071" t="n"/>
      <c r="JH19" s="1071" t="n"/>
      <c r="JI19" s="1071" t="n"/>
      <c r="JJ19" s="1071" t="n"/>
      <c r="JK19" s="1071" t="n"/>
      <c r="JL19" s="1071" t="n"/>
      <c r="JM19" s="1071" t="n"/>
      <c r="JN19" s="1071" t="n"/>
      <c r="JO19" s="1071" t="n"/>
      <c r="JP19" s="1071" t="n"/>
      <c r="JQ19" s="1071" t="n"/>
      <c r="JR19" s="1071" t="n"/>
      <c r="JS19" s="1071" t="n"/>
      <c r="JT19" s="1071" t="n"/>
      <c r="JU19" s="1071" t="n"/>
      <c r="JV19" s="1071" t="n"/>
      <c r="JW19" s="1071" t="n"/>
      <c r="JX19" s="1071" t="n"/>
      <c r="JY19" s="1071" t="n"/>
      <c r="JZ19" s="1071" t="n"/>
      <c r="KA19" s="1071" t="n"/>
      <c r="KB19" s="1071" t="n"/>
      <c r="KC19" s="1071" t="n"/>
      <c r="KD19" s="1071" t="n"/>
      <c r="KE19" s="1071" t="n"/>
      <c r="KF19" s="1071" t="n"/>
      <c r="KG19" s="1071" t="n"/>
      <c r="KH19" s="1071" t="n"/>
      <c r="KI19" s="1071" t="n"/>
      <c r="KJ19" s="1071" t="n"/>
      <c r="KK19" s="1071" t="n"/>
      <c r="KL19" s="1071" t="n"/>
      <c r="KM19" s="1071" t="n"/>
      <c r="KN19" s="1071" t="n"/>
      <c r="KO19" s="1071" t="n"/>
      <c r="KP19" s="1071" t="n"/>
      <c r="KQ19" s="1071" t="n"/>
      <c r="KR19" s="1071" t="n"/>
      <c r="KS19" s="1071" t="n"/>
      <c r="KT19" s="1071" t="n"/>
      <c r="KU19" s="1071" t="n"/>
      <c r="KV19" s="1071" t="n"/>
      <c r="KW19" s="1071" t="n"/>
      <c r="KX19" s="1071" t="n"/>
      <c r="KY19" s="1071" t="n"/>
      <c r="KZ19" s="1071" t="n"/>
      <c r="LA19" s="1071" t="n"/>
      <c r="LB19" s="1071" t="n"/>
      <c r="LC19" s="1071" t="n"/>
      <c r="LD19" s="1071" t="n"/>
      <c r="LE19" s="1071" t="n"/>
      <c r="LF19" s="1071" t="n"/>
      <c r="LG19" s="1071" t="n"/>
      <c r="LH19" s="1071" t="n"/>
      <c r="LI19" s="1071" t="n"/>
      <c r="LJ19" s="1071" t="n"/>
      <c r="LK19" s="1071" t="n"/>
      <c r="LL19" s="1071" t="n"/>
      <c r="LM19" s="1071" t="n"/>
      <c r="LN19" s="1071" t="n"/>
      <c r="LO19" s="1071" t="n"/>
      <c r="LP19" s="1071" t="n"/>
      <c r="LQ19" s="1071" t="n"/>
      <c r="LR19" s="1071" t="n"/>
      <c r="LS19" s="1071" t="n"/>
    </row>
    <row r="20" ht="14.25" customFormat="1" customHeight="1" s="1071">
      <c r="A20" s="1071" t="n"/>
      <c r="B20" s="1097" t="n"/>
      <c r="C20" s="1098" t="n"/>
      <c r="D20" s="1098" t="n"/>
      <c r="E20" s="1098" t="n"/>
      <c r="F20" s="1098" t="n"/>
      <c r="G20" s="1098" t="n"/>
      <c r="H20" s="1098" t="n"/>
      <c r="I20" s="1099" t="n"/>
      <c r="J20" s="1071" t="n"/>
      <c r="K20" s="1071" t="n"/>
      <c r="L20" s="1071" t="n"/>
      <c r="M20" s="1071" t="n"/>
      <c r="N20" s="1100">
        <f>B20</f>
        <v/>
      </c>
      <c r="O20" s="1101">
        <f>C20*BS!$B$9</f>
        <v/>
      </c>
      <c r="P20" s="1101">
        <f>D20*BS!$B$9</f>
        <v/>
      </c>
      <c r="Q20" s="1101">
        <f>E20*BS!$B$9</f>
        <v/>
      </c>
      <c r="R20" s="1101">
        <f>F20*BS!$B$9</f>
        <v/>
      </c>
      <c r="S20" s="1101">
        <f>G20*BS!$B$9</f>
        <v/>
      </c>
      <c r="T20" s="1101">
        <f>H20*BS!$B$9</f>
        <v/>
      </c>
      <c r="U20" s="1102">
        <f>I20</f>
        <v/>
      </c>
      <c r="V20" s="1071" t="n"/>
      <c r="W20" s="1071" t="n"/>
      <c r="X20" s="1071" t="n"/>
      <c r="Y20" s="1071" t="n"/>
      <c r="Z20" s="1071" t="n"/>
      <c r="AA20" s="1071" t="n"/>
      <c r="AB20" s="1071" t="n"/>
      <c r="AC20" s="1071" t="n"/>
      <c r="AD20" s="1071" t="n"/>
      <c r="AE20" s="1071" t="n"/>
      <c r="AF20" s="1071" t="n"/>
      <c r="AG20" s="1071" t="n"/>
      <c r="AH20" s="1071" t="n"/>
      <c r="AI20" s="1071" t="n"/>
      <c r="AJ20" s="1071" t="n"/>
      <c r="AK20" s="1071" t="n"/>
      <c r="AL20" s="1071" t="n"/>
      <c r="AM20" s="1071" t="n"/>
      <c r="AN20" s="1071" t="n"/>
      <c r="AO20" s="1071" t="n"/>
      <c r="AP20" s="1071" t="n"/>
      <c r="AQ20" s="1071" t="n"/>
      <c r="AR20" s="1071" t="n"/>
      <c r="AS20" s="1071" t="n"/>
      <c r="AT20" s="1071" t="n"/>
      <c r="AU20" s="1071" t="n"/>
      <c r="AV20" s="1071" t="n"/>
      <c r="AW20" s="1071" t="n"/>
      <c r="AX20" s="1071" t="n"/>
      <c r="AY20" s="1071" t="n"/>
      <c r="AZ20" s="1071" t="n"/>
      <c r="BA20" s="1071" t="n"/>
      <c r="BB20" s="1071" t="n"/>
      <c r="BC20" s="1071" t="n"/>
      <c r="BD20" s="1071" t="n"/>
      <c r="BE20" s="1071" t="n"/>
      <c r="BF20" s="1071" t="n"/>
      <c r="BG20" s="1071" t="n"/>
      <c r="BH20" s="1071" t="n"/>
      <c r="BI20" s="1071" t="n"/>
      <c r="BJ20" s="1071" t="n"/>
      <c r="BK20" s="1071" t="n"/>
      <c r="BL20" s="1071" t="n"/>
      <c r="BM20" s="1071" t="n"/>
      <c r="BN20" s="1071" t="n"/>
      <c r="BO20" s="1071" t="n"/>
      <c r="BP20" s="1071" t="n"/>
      <c r="BQ20" s="1071" t="n"/>
      <c r="BR20" s="1071" t="n"/>
      <c r="BS20" s="1071" t="n"/>
      <c r="BT20" s="1071" t="n"/>
      <c r="BU20" s="1071" t="n"/>
      <c r="BV20" s="1071" t="n"/>
      <c r="BW20" s="1071" t="n"/>
      <c r="BX20" s="1071" t="n"/>
      <c r="BY20" s="1071" t="n"/>
      <c r="BZ20" s="1071" t="n"/>
      <c r="CA20" s="1071" t="n"/>
      <c r="CB20" s="1071" t="n"/>
      <c r="CC20" s="1071" t="n"/>
      <c r="CD20" s="1071" t="n"/>
      <c r="CE20" s="1071" t="n"/>
      <c r="CF20" s="1071" t="n"/>
      <c r="CG20" s="1071" t="n"/>
      <c r="CH20" s="1071" t="n"/>
      <c r="CI20" s="1071" t="n"/>
      <c r="CJ20" s="1071" t="n"/>
      <c r="CK20" s="1071" t="n"/>
      <c r="CL20" s="1071" t="n"/>
      <c r="CM20" s="1071" t="n"/>
      <c r="CN20" s="1071" t="n"/>
      <c r="CO20" s="1071" t="n"/>
      <c r="CP20" s="1071" t="n"/>
      <c r="CQ20" s="1071" t="n"/>
      <c r="CR20" s="1071" t="n"/>
      <c r="CS20" s="1071" t="n"/>
      <c r="CT20" s="1071" t="n"/>
      <c r="CU20" s="1071" t="n"/>
      <c r="CV20" s="1071" t="n"/>
      <c r="CW20" s="1071" t="n"/>
      <c r="CX20" s="1071" t="n"/>
      <c r="CY20" s="1071" t="n"/>
      <c r="CZ20" s="1071" t="n"/>
      <c r="DA20" s="1071" t="n"/>
      <c r="DB20" s="1071" t="n"/>
      <c r="DC20" s="1071" t="n"/>
      <c r="DD20" s="1071" t="n"/>
      <c r="DE20" s="1071" t="n"/>
      <c r="DF20" s="1071" t="n"/>
      <c r="DG20" s="1071" t="n"/>
      <c r="DH20" s="1071" t="n"/>
      <c r="DI20" s="1071" t="n"/>
      <c r="DJ20" s="1071" t="n"/>
      <c r="DK20" s="1071" t="n"/>
      <c r="DL20" s="1071" t="n"/>
      <c r="DM20" s="1071" t="n"/>
      <c r="DN20" s="1071" t="n"/>
      <c r="DO20" s="1071" t="n"/>
      <c r="DP20" s="1071" t="n"/>
      <c r="DQ20" s="1071" t="n"/>
      <c r="DR20" s="1071" t="n"/>
      <c r="DS20" s="1071" t="n"/>
      <c r="DT20" s="1071" t="n"/>
      <c r="DU20" s="1071" t="n"/>
      <c r="DV20" s="1071" t="n"/>
      <c r="DW20" s="1071" t="n"/>
      <c r="DX20" s="1071" t="n"/>
      <c r="DY20" s="1071" t="n"/>
      <c r="DZ20" s="1071" t="n"/>
      <c r="EA20" s="1071" t="n"/>
      <c r="EB20" s="1071" t="n"/>
      <c r="EC20" s="1071" t="n"/>
      <c r="ED20" s="1071" t="n"/>
      <c r="EE20" s="1071" t="n"/>
      <c r="EF20" s="1071" t="n"/>
      <c r="EG20" s="1071" t="n"/>
      <c r="EH20" s="1071" t="n"/>
      <c r="EI20" s="1071" t="n"/>
      <c r="EJ20" s="1071" t="n"/>
      <c r="EK20" s="1071" t="n"/>
      <c r="EL20" s="1071" t="n"/>
      <c r="EM20" s="1071" t="n"/>
      <c r="EN20" s="1071" t="n"/>
      <c r="EO20" s="1071" t="n"/>
      <c r="EP20" s="1071" t="n"/>
      <c r="EQ20" s="1071" t="n"/>
      <c r="ER20" s="1071" t="n"/>
      <c r="ES20" s="1071" t="n"/>
      <c r="ET20" s="1071" t="n"/>
      <c r="EU20" s="1071" t="n"/>
      <c r="EV20" s="1071" t="n"/>
      <c r="EW20" s="1071" t="n"/>
      <c r="EX20" s="1071" t="n"/>
      <c r="EY20" s="1071" t="n"/>
      <c r="EZ20" s="1071" t="n"/>
      <c r="FA20" s="1071" t="n"/>
      <c r="FB20" s="1071" t="n"/>
      <c r="FC20" s="1071" t="n"/>
      <c r="FD20" s="1071" t="n"/>
      <c r="FE20" s="1071" t="n"/>
      <c r="FF20" s="1071" t="n"/>
      <c r="FG20" s="1071" t="n"/>
      <c r="FH20" s="1071" t="n"/>
      <c r="FI20" s="1071" t="n"/>
      <c r="FJ20" s="1071" t="n"/>
      <c r="FK20" s="1071" t="n"/>
      <c r="FL20" s="1071" t="n"/>
      <c r="FM20" s="1071" t="n"/>
      <c r="FN20" s="1071" t="n"/>
      <c r="FO20" s="1071" t="n"/>
      <c r="FP20" s="1071" t="n"/>
      <c r="FQ20" s="1071" t="n"/>
      <c r="FR20" s="1071" t="n"/>
      <c r="FS20" s="1071" t="n"/>
      <c r="FT20" s="1071" t="n"/>
      <c r="FU20" s="1071" t="n"/>
      <c r="FV20" s="1071" t="n"/>
      <c r="FW20" s="1071" t="n"/>
      <c r="FX20" s="1071" t="n"/>
      <c r="FY20" s="1071" t="n"/>
      <c r="FZ20" s="1071" t="n"/>
      <c r="GA20" s="1071" t="n"/>
      <c r="GB20" s="1071" t="n"/>
      <c r="GC20" s="1071" t="n"/>
      <c r="GD20" s="1071" t="n"/>
      <c r="GE20" s="1071" t="n"/>
      <c r="GF20" s="1071" t="n"/>
      <c r="GG20" s="1071" t="n"/>
      <c r="GH20" s="1071" t="n"/>
      <c r="GI20" s="1071" t="n"/>
      <c r="GJ20" s="1071" t="n"/>
      <c r="GK20" s="1071" t="n"/>
      <c r="GL20" s="1071" t="n"/>
      <c r="GM20" s="1071" t="n"/>
      <c r="GN20" s="1071" t="n"/>
      <c r="GO20" s="1071" t="n"/>
      <c r="GP20" s="1071" t="n"/>
      <c r="GQ20" s="1071" t="n"/>
      <c r="GR20" s="1071" t="n"/>
      <c r="GS20" s="1071" t="n"/>
      <c r="GT20" s="1071" t="n"/>
      <c r="GU20" s="1071" t="n"/>
      <c r="GV20" s="1071" t="n"/>
      <c r="GW20" s="1071" t="n"/>
      <c r="GX20" s="1071" t="n"/>
      <c r="GY20" s="1071" t="n"/>
      <c r="GZ20" s="1071" t="n"/>
      <c r="HA20" s="1071" t="n"/>
      <c r="HB20" s="1071" t="n"/>
      <c r="HC20" s="1071" t="n"/>
      <c r="HD20" s="1071" t="n"/>
      <c r="HE20" s="1071" t="n"/>
      <c r="HF20" s="1071" t="n"/>
      <c r="HG20" s="1071" t="n"/>
      <c r="HH20" s="1071" t="n"/>
      <c r="HI20" s="1071" t="n"/>
      <c r="HJ20" s="1071" t="n"/>
      <c r="HK20" s="1071" t="n"/>
      <c r="HL20" s="1071" t="n"/>
      <c r="HM20" s="1071" t="n"/>
      <c r="HN20" s="1071" t="n"/>
      <c r="HO20" s="1071" t="n"/>
      <c r="HP20" s="1071" t="n"/>
      <c r="HQ20" s="1071" t="n"/>
      <c r="HR20" s="1071" t="n"/>
      <c r="HS20" s="1071" t="n"/>
      <c r="HT20" s="1071" t="n"/>
      <c r="HU20" s="1071" t="n"/>
      <c r="HV20" s="1071" t="n"/>
      <c r="HW20" s="1071" t="n"/>
      <c r="HX20" s="1071" t="n"/>
      <c r="HY20" s="1071" t="n"/>
      <c r="HZ20" s="1071" t="n"/>
      <c r="IA20" s="1071" t="n"/>
      <c r="IB20" s="1071" t="n"/>
      <c r="IC20" s="1071" t="n"/>
      <c r="ID20" s="1071" t="n"/>
      <c r="IE20" s="1071" t="n"/>
      <c r="IF20" s="1071" t="n"/>
      <c r="IG20" s="1071" t="n"/>
      <c r="IH20" s="1071" t="n"/>
      <c r="II20" s="1071" t="n"/>
      <c r="IJ20" s="1071" t="n"/>
      <c r="IK20" s="1071" t="n"/>
      <c r="IL20" s="1071" t="n"/>
      <c r="IM20" s="1071" t="n"/>
      <c r="IN20" s="1071" t="n"/>
      <c r="IO20" s="1071" t="n"/>
      <c r="IP20" s="1071" t="n"/>
      <c r="IQ20" s="1071" t="n"/>
      <c r="IR20" s="1071" t="n"/>
      <c r="IS20" s="1071" t="n"/>
      <c r="IT20" s="1071" t="n"/>
      <c r="IU20" s="1071" t="n"/>
      <c r="IV20" s="1071" t="n"/>
      <c r="IW20" s="1071" t="n"/>
      <c r="IX20" s="1071" t="n"/>
      <c r="IY20" s="1071" t="n"/>
      <c r="IZ20" s="1071" t="n"/>
      <c r="JA20" s="1071" t="n"/>
      <c r="JB20" s="1071" t="n"/>
      <c r="JC20" s="1071" t="n"/>
      <c r="JD20" s="1071" t="n"/>
      <c r="JE20" s="1071" t="n"/>
      <c r="JF20" s="1071" t="n"/>
      <c r="JG20" s="1071" t="n"/>
      <c r="JH20" s="1071" t="n"/>
      <c r="JI20" s="1071" t="n"/>
      <c r="JJ20" s="1071" t="n"/>
      <c r="JK20" s="1071" t="n"/>
      <c r="JL20" s="1071" t="n"/>
      <c r="JM20" s="1071" t="n"/>
      <c r="JN20" s="1071" t="n"/>
      <c r="JO20" s="1071" t="n"/>
      <c r="JP20" s="1071" t="n"/>
      <c r="JQ20" s="1071" t="n"/>
      <c r="JR20" s="1071" t="n"/>
      <c r="JS20" s="1071" t="n"/>
      <c r="JT20" s="1071" t="n"/>
      <c r="JU20" s="1071" t="n"/>
      <c r="JV20" s="1071" t="n"/>
      <c r="JW20" s="1071" t="n"/>
      <c r="JX20" s="1071" t="n"/>
      <c r="JY20" s="1071" t="n"/>
      <c r="JZ20" s="1071" t="n"/>
      <c r="KA20" s="1071" t="n"/>
      <c r="KB20" s="1071" t="n"/>
      <c r="KC20" s="1071" t="n"/>
      <c r="KD20" s="1071" t="n"/>
      <c r="KE20" s="1071" t="n"/>
      <c r="KF20" s="1071" t="n"/>
      <c r="KG20" s="1071" t="n"/>
      <c r="KH20" s="1071" t="n"/>
      <c r="KI20" s="1071" t="n"/>
      <c r="KJ20" s="1071" t="n"/>
      <c r="KK20" s="1071" t="n"/>
      <c r="KL20" s="1071" t="n"/>
      <c r="KM20" s="1071" t="n"/>
      <c r="KN20" s="1071" t="n"/>
      <c r="KO20" s="1071" t="n"/>
      <c r="KP20" s="1071" t="n"/>
      <c r="KQ20" s="1071" t="n"/>
      <c r="KR20" s="1071" t="n"/>
      <c r="KS20" s="1071" t="n"/>
      <c r="KT20" s="1071" t="n"/>
      <c r="KU20" s="1071" t="n"/>
      <c r="KV20" s="1071" t="n"/>
      <c r="KW20" s="1071" t="n"/>
      <c r="KX20" s="1071" t="n"/>
      <c r="KY20" s="1071" t="n"/>
      <c r="KZ20" s="1071" t="n"/>
      <c r="LA20" s="1071" t="n"/>
      <c r="LB20" s="1071" t="n"/>
      <c r="LC20" s="1071" t="n"/>
      <c r="LD20" s="1071" t="n"/>
      <c r="LE20" s="1071" t="n"/>
      <c r="LF20" s="1071" t="n"/>
      <c r="LG20" s="1071" t="n"/>
      <c r="LH20" s="1071" t="n"/>
      <c r="LI20" s="1071" t="n"/>
      <c r="LJ20" s="1071" t="n"/>
      <c r="LK20" s="1071" t="n"/>
      <c r="LL20" s="1071" t="n"/>
      <c r="LM20" s="1071" t="n"/>
      <c r="LN20" s="1071" t="n"/>
      <c r="LO20" s="1071" t="n"/>
      <c r="LP20" s="1071" t="n"/>
      <c r="LQ20" s="1071" t="n"/>
      <c r="LR20" s="1071" t="n"/>
      <c r="LS20" s="1071" t="n"/>
    </row>
    <row r="21" ht="14.25" customFormat="1" customHeight="1" s="1071">
      <c r="A21" s="1071" t="n"/>
      <c r="B21" s="1097" t="n"/>
      <c r="C21" s="1098" t="n"/>
      <c r="D21" s="1098" t="n"/>
      <c r="E21" s="1098" t="n"/>
      <c r="F21" s="1098" t="n"/>
      <c r="G21" s="1098" t="n"/>
      <c r="H21" s="1098" t="n"/>
      <c r="I21" s="1099" t="n"/>
      <c r="J21" s="1071" t="n"/>
      <c r="K21" s="1071" t="n"/>
      <c r="L21" s="1071" t="n"/>
      <c r="M21" s="1071" t="n"/>
      <c r="N21" s="1100">
        <f>B21</f>
        <v/>
      </c>
      <c r="O21" s="1101">
        <f>C21*BS!$B$9</f>
        <v/>
      </c>
      <c r="P21" s="1101">
        <f>D21*BS!$B$9</f>
        <v/>
      </c>
      <c r="Q21" s="1101">
        <f>E21*BS!$B$9</f>
        <v/>
      </c>
      <c r="R21" s="1101">
        <f>F21*BS!$B$9</f>
        <v/>
      </c>
      <c r="S21" s="1101">
        <f>G21*BS!$B$9</f>
        <v/>
      </c>
      <c r="T21" s="1101">
        <f>H21*BS!$B$9</f>
        <v/>
      </c>
      <c r="U21" s="1102">
        <f>I21</f>
        <v/>
      </c>
      <c r="V21" s="1071" t="n"/>
      <c r="W21" s="1071" t="n"/>
      <c r="X21" s="1071" t="n"/>
      <c r="Y21" s="1071" t="n"/>
      <c r="Z21" s="1071" t="n"/>
      <c r="AA21" s="1071" t="n"/>
      <c r="AB21" s="1071" t="n"/>
      <c r="AC21" s="1071" t="n"/>
      <c r="AD21" s="1071" t="n"/>
      <c r="AE21" s="1071" t="n"/>
      <c r="AF21" s="1071" t="n"/>
      <c r="AG21" s="1071" t="n"/>
      <c r="AH21" s="1071" t="n"/>
      <c r="AI21" s="1071" t="n"/>
      <c r="AJ21" s="1071" t="n"/>
      <c r="AK21" s="1071" t="n"/>
      <c r="AL21" s="1071" t="n"/>
      <c r="AM21" s="1071" t="n"/>
      <c r="AN21" s="1071" t="n"/>
      <c r="AO21" s="1071" t="n"/>
      <c r="AP21" s="1071" t="n"/>
      <c r="AQ21" s="1071" t="n"/>
      <c r="AR21" s="1071" t="n"/>
      <c r="AS21" s="1071" t="n"/>
      <c r="AT21" s="1071" t="n"/>
      <c r="AU21" s="1071" t="n"/>
      <c r="AV21" s="1071" t="n"/>
      <c r="AW21" s="1071" t="n"/>
      <c r="AX21" s="1071" t="n"/>
      <c r="AY21" s="1071" t="n"/>
      <c r="AZ21" s="1071" t="n"/>
      <c r="BA21" s="1071" t="n"/>
      <c r="BB21" s="1071" t="n"/>
      <c r="BC21" s="1071" t="n"/>
      <c r="BD21" s="1071" t="n"/>
      <c r="BE21" s="1071" t="n"/>
      <c r="BF21" s="1071" t="n"/>
      <c r="BG21" s="1071" t="n"/>
      <c r="BH21" s="1071" t="n"/>
      <c r="BI21" s="1071" t="n"/>
      <c r="BJ21" s="1071" t="n"/>
      <c r="BK21" s="1071" t="n"/>
      <c r="BL21" s="1071" t="n"/>
      <c r="BM21" s="1071" t="n"/>
      <c r="BN21" s="1071" t="n"/>
      <c r="BO21" s="1071" t="n"/>
      <c r="BP21" s="1071" t="n"/>
      <c r="BQ21" s="1071" t="n"/>
      <c r="BR21" s="1071" t="n"/>
      <c r="BS21" s="1071" t="n"/>
      <c r="BT21" s="1071" t="n"/>
      <c r="BU21" s="1071" t="n"/>
      <c r="BV21" s="1071" t="n"/>
      <c r="BW21" s="1071" t="n"/>
      <c r="BX21" s="1071" t="n"/>
      <c r="BY21" s="1071" t="n"/>
      <c r="BZ21" s="1071" t="n"/>
      <c r="CA21" s="1071" t="n"/>
      <c r="CB21" s="1071" t="n"/>
      <c r="CC21" s="1071" t="n"/>
      <c r="CD21" s="1071" t="n"/>
      <c r="CE21" s="1071" t="n"/>
      <c r="CF21" s="1071" t="n"/>
      <c r="CG21" s="1071" t="n"/>
      <c r="CH21" s="1071" t="n"/>
      <c r="CI21" s="1071" t="n"/>
      <c r="CJ21" s="1071" t="n"/>
      <c r="CK21" s="1071" t="n"/>
      <c r="CL21" s="1071" t="n"/>
      <c r="CM21" s="1071" t="n"/>
      <c r="CN21" s="1071" t="n"/>
      <c r="CO21" s="1071" t="n"/>
      <c r="CP21" s="1071" t="n"/>
      <c r="CQ21" s="1071" t="n"/>
      <c r="CR21" s="1071" t="n"/>
      <c r="CS21" s="1071" t="n"/>
      <c r="CT21" s="1071" t="n"/>
      <c r="CU21" s="1071" t="n"/>
      <c r="CV21" s="1071" t="n"/>
      <c r="CW21" s="1071" t="n"/>
      <c r="CX21" s="1071" t="n"/>
      <c r="CY21" s="1071" t="n"/>
      <c r="CZ21" s="1071" t="n"/>
      <c r="DA21" s="1071" t="n"/>
      <c r="DB21" s="1071" t="n"/>
      <c r="DC21" s="1071" t="n"/>
      <c r="DD21" s="1071" t="n"/>
      <c r="DE21" s="1071" t="n"/>
      <c r="DF21" s="1071" t="n"/>
      <c r="DG21" s="1071" t="n"/>
      <c r="DH21" s="1071" t="n"/>
      <c r="DI21" s="1071" t="n"/>
      <c r="DJ21" s="1071" t="n"/>
      <c r="DK21" s="1071" t="n"/>
      <c r="DL21" s="1071" t="n"/>
      <c r="DM21" s="1071" t="n"/>
      <c r="DN21" s="1071" t="n"/>
      <c r="DO21" s="1071" t="n"/>
      <c r="DP21" s="1071" t="n"/>
      <c r="DQ21" s="1071" t="n"/>
      <c r="DR21" s="1071" t="n"/>
      <c r="DS21" s="1071" t="n"/>
      <c r="DT21" s="1071" t="n"/>
      <c r="DU21" s="1071" t="n"/>
      <c r="DV21" s="1071" t="n"/>
      <c r="DW21" s="1071" t="n"/>
      <c r="DX21" s="1071" t="n"/>
      <c r="DY21" s="1071" t="n"/>
      <c r="DZ21" s="1071" t="n"/>
      <c r="EA21" s="1071" t="n"/>
      <c r="EB21" s="1071" t="n"/>
      <c r="EC21" s="1071" t="n"/>
      <c r="ED21" s="1071" t="n"/>
      <c r="EE21" s="1071" t="n"/>
      <c r="EF21" s="1071" t="n"/>
      <c r="EG21" s="1071" t="n"/>
      <c r="EH21" s="1071" t="n"/>
      <c r="EI21" s="1071" t="n"/>
      <c r="EJ21" s="1071" t="n"/>
      <c r="EK21" s="1071" t="n"/>
      <c r="EL21" s="1071" t="n"/>
      <c r="EM21" s="1071" t="n"/>
      <c r="EN21" s="1071" t="n"/>
      <c r="EO21" s="1071" t="n"/>
      <c r="EP21" s="1071" t="n"/>
      <c r="EQ21" s="1071" t="n"/>
      <c r="ER21" s="1071" t="n"/>
      <c r="ES21" s="1071" t="n"/>
      <c r="ET21" s="1071" t="n"/>
      <c r="EU21" s="1071" t="n"/>
      <c r="EV21" s="1071" t="n"/>
      <c r="EW21" s="1071" t="n"/>
      <c r="EX21" s="1071" t="n"/>
      <c r="EY21" s="1071" t="n"/>
      <c r="EZ21" s="1071" t="n"/>
      <c r="FA21" s="1071" t="n"/>
      <c r="FB21" s="1071" t="n"/>
      <c r="FC21" s="1071" t="n"/>
      <c r="FD21" s="1071" t="n"/>
      <c r="FE21" s="1071" t="n"/>
      <c r="FF21" s="1071" t="n"/>
      <c r="FG21" s="1071" t="n"/>
      <c r="FH21" s="1071" t="n"/>
      <c r="FI21" s="1071" t="n"/>
      <c r="FJ21" s="1071" t="n"/>
      <c r="FK21" s="1071" t="n"/>
      <c r="FL21" s="1071" t="n"/>
      <c r="FM21" s="1071" t="n"/>
      <c r="FN21" s="1071" t="n"/>
      <c r="FO21" s="1071" t="n"/>
      <c r="FP21" s="1071" t="n"/>
      <c r="FQ21" s="1071" t="n"/>
      <c r="FR21" s="1071" t="n"/>
      <c r="FS21" s="1071" t="n"/>
      <c r="FT21" s="1071" t="n"/>
      <c r="FU21" s="1071" t="n"/>
      <c r="FV21" s="1071" t="n"/>
      <c r="FW21" s="1071" t="n"/>
      <c r="FX21" s="1071" t="n"/>
      <c r="FY21" s="1071" t="n"/>
      <c r="FZ21" s="1071" t="n"/>
      <c r="GA21" s="1071" t="n"/>
      <c r="GB21" s="1071" t="n"/>
      <c r="GC21" s="1071" t="n"/>
      <c r="GD21" s="1071" t="n"/>
      <c r="GE21" s="1071" t="n"/>
      <c r="GF21" s="1071" t="n"/>
      <c r="GG21" s="1071" t="n"/>
      <c r="GH21" s="1071" t="n"/>
      <c r="GI21" s="1071" t="n"/>
      <c r="GJ21" s="1071" t="n"/>
      <c r="GK21" s="1071" t="n"/>
      <c r="GL21" s="1071" t="n"/>
      <c r="GM21" s="1071" t="n"/>
      <c r="GN21" s="1071" t="n"/>
      <c r="GO21" s="1071" t="n"/>
      <c r="GP21" s="1071" t="n"/>
      <c r="GQ21" s="1071" t="n"/>
      <c r="GR21" s="1071" t="n"/>
      <c r="GS21" s="1071" t="n"/>
      <c r="GT21" s="1071" t="n"/>
      <c r="GU21" s="1071" t="n"/>
      <c r="GV21" s="1071" t="n"/>
      <c r="GW21" s="1071" t="n"/>
      <c r="GX21" s="1071" t="n"/>
      <c r="GY21" s="1071" t="n"/>
      <c r="GZ21" s="1071" t="n"/>
      <c r="HA21" s="1071" t="n"/>
      <c r="HB21" s="1071" t="n"/>
      <c r="HC21" s="1071" t="n"/>
      <c r="HD21" s="1071" t="n"/>
      <c r="HE21" s="1071" t="n"/>
      <c r="HF21" s="1071" t="n"/>
      <c r="HG21" s="1071" t="n"/>
      <c r="HH21" s="1071" t="n"/>
      <c r="HI21" s="1071" t="n"/>
      <c r="HJ21" s="1071" t="n"/>
      <c r="HK21" s="1071" t="n"/>
      <c r="HL21" s="1071" t="n"/>
      <c r="HM21" s="1071" t="n"/>
      <c r="HN21" s="1071" t="n"/>
      <c r="HO21" s="1071" t="n"/>
      <c r="HP21" s="1071" t="n"/>
      <c r="HQ21" s="1071" t="n"/>
      <c r="HR21" s="1071" t="n"/>
      <c r="HS21" s="1071" t="n"/>
      <c r="HT21" s="1071" t="n"/>
      <c r="HU21" s="1071" t="n"/>
      <c r="HV21" s="1071" t="n"/>
      <c r="HW21" s="1071" t="n"/>
      <c r="HX21" s="1071" t="n"/>
      <c r="HY21" s="1071" t="n"/>
      <c r="HZ21" s="1071" t="n"/>
      <c r="IA21" s="1071" t="n"/>
      <c r="IB21" s="1071" t="n"/>
      <c r="IC21" s="1071" t="n"/>
      <c r="ID21" s="1071" t="n"/>
      <c r="IE21" s="1071" t="n"/>
      <c r="IF21" s="1071" t="n"/>
      <c r="IG21" s="1071" t="n"/>
      <c r="IH21" s="1071" t="n"/>
      <c r="II21" s="1071" t="n"/>
      <c r="IJ21" s="1071" t="n"/>
      <c r="IK21" s="1071" t="n"/>
      <c r="IL21" s="1071" t="n"/>
      <c r="IM21" s="1071" t="n"/>
      <c r="IN21" s="1071" t="n"/>
      <c r="IO21" s="1071" t="n"/>
      <c r="IP21" s="1071" t="n"/>
      <c r="IQ21" s="1071" t="n"/>
      <c r="IR21" s="1071" t="n"/>
      <c r="IS21" s="1071" t="n"/>
      <c r="IT21" s="1071" t="n"/>
      <c r="IU21" s="1071" t="n"/>
      <c r="IV21" s="1071" t="n"/>
      <c r="IW21" s="1071" t="n"/>
      <c r="IX21" s="1071" t="n"/>
      <c r="IY21" s="1071" t="n"/>
      <c r="IZ21" s="1071" t="n"/>
      <c r="JA21" s="1071" t="n"/>
      <c r="JB21" s="1071" t="n"/>
      <c r="JC21" s="1071" t="n"/>
      <c r="JD21" s="1071" t="n"/>
      <c r="JE21" s="1071" t="n"/>
      <c r="JF21" s="1071" t="n"/>
      <c r="JG21" s="1071" t="n"/>
      <c r="JH21" s="1071" t="n"/>
      <c r="JI21" s="1071" t="n"/>
      <c r="JJ21" s="1071" t="n"/>
      <c r="JK21" s="1071" t="n"/>
      <c r="JL21" s="1071" t="n"/>
      <c r="JM21" s="1071" t="n"/>
      <c r="JN21" s="1071" t="n"/>
      <c r="JO21" s="1071" t="n"/>
      <c r="JP21" s="1071" t="n"/>
      <c r="JQ21" s="1071" t="n"/>
      <c r="JR21" s="1071" t="n"/>
      <c r="JS21" s="1071" t="n"/>
      <c r="JT21" s="1071" t="n"/>
      <c r="JU21" s="1071" t="n"/>
      <c r="JV21" s="1071" t="n"/>
      <c r="JW21" s="1071" t="n"/>
      <c r="JX21" s="1071" t="n"/>
      <c r="JY21" s="1071" t="n"/>
      <c r="JZ21" s="1071" t="n"/>
      <c r="KA21" s="1071" t="n"/>
      <c r="KB21" s="1071" t="n"/>
      <c r="KC21" s="1071" t="n"/>
      <c r="KD21" s="1071" t="n"/>
      <c r="KE21" s="1071" t="n"/>
      <c r="KF21" s="1071" t="n"/>
      <c r="KG21" s="1071" t="n"/>
      <c r="KH21" s="1071" t="n"/>
      <c r="KI21" s="1071" t="n"/>
      <c r="KJ21" s="1071" t="n"/>
      <c r="KK21" s="1071" t="n"/>
      <c r="KL21" s="1071" t="n"/>
      <c r="KM21" s="1071" t="n"/>
      <c r="KN21" s="1071" t="n"/>
      <c r="KO21" s="1071" t="n"/>
      <c r="KP21" s="1071" t="n"/>
      <c r="KQ21" s="1071" t="n"/>
      <c r="KR21" s="1071" t="n"/>
      <c r="KS21" s="1071" t="n"/>
      <c r="KT21" s="1071" t="n"/>
      <c r="KU21" s="1071" t="n"/>
      <c r="KV21" s="1071" t="n"/>
      <c r="KW21" s="1071" t="n"/>
      <c r="KX21" s="1071" t="n"/>
      <c r="KY21" s="1071" t="n"/>
      <c r="KZ21" s="1071" t="n"/>
      <c r="LA21" s="1071" t="n"/>
      <c r="LB21" s="1071" t="n"/>
      <c r="LC21" s="1071" t="n"/>
      <c r="LD21" s="1071" t="n"/>
      <c r="LE21" s="1071" t="n"/>
      <c r="LF21" s="1071" t="n"/>
      <c r="LG21" s="1071" t="n"/>
      <c r="LH21" s="1071" t="n"/>
      <c r="LI21" s="1071" t="n"/>
      <c r="LJ21" s="1071" t="n"/>
      <c r="LK21" s="1071" t="n"/>
      <c r="LL21" s="1071" t="n"/>
      <c r="LM21" s="1071" t="n"/>
      <c r="LN21" s="1071" t="n"/>
      <c r="LO21" s="1071" t="n"/>
      <c r="LP21" s="1071" t="n"/>
      <c r="LQ21" s="1071" t="n"/>
      <c r="LR21" s="1071" t="n"/>
      <c r="LS21" s="1071" t="n"/>
    </row>
    <row r="22" ht="14.25" customFormat="1" customHeight="1" s="1071">
      <c r="A22" s="1071" t="n"/>
      <c r="B22" s="1097" t="n"/>
      <c r="C22" s="1098" t="n"/>
      <c r="D22" s="1098" t="n"/>
      <c r="E22" s="1098" t="n"/>
      <c r="F22" s="1098" t="n"/>
      <c r="G22" s="1098" t="n"/>
      <c r="H22" s="1098" t="n"/>
      <c r="I22" s="1099" t="n"/>
      <c r="J22" s="1071" t="n"/>
      <c r="K22" s="1071" t="n"/>
      <c r="L22" s="1071" t="n"/>
      <c r="M22" s="1071" t="n"/>
      <c r="N22" s="1100">
        <f>B22</f>
        <v/>
      </c>
      <c r="O22" s="1103">
        <f>C22*BS!$B$9</f>
        <v/>
      </c>
      <c r="P22" s="1104">
        <f>D22*BS!$B$9</f>
        <v/>
      </c>
      <c r="Q22" s="1104">
        <f>E22*BS!$B$9</f>
        <v/>
      </c>
      <c r="R22" s="1104">
        <f>F22*BS!$B$9</f>
        <v/>
      </c>
      <c r="S22" s="1104">
        <f>G22*BS!$B$9</f>
        <v/>
      </c>
      <c r="T22" s="1104">
        <f>H22*BS!$B$9</f>
        <v/>
      </c>
      <c r="U22" s="1105">
        <f>I22</f>
        <v/>
      </c>
      <c r="V22" s="1071" t="n"/>
      <c r="W22" s="1071" t="n"/>
      <c r="X22" s="1071" t="n"/>
      <c r="Y22" s="1071" t="n"/>
      <c r="Z22" s="1071" t="n"/>
      <c r="AA22" s="1071" t="n"/>
      <c r="AB22" s="1071" t="n"/>
      <c r="AC22" s="1071" t="n"/>
      <c r="AD22" s="1071" t="n"/>
      <c r="AE22" s="1071" t="n"/>
      <c r="AF22" s="1071" t="n"/>
      <c r="AG22" s="1071" t="n"/>
      <c r="AH22" s="1071" t="n"/>
      <c r="AI22" s="1071" t="n"/>
      <c r="AJ22" s="1071" t="n"/>
      <c r="AK22" s="1071" t="n"/>
      <c r="AL22" s="1071" t="n"/>
      <c r="AM22" s="1071" t="n"/>
      <c r="AN22" s="1071" t="n"/>
      <c r="AO22" s="1071" t="n"/>
      <c r="AP22" s="1071" t="n"/>
      <c r="AQ22" s="1071" t="n"/>
      <c r="AR22" s="1071" t="n"/>
      <c r="AS22" s="1071" t="n"/>
      <c r="AT22" s="1071" t="n"/>
      <c r="AU22" s="1071" t="n"/>
      <c r="AV22" s="1071" t="n"/>
      <c r="AW22" s="1071" t="n"/>
      <c r="AX22" s="1071" t="n"/>
      <c r="AY22" s="1071" t="n"/>
      <c r="AZ22" s="1071" t="n"/>
      <c r="BA22" s="1071" t="n"/>
      <c r="BB22" s="1071" t="n"/>
      <c r="BC22" s="1071" t="n"/>
      <c r="BD22" s="1071" t="n"/>
      <c r="BE22" s="1071" t="n"/>
      <c r="BF22" s="1071" t="n"/>
      <c r="BG22" s="1071" t="n"/>
      <c r="BH22" s="1071" t="n"/>
      <c r="BI22" s="1071" t="n"/>
      <c r="BJ22" s="1071" t="n"/>
      <c r="BK22" s="1071" t="n"/>
      <c r="BL22" s="1071" t="n"/>
      <c r="BM22" s="1071" t="n"/>
      <c r="BN22" s="1071" t="n"/>
      <c r="BO22" s="1071" t="n"/>
      <c r="BP22" s="1071" t="n"/>
      <c r="BQ22" s="1071" t="n"/>
      <c r="BR22" s="1071" t="n"/>
      <c r="BS22" s="1071" t="n"/>
      <c r="BT22" s="1071" t="n"/>
      <c r="BU22" s="1071" t="n"/>
      <c r="BV22" s="1071" t="n"/>
      <c r="BW22" s="1071" t="n"/>
      <c r="BX22" s="1071" t="n"/>
      <c r="BY22" s="1071" t="n"/>
      <c r="BZ22" s="1071" t="n"/>
      <c r="CA22" s="1071" t="n"/>
      <c r="CB22" s="1071" t="n"/>
      <c r="CC22" s="1071" t="n"/>
      <c r="CD22" s="1071" t="n"/>
      <c r="CE22" s="1071" t="n"/>
      <c r="CF22" s="1071" t="n"/>
      <c r="CG22" s="1071" t="n"/>
      <c r="CH22" s="1071" t="n"/>
      <c r="CI22" s="1071" t="n"/>
      <c r="CJ22" s="1071" t="n"/>
      <c r="CK22" s="1071" t="n"/>
      <c r="CL22" s="1071" t="n"/>
      <c r="CM22" s="1071" t="n"/>
      <c r="CN22" s="1071" t="n"/>
      <c r="CO22" s="1071" t="n"/>
      <c r="CP22" s="1071" t="n"/>
      <c r="CQ22" s="1071" t="n"/>
      <c r="CR22" s="1071" t="n"/>
      <c r="CS22" s="1071" t="n"/>
      <c r="CT22" s="1071" t="n"/>
      <c r="CU22" s="1071" t="n"/>
      <c r="CV22" s="1071" t="n"/>
      <c r="CW22" s="1071" t="n"/>
      <c r="CX22" s="1071" t="n"/>
      <c r="CY22" s="1071" t="n"/>
      <c r="CZ22" s="1071" t="n"/>
      <c r="DA22" s="1071" t="n"/>
      <c r="DB22" s="1071" t="n"/>
      <c r="DC22" s="1071" t="n"/>
      <c r="DD22" s="1071" t="n"/>
      <c r="DE22" s="1071" t="n"/>
      <c r="DF22" s="1071" t="n"/>
      <c r="DG22" s="1071" t="n"/>
      <c r="DH22" s="1071" t="n"/>
      <c r="DI22" s="1071" t="n"/>
      <c r="DJ22" s="1071" t="n"/>
      <c r="DK22" s="1071" t="n"/>
      <c r="DL22" s="1071" t="n"/>
      <c r="DM22" s="1071" t="n"/>
      <c r="DN22" s="1071" t="n"/>
      <c r="DO22" s="1071" t="n"/>
      <c r="DP22" s="1071" t="n"/>
      <c r="DQ22" s="1071" t="n"/>
      <c r="DR22" s="1071" t="n"/>
      <c r="DS22" s="1071" t="n"/>
      <c r="DT22" s="1071" t="n"/>
      <c r="DU22" s="1071" t="n"/>
      <c r="DV22" s="1071" t="n"/>
      <c r="DW22" s="1071" t="n"/>
      <c r="DX22" s="1071" t="n"/>
      <c r="DY22" s="1071" t="n"/>
      <c r="DZ22" s="1071" t="n"/>
      <c r="EA22" s="1071" t="n"/>
      <c r="EB22" s="1071" t="n"/>
      <c r="EC22" s="1071" t="n"/>
      <c r="ED22" s="1071" t="n"/>
      <c r="EE22" s="1071" t="n"/>
      <c r="EF22" s="1071" t="n"/>
      <c r="EG22" s="1071" t="n"/>
      <c r="EH22" s="1071" t="n"/>
      <c r="EI22" s="1071" t="n"/>
      <c r="EJ22" s="1071" t="n"/>
      <c r="EK22" s="1071" t="n"/>
      <c r="EL22" s="1071" t="n"/>
      <c r="EM22" s="1071" t="n"/>
      <c r="EN22" s="1071" t="n"/>
      <c r="EO22" s="1071" t="n"/>
      <c r="EP22" s="1071" t="n"/>
      <c r="EQ22" s="1071" t="n"/>
      <c r="ER22" s="1071" t="n"/>
      <c r="ES22" s="1071" t="n"/>
      <c r="ET22" s="1071" t="n"/>
      <c r="EU22" s="1071" t="n"/>
      <c r="EV22" s="1071" t="n"/>
      <c r="EW22" s="1071" t="n"/>
      <c r="EX22" s="1071" t="n"/>
      <c r="EY22" s="1071" t="n"/>
      <c r="EZ22" s="1071" t="n"/>
      <c r="FA22" s="1071" t="n"/>
      <c r="FB22" s="1071" t="n"/>
      <c r="FC22" s="1071" t="n"/>
      <c r="FD22" s="1071" t="n"/>
      <c r="FE22" s="1071" t="n"/>
      <c r="FF22" s="1071" t="n"/>
      <c r="FG22" s="1071" t="n"/>
      <c r="FH22" s="1071" t="n"/>
      <c r="FI22" s="1071" t="n"/>
      <c r="FJ22" s="1071" t="n"/>
      <c r="FK22" s="1071" t="n"/>
      <c r="FL22" s="1071" t="n"/>
      <c r="FM22" s="1071" t="n"/>
      <c r="FN22" s="1071" t="n"/>
      <c r="FO22" s="1071" t="n"/>
      <c r="FP22" s="1071" t="n"/>
      <c r="FQ22" s="1071" t="n"/>
      <c r="FR22" s="1071" t="n"/>
      <c r="FS22" s="1071" t="n"/>
      <c r="FT22" s="1071" t="n"/>
      <c r="FU22" s="1071" t="n"/>
      <c r="FV22" s="1071" t="n"/>
      <c r="FW22" s="1071" t="n"/>
      <c r="FX22" s="1071" t="n"/>
      <c r="FY22" s="1071" t="n"/>
      <c r="FZ22" s="1071" t="n"/>
      <c r="GA22" s="1071" t="n"/>
      <c r="GB22" s="1071" t="n"/>
      <c r="GC22" s="1071" t="n"/>
      <c r="GD22" s="1071" t="n"/>
      <c r="GE22" s="1071" t="n"/>
      <c r="GF22" s="1071" t="n"/>
      <c r="GG22" s="1071" t="n"/>
      <c r="GH22" s="1071" t="n"/>
      <c r="GI22" s="1071" t="n"/>
      <c r="GJ22" s="1071" t="n"/>
      <c r="GK22" s="1071" t="n"/>
      <c r="GL22" s="1071" t="n"/>
      <c r="GM22" s="1071" t="n"/>
      <c r="GN22" s="1071" t="n"/>
      <c r="GO22" s="1071" t="n"/>
      <c r="GP22" s="1071" t="n"/>
      <c r="GQ22" s="1071" t="n"/>
      <c r="GR22" s="1071" t="n"/>
      <c r="GS22" s="1071" t="n"/>
      <c r="GT22" s="1071" t="n"/>
      <c r="GU22" s="1071" t="n"/>
      <c r="GV22" s="1071" t="n"/>
      <c r="GW22" s="1071" t="n"/>
      <c r="GX22" s="1071" t="n"/>
      <c r="GY22" s="1071" t="n"/>
      <c r="GZ22" s="1071" t="n"/>
      <c r="HA22" s="1071" t="n"/>
      <c r="HB22" s="1071" t="n"/>
      <c r="HC22" s="1071" t="n"/>
      <c r="HD22" s="1071" t="n"/>
      <c r="HE22" s="1071" t="n"/>
      <c r="HF22" s="1071" t="n"/>
      <c r="HG22" s="1071" t="n"/>
      <c r="HH22" s="1071" t="n"/>
      <c r="HI22" s="1071" t="n"/>
      <c r="HJ22" s="1071" t="n"/>
      <c r="HK22" s="1071" t="n"/>
      <c r="HL22" s="1071" t="n"/>
      <c r="HM22" s="1071" t="n"/>
      <c r="HN22" s="1071" t="n"/>
      <c r="HO22" s="1071" t="n"/>
      <c r="HP22" s="1071" t="n"/>
      <c r="HQ22" s="1071" t="n"/>
      <c r="HR22" s="1071" t="n"/>
      <c r="HS22" s="1071" t="n"/>
      <c r="HT22" s="1071" t="n"/>
      <c r="HU22" s="1071" t="n"/>
      <c r="HV22" s="1071" t="n"/>
      <c r="HW22" s="1071" t="n"/>
      <c r="HX22" s="1071" t="n"/>
      <c r="HY22" s="1071" t="n"/>
      <c r="HZ22" s="1071" t="n"/>
      <c r="IA22" s="1071" t="n"/>
      <c r="IB22" s="1071" t="n"/>
      <c r="IC22" s="1071" t="n"/>
      <c r="ID22" s="1071" t="n"/>
      <c r="IE22" s="1071" t="n"/>
      <c r="IF22" s="1071" t="n"/>
      <c r="IG22" s="1071" t="n"/>
      <c r="IH22" s="1071" t="n"/>
      <c r="II22" s="1071" t="n"/>
      <c r="IJ22" s="1071" t="n"/>
      <c r="IK22" s="1071" t="n"/>
      <c r="IL22" s="1071" t="n"/>
      <c r="IM22" s="1071" t="n"/>
      <c r="IN22" s="1071" t="n"/>
      <c r="IO22" s="1071" t="n"/>
      <c r="IP22" s="1071" t="n"/>
      <c r="IQ22" s="1071" t="n"/>
      <c r="IR22" s="1071" t="n"/>
      <c r="IS22" s="1071" t="n"/>
      <c r="IT22" s="1071" t="n"/>
      <c r="IU22" s="1071" t="n"/>
      <c r="IV22" s="1071" t="n"/>
      <c r="IW22" s="1071" t="n"/>
      <c r="IX22" s="1071" t="n"/>
      <c r="IY22" s="1071" t="n"/>
      <c r="IZ22" s="1071" t="n"/>
      <c r="JA22" s="1071" t="n"/>
      <c r="JB22" s="1071" t="n"/>
      <c r="JC22" s="1071" t="n"/>
      <c r="JD22" s="1071" t="n"/>
      <c r="JE22" s="1071" t="n"/>
      <c r="JF22" s="1071" t="n"/>
      <c r="JG22" s="1071" t="n"/>
      <c r="JH22" s="1071" t="n"/>
      <c r="JI22" s="1071" t="n"/>
      <c r="JJ22" s="1071" t="n"/>
      <c r="JK22" s="1071" t="n"/>
      <c r="JL22" s="1071" t="n"/>
      <c r="JM22" s="1071" t="n"/>
      <c r="JN22" s="1071" t="n"/>
      <c r="JO22" s="1071" t="n"/>
      <c r="JP22" s="1071" t="n"/>
      <c r="JQ22" s="1071" t="n"/>
      <c r="JR22" s="1071" t="n"/>
      <c r="JS22" s="1071" t="n"/>
      <c r="JT22" s="1071" t="n"/>
      <c r="JU22" s="1071" t="n"/>
      <c r="JV22" s="1071" t="n"/>
      <c r="JW22" s="1071" t="n"/>
      <c r="JX22" s="1071" t="n"/>
      <c r="JY22" s="1071" t="n"/>
      <c r="JZ22" s="1071" t="n"/>
      <c r="KA22" s="1071" t="n"/>
      <c r="KB22" s="1071" t="n"/>
      <c r="KC22" s="1071" t="n"/>
      <c r="KD22" s="1071" t="n"/>
      <c r="KE22" s="1071" t="n"/>
      <c r="KF22" s="1071" t="n"/>
      <c r="KG22" s="1071" t="n"/>
      <c r="KH22" s="1071" t="n"/>
      <c r="KI22" s="1071" t="n"/>
      <c r="KJ22" s="1071" t="n"/>
      <c r="KK22" s="1071" t="n"/>
      <c r="KL22" s="1071" t="n"/>
      <c r="KM22" s="1071" t="n"/>
      <c r="KN22" s="1071" t="n"/>
      <c r="KO22" s="1071" t="n"/>
      <c r="KP22" s="1071" t="n"/>
      <c r="KQ22" s="1071" t="n"/>
      <c r="KR22" s="1071" t="n"/>
      <c r="KS22" s="1071" t="n"/>
      <c r="KT22" s="1071" t="n"/>
      <c r="KU22" s="1071" t="n"/>
      <c r="KV22" s="1071" t="n"/>
      <c r="KW22" s="1071" t="n"/>
      <c r="KX22" s="1071" t="n"/>
      <c r="KY22" s="1071" t="n"/>
      <c r="KZ22" s="1071" t="n"/>
      <c r="LA22" s="1071" t="n"/>
      <c r="LB22" s="1071" t="n"/>
      <c r="LC22" s="1071" t="n"/>
      <c r="LD22" s="1071" t="n"/>
      <c r="LE22" s="1071" t="n"/>
      <c r="LF22" s="1071" t="n"/>
      <c r="LG22" s="1071" t="n"/>
      <c r="LH22" s="1071" t="n"/>
      <c r="LI22" s="1071" t="n"/>
      <c r="LJ22" s="1071" t="n"/>
      <c r="LK22" s="1071" t="n"/>
      <c r="LL22" s="1071" t="n"/>
      <c r="LM22" s="1071" t="n"/>
      <c r="LN22" s="1071" t="n"/>
      <c r="LO22" s="1071" t="n"/>
      <c r="LP22" s="1071" t="n"/>
      <c r="LQ22" s="1071" t="n"/>
      <c r="LR22" s="1071" t="n"/>
      <c r="LS22" s="1071" t="n"/>
    </row>
    <row r="23" ht="14.25" customFormat="1" customHeight="1" s="1071">
      <c r="A23" s="1071" t="n"/>
      <c r="B23" s="1097" t="n"/>
      <c r="C23" s="1098" t="n"/>
      <c r="D23" s="1098" t="n"/>
      <c r="E23" s="1098" t="n"/>
      <c r="F23" s="1098" t="n"/>
      <c r="G23" s="1098" t="n"/>
      <c r="H23" s="1098" t="n"/>
      <c r="I23" s="1099" t="n"/>
      <c r="J23" s="1071" t="n"/>
      <c r="K23" s="1071" t="n"/>
      <c r="L23" s="1071" t="n"/>
      <c r="M23" s="1071" t="n"/>
      <c r="N23" s="1100">
        <f>B23</f>
        <v/>
      </c>
      <c r="O23" s="1104">
        <f>C23*BS!$B$9</f>
        <v/>
      </c>
      <c r="P23" s="1104">
        <f>D23*BS!$B$9</f>
        <v/>
      </c>
      <c r="Q23" s="1104">
        <f>E23*BS!$B$9</f>
        <v/>
      </c>
      <c r="R23" s="1104">
        <f>F23*BS!$B$9</f>
        <v/>
      </c>
      <c r="S23" s="1104">
        <f>G23*BS!$B$9</f>
        <v/>
      </c>
      <c r="T23" s="1104">
        <f>H23*BS!$B$9</f>
        <v/>
      </c>
      <c r="U23" s="1105">
        <f>I23</f>
        <v/>
      </c>
      <c r="V23" s="1071" t="n"/>
      <c r="W23" s="1071" t="n"/>
      <c r="X23" s="1071" t="n"/>
      <c r="Y23" s="1071" t="n"/>
      <c r="Z23" s="1071" t="n"/>
      <c r="AA23" s="1071" t="n"/>
      <c r="AB23" s="1071" t="n"/>
      <c r="AC23" s="1071" t="n"/>
      <c r="AD23" s="1071" t="n"/>
      <c r="AE23" s="1071" t="n"/>
      <c r="AF23" s="1071" t="n"/>
      <c r="AG23" s="1071" t="n"/>
      <c r="AH23" s="1071" t="n"/>
      <c r="AI23" s="1071" t="n"/>
      <c r="AJ23" s="1071" t="n"/>
      <c r="AK23" s="1071" t="n"/>
      <c r="AL23" s="1071" t="n"/>
      <c r="AM23" s="1071" t="n"/>
      <c r="AN23" s="1071" t="n"/>
      <c r="AO23" s="1071" t="n"/>
      <c r="AP23" s="1071" t="n"/>
      <c r="AQ23" s="1071" t="n"/>
      <c r="AR23" s="1071" t="n"/>
      <c r="AS23" s="1071" t="n"/>
      <c r="AT23" s="1071" t="n"/>
      <c r="AU23" s="1071" t="n"/>
      <c r="AV23" s="1071" t="n"/>
      <c r="AW23" s="1071" t="n"/>
      <c r="AX23" s="1071" t="n"/>
      <c r="AY23" s="1071" t="n"/>
      <c r="AZ23" s="1071" t="n"/>
      <c r="BA23" s="1071" t="n"/>
      <c r="BB23" s="1071" t="n"/>
      <c r="BC23" s="1071" t="n"/>
      <c r="BD23" s="1071" t="n"/>
      <c r="BE23" s="1071" t="n"/>
      <c r="BF23" s="1071" t="n"/>
      <c r="BG23" s="1071" t="n"/>
      <c r="BH23" s="1071" t="n"/>
      <c r="BI23" s="1071" t="n"/>
      <c r="BJ23" s="1071" t="n"/>
      <c r="BK23" s="1071" t="n"/>
      <c r="BL23" s="1071" t="n"/>
      <c r="BM23" s="1071" t="n"/>
      <c r="BN23" s="1071" t="n"/>
      <c r="BO23" s="1071" t="n"/>
      <c r="BP23" s="1071" t="n"/>
      <c r="BQ23" s="1071" t="n"/>
      <c r="BR23" s="1071" t="n"/>
      <c r="BS23" s="1071" t="n"/>
      <c r="BT23" s="1071" t="n"/>
      <c r="BU23" s="1071" t="n"/>
      <c r="BV23" s="1071" t="n"/>
      <c r="BW23" s="1071" t="n"/>
      <c r="BX23" s="1071" t="n"/>
      <c r="BY23" s="1071" t="n"/>
      <c r="BZ23" s="1071" t="n"/>
      <c r="CA23" s="1071" t="n"/>
      <c r="CB23" s="1071" t="n"/>
      <c r="CC23" s="1071" t="n"/>
      <c r="CD23" s="1071" t="n"/>
      <c r="CE23" s="1071" t="n"/>
      <c r="CF23" s="1071" t="n"/>
      <c r="CG23" s="1071" t="n"/>
      <c r="CH23" s="1071" t="n"/>
      <c r="CI23" s="1071" t="n"/>
      <c r="CJ23" s="1071" t="n"/>
      <c r="CK23" s="1071" t="n"/>
      <c r="CL23" s="1071" t="n"/>
      <c r="CM23" s="1071" t="n"/>
      <c r="CN23" s="1071" t="n"/>
      <c r="CO23" s="1071" t="n"/>
      <c r="CP23" s="1071" t="n"/>
      <c r="CQ23" s="1071" t="n"/>
      <c r="CR23" s="1071" t="n"/>
      <c r="CS23" s="1071" t="n"/>
      <c r="CT23" s="1071" t="n"/>
      <c r="CU23" s="1071" t="n"/>
      <c r="CV23" s="1071" t="n"/>
      <c r="CW23" s="1071" t="n"/>
      <c r="CX23" s="1071" t="n"/>
      <c r="CY23" s="1071" t="n"/>
      <c r="CZ23" s="1071" t="n"/>
      <c r="DA23" s="1071" t="n"/>
      <c r="DB23" s="1071" t="n"/>
      <c r="DC23" s="1071" t="n"/>
      <c r="DD23" s="1071" t="n"/>
      <c r="DE23" s="1071" t="n"/>
      <c r="DF23" s="1071" t="n"/>
      <c r="DG23" s="1071" t="n"/>
      <c r="DH23" s="1071" t="n"/>
      <c r="DI23" s="1071" t="n"/>
      <c r="DJ23" s="1071" t="n"/>
      <c r="DK23" s="1071" t="n"/>
      <c r="DL23" s="1071" t="n"/>
      <c r="DM23" s="1071" t="n"/>
      <c r="DN23" s="1071" t="n"/>
      <c r="DO23" s="1071" t="n"/>
      <c r="DP23" s="1071" t="n"/>
      <c r="DQ23" s="1071" t="n"/>
      <c r="DR23" s="1071" t="n"/>
      <c r="DS23" s="1071" t="n"/>
      <c r="DT23" s="1071" t="n"/>
      <c r="DU23" s="1071" t="n"/>
      <c r="DV23" s="1071" t="n"/>
      <c r="DW23" s="1071" t="n"/>
      <c r="DX23" s="1071" t="n"/>
      <c r="DY23" s="1071" t="n"/>
      <c r="DZ23" s="1071" t="n"/>
      <c r="EA23" s="1071" t="n"/>
      <c r="EB23" s="1071" t="n"/>
      <c r="EC23" s="1071" t="n"/>
      <c r="ED23" s="1071" t="n"/>
      <c r="EE23" s="1071" t="n"/>
      <c r="EF23" s="1071" t="n"/>
      <c r="EG23" s="1071" t="n"/>
      <c r="EH23" s="1071" t="n"/>
      <c r="EI23" s="1071" t="n"/>
      <c r="EJ23" s="1071" t="n"/>
      <c r="EK23" s="1071" t="n"/>
      <c r="EL23" s="1071" t="n"/>
      <c r="EM23" s="1071" t="n"/>
      <c r="EN23" s="1071" t="n"/>
      <c r="EO23" s="1071" t="n"/>
      <c r="EP23" s="1071" t="n"/>
      <c r="EQ23" s="1071" t="n"/>
      <c r="ER23" s="1071" t="n"/>
      <c r="ES23" s="1071" t="n"/>
      <c r="ET23" s="1071" t="n"/>
      <c r="EU23" s="1071" t="n"/>
      <c r="EV23" s="1071" t="n"/>
      <c r="EW23" s="1071" t="n"/>
      <c r="EX23" s="1071" t="n"/>
      <c r="EY23" s="1071" t="n"/>
      <c r="EZ23" s="1071" t="n"/>
      <c r="FA23" s="1071" t="n"/>
      <c r="FB23" s="1071" t="n"/>
      <c r="FC23" s="1071" t="n"/>
      <c r="FD23" s="1071" t="n"/>
      <c r="FE23" s="1071" t="n"/>
      <c r="FF23" s="1071" t="n"/>
      <c r="FG23" s="1071" t="n"/>
      <c r="FH23" s="1071" t="n"/>
      <c r="FI23" s="1071" t="n"/>
      <c r="FJ23" s="1071" t="n"/>
      <c r="FK23" s="1071" t="n"/>
      <c r="FL23" s="1071" t="n"/>
      <c r="FM23" s="1071" t="n"/>
      <c r="FN23" s="1071" t="n"/>
      <c r="FO23" s="1071" t="n"/>
      <c r="FP23" s="1071" t="n"/>
      <c r="FQ23" s="1071" t="n"/>
      <c r="FR23" s="1071" t="n"/>
      <c r="FS23" s="1071" t="n"/>
      <c r="FT23" s="1071" t="n"/>
      <c r="FU23" s="1071" t="n"/>
      <c r="FV23" s="1071" t="n"/>
      <c r="FW23" s="1071" t="n"/>
      <c r="FX23" s="1071" t="n"/>
      <c r="FY23" s="1071" t="n"/>
      <c r="FZ23" s="1071" t="n"/>
      <c r="GA23" s="1071" t="n"/>
      <c r="GB23" s="1071" t="n"/>
      <c r="GC23" s="1071" t="n"/>
      <c r="GD23" s="1071" t="n"/>
      <c r="GE23" s="1071" t="n"/>
      <c r="GF23" s="1071" t="n"/>
      <c r="GG23" s="1071" t="n"/>
      <c r="GH23" s="1071" t="n"/>
      <c r="GI23" s="1071" t="n"/>
      <c r="GJ23" s="1071" t="n"/>
      <c r="GK23" s="1071" t="n"/>
      <c r="GL23" s="1071" t="n"/>
      <c r="GM23" s="1071" t="n"/>
      <c r="GN23" s="1071" t="n"/>
      <c r="GO23" s="1071" t="n"/>
      <c r="GP23" s="1071" t="n"/>
      <c r="GQ23" s="1071" t="n"/>
      <c r="GR23" s="1071" t="n"/>
      <c r="GS23" s="1071" t="n"/>
      <c r="GT23" s="1071" t="n"/>
      <c r="GU23" s="1071" t="n"/>
      <c r="GV23" s="1071" t="n"/>
      <c r="GW23" s="1071" t="n"/>
      <c r="GX23" s="1071" t="n"/>
      <c r="GY23" s="1071" t="n"/>
      <c r="GZ23" s="1071" t="n"/>
      <c r="HA23" s="1071" t="n"/>
      <c r="HB23" s="1071" t="n"/>
      <c r="HC23" s="1071" t="n"/>
      <c r="HD23" s="1071" t="n"/>
      <c r="HE23" s="1071" t="n"/>
      <c r="HF23" s="1071" t="n"/>
      <c r="HG23" s="1071" t="n"/>
      <c r="HH23" s="1071" t="n"/>
      <c r="HI23" s="1071" t="n"/>
      <c r="HJ23" s="1071" t="n"/>
      <c r="HK23" s="1071" t="n"/>
      <c r="HL23" s="1071" t="n"/>
      <c r="HM23" s="1071" t="n"/>
      <c r="HN23" s="1071" t="n"/>
      <c r="HO23" s="1071" t="n"/>
      <c r="HP23" s="1071" t="n"/>
      <c r="HQ23" s="1071" t="n"/>
      <c r="HR23" s="1071" t="n"/>
      <c r="HS23" s="1071" t="n"/>
      <c r="HT23" s="1071" t="n"/>
      <c r="HU23" s="1071" t="n"/>
      <c r="HV23" s="1071" t="n"/>
      <c r="HW23" s="1071" t="n"/>
      <c r="HX23" s="1071" t="n"/>
      <c r="HY23" s="1071" t="n"/>
      <c r="HZ23" s="1071" t="n"/>
      <c r="IA23" s="1071" t="n"/>
      <c r="IB23" s="1071" t="n"/>
      <c r="IC23" s="1071" t="n"/>
      <c r="ID23" s="1071" t="n"/>
      <c r="IE23" s="1071" t="n"/>
      <c r="IF23" s="1071" t="n"/>
      <c r="IG23" s="1071" t="n"/>
      <c r="IH23" s="1071" t="n"/>
      <c r="II23" s="1071" t="n"/>
      <c r="IJ23" s="1071" t="n"/>
      <c r="IK23" s="1071" t="n"/>
      <c r="IL23" s="1071" t="n"/>
      <c r="IM23" s="1071" t="n"/>
      <c r="IN23" s="1071" t="n"/>
      <c r="IO23" s="1071" t="n"/>
      <c r="IP23" s="1071" t="n"/>
      <c r="IQ23" s="1071" t="n"/>
      <c r="IR23" s="1071" t="n"/>
      <c r="IS23" s="1071" t="n"/>
      <c r="IT23" s="1071" t="n"/>
      <c r="IU23" s="1071" t="n"/>
      <c r="IV23" s="1071" t="n"/>
      <c r="IW23" s="1071" t="n"/>
      <c r="IX23" s="1071" t="n"/>
      <c r="IY23" s="1071" t="n"/>
      <c r="IZ23" s="1071" t="n"/>
      <c r="JA23" s="1071" t="n"/>
      <c r="JB23" s="1071" t="n"/>
      <c r="JC23" s="1071" t="n"/>
      <c r="JD23" s="1071" t="n"/>
      <c r="JE23" s="1071" t="n"/>
      <c r="JF23" s="1071" t="n"/>
      <c r="JG23" s="1071" t="n"/>
      <c r="JH23" s="1071" t="n"/>
      <c r="JI23" s="1071" t="n"/>
      <c r="JJ23" s="1071" t="n"/>
      <c r="JK23" s="1071" t="n"/>
      <c r="JL23" s="1071" t="n"/>
      <c r="JM23" s="1071" t="n"/>
      <c r="JN23" s="1071" t="n"/>
      <c r="JO23" s="1071" t="n"/>
      <c r="JP23" s="1071" t="n"/>
      <c r="JQ23" s="1071" t="n"/>
      <c r="JR23" s="1071" t="n"/>
      <c r="JS23" s="1071" t="n"/>
      <c r="JT23" s="1071" t="n"/>
      <c r="JU23" s="1071" t="n"/>
      <c r="JV23" s="1071" t="n"/>
      <c r="JW23" s="1071" t="n"/>
      <c r="JX23" s="1071" t="n"/>
      <c r="JY23" s="1071" t="n"/>
      <c r="JZ23" s="1071" t="n"/>
      <c r="KA23" s="1071" t="n"/>
      <c r="KB23" s="1071" t="n"/>
      <c r="KC23" s="1071" t="n"/>
      <c r="KD23" s="1071" t="n"/>
      <c r="KE23" s="1071" t="n"/>
      <c r="KF23" s="1071" t="n"/>
      <c r="KG23" s="1071" t="n"/>
      <c r="KH23" s="1071" t="n"/>
      <c r="KI23" s="1071" t="n"/>
      <c r="KJ23" s="1071" t="n"/>
      <c r="KK23" s="1071" t="n"/>
      <c r="KL23" s="1071" t="n"/>
      <c r="KM23" s="1071" t="n"/>
      <c r="KN23" s="1071" t="n"/>
      <c r="KO23" s="1071" t="n"/>
      <c r="KP23" s="1071" t="n"/>
      <c r="KQ23" s="1071" t="n"/>
      <c r="KR23" s="1071" t="n"/>
      <c r="KS23" s="1071" t="n"/>
      <c r="KT23" s="1071" t="n"/>
      <c r="KU23" s="1071" t="n"/>
      <c r="KV23" s="1071" t="n"/>
      <c r="KW23" s="1071" t="n"/>
      <c r="KX23" s="1071" t="n"/>
      <c r="KY23" s="1071" t="n"/>
      <c r="KZ23" s="1071" t="n"/>
      <c r="LA23" s="1071" t="n"/>
      <c r="LB23" s="1071" t="n"/>
      <c r="LC23" s="1071" t="n"/>
      <c r="LD23" s="1071" t="n"/>
      <c r="LE23" s="1071" t="n"/>
      <c r="LF23" s="1071" t="n"/>
      <c r="LG23" s="1071" t="n"/>
      <c r="LH23" s="1071" t="n"/>
      <c r="LI23" s="1071" t="n"/>
      <c r="LJ23" s="1071" t="n"/>
      <c r="LK23" s="1071" t="n"/>
      <c r="LL23" s="1071" t="n"/>
      <c r="LM23" s="1071" t="n"/>
      <c r="LN23" s="1071" t="n"/>
      <c r="LO23" s="1071" t="n"/>
      <c r="LP23" s="1071" t="n"/>
      <c r="LQ23" s="1071" t="n"/>
      <c r="LR23" s="1071" t="n"/>
      <c r="LS23" s="1071" t="n"/>
    </row>
    <row r="24" ht="14.25" customFormat="1" customHeight="1" s="1071">
      <c r="A24" s="1071" t="n"/>
      <c r="B24" s="1097" t="n"/>
      <c r="C24" s="1098" t="n"/>
      <c r="D24" s="1098" t="n"/>
      <c r="E24" s="1098" t="n"/>
      <c r="F24" s="1098" t="n"/>
      <c r="G24" s="1098" t="n"/>
      <c r="H24" s="1098" t="n"/>
      <c r="I24" s="1099" t="n"/>
      <c r="J24" s="1071" t="n"/>
      <c r="K24" s="1071" t="n"/>
      <c r="L24" s="1071" t="n"/>
      <c r="M24" s="1071" t="n"/>
      <c r="N24" s="1100">
        <f>B24</f>
        <v/>
      </c>
      <c r="O24" s="1104">
        <f>C24*BS!$B$9</f>
        <v/>
      </c>
      <c r="P24" s="1104">
        <f>D24*BS!$B$9</f>
        <v/>
      </c>
      <c r="Q24" s="1104">
        <f>E24*BS!$B$9</f>
        <v/>
      </c>
      <c r="R24" s="1104">
        <f>F24*BS!$B$9</f>
        <v/>
      </c>
      <c r="S24" s="1104">
        <f>G24*BS!$B$9</f>
        <v/>
      </c>
      <c r="T24" s="1104">
        <f>H24*BS!$B$9</f>
        <v/>
      </c>
      <c r="U24" s="1105">
        <f>I24</f>
        <v/>
      </c>
      <c r="V24" s="1071" t="n"/>
      <c r="W24" s="1071" t="n"/>
      <c r="X24" s="1071" t="n"/>
      <c r="Y24" s="1071" t="n"/>
      <c r="Z24" s="1071" t="n"/>
      <c r="AA24" s="1071" t="n"/>
      <c r="AB24" s="1071" t="n"/>
      <c r="AC24" s="1071" t="n"/>
      <c r="AD24" s="1071" t="n"/>
      <c r="AE24" s="1071" t="n"/>
      <c r="AF24" s="1071" t="n"/>
      <c r="AG24" s="1071" t="n"/>
      <c r="AH24" s="1071" t="n"/>
      <c r="AI24" s="1071" t="n"/>
      <c r="AJ24" s="1071" t="n"/>
      <c r="AK24" s="1071" t="n"/>
      <c r="AL24" s="1071" t="n"/>
      <c r="AM24" s="1071" t="n"/>
      <c r="AN24" s="1071" t="n"/>
      <c r="AO24" s="1071" t="n"/>
      <c r="AP24" s="1071" t="n"/>
      <c r="AQ24" s="1071" t="n"/>
      <c r="AR24" s="1071" t="n"/>
      <c r="AS24" s="1071" t="n"/>
      <c r="AT24" s="1071" t="n"/>
      <c r="AU24" s="1071" t="n"/>
      <c r="AV24" s="1071" t="n"/>
      <c r="AW24" s="1071" t="n"/>
      <c r="AX24" s="1071" t="n"/>
      <c r="AY24" s="1071" t="n"/>
      <c r="AZ24" s="1071" t="n"/>
      <c r="BA24" s="1071" t="n"/>
      <c r="BB24" s="1071" t="n"/>
      <c r="BC24" s="1071" t="n"/>
      <c r="BD24" s="1071" t="n"/>
      <c r="BE24" s="1071" t="n"/>
      <c r="BF24" s="1071" t="n"/>
      <c r="BG24" s="1071" t="n"/>
      <c r="BH24" s="1071" t="n"/>
      <c r="BI24" s="1071" t="n"/>
      <c r="BJ24" s="1071" t="n"/>
      <c r="BK24" s="1071" t="n"/>
      <c r="BL24" s="1071" t="n"/>
      <c r="BM24" s="1071" t="n"/>
      <c r="BN24" s="1071" t="n"/>
      <c r="BO24" s="1071" t="n"/>
      <c r="BP24" s="1071" t="n"/>
      <c r="BQ24" s="1071" t="n"/>
      <c r="BR24" s="1071" t="n"/>
      <c r="BS24" s="1071" t="n"/>
      <c r="BT24" s="1071" t="n"/>
      <c r="BU24" s="1071" t="n"/>
      <c r="BV24" s="1071" t="n"/>
      <c r="BW24" s="1071" t="n"/>
      <c r="BX24" s="1071" t="n"/>
      <c r="BY24" s="1071" t="n"/>
      <c r="BZ24" s="1071" t="n"/>
      <c r="CA24" s="1071" t="n"/>
      <c r="CB24" s="1071" t="n"/>
      <c r="CC24" s="1071" t="n"/>
      <c r="CD24" s="1071" t="n"/>
      <c r="CE24" s="1071" t="n"/>
      <c r="CF24" s="1071" t="n"/>
      <c r="CG24" s="1071" t="n"/>
      <c r="CH24" s="1071" t="n"/>
      <c r="CI24" s="1071" t="n"/>
      <c r="CJ24" s="1071" t="n"/>
      <c r="CK24" s="1071" t="n"/>
      <c r="CL24" s="1071" t="n"/>
      <c r="CM24" s="1071" t="n"/>
      <c r="CN24" s="1071" t="n"/>
      <c r="CO24" s="1071" t="n"/>
      <c r="CP24" s="1071" t="n"/>
      <c r="CQ24" s="1071" t="n"/>
      <c r="CR24" s="1071" t="n"/>
      <c r="CS24" s="1071" t="n"/>
      <c r="CT24" s="1071" t="n"/>
      <c r="CU24" s="1071" t="n"/>
      <c r="CV24" s="1071" t="n"/>
      <c r="CW24" s="1071" t="n"/>
      <c r="CX24" s="1071" t="n"/>
      <c r="CY24" s="1071" t="n"/>
      <c r="CZ24" s="1071" t="n"/>
      <c r="DA24" s="1071" t="n"/>
      <c r="DB24" s="1071" t="n"/>
      <c r="DC24" s="1071" t="n"/>
      <c r="DD24" s="1071" t="n"/>
      <c r="DE24" s="1071" t="n"/>
      <c r="DF24" s="1071" t="n"/>
      <c r="DG24" s="1071" t="n"/>
      <c r="DH24" s="1071" t="n"/>
      <c r="DI24" s="1071" t="n"/>
      <c r="DJ24" s="1071" t="n"/>
      <c r="DK24" s="1071" t="n"/>
      <c r="DL24" s="1071" t="n"/>
      <c r="DM24" s="1071" t="n"/>
      <c r="DN24" s="1071" t="n"/>
      <c r="DO24" s="1071" t="n"/>
      <c r="DP24" s="1071" t="n"/>
      <c r="DQ24" s="1071" t="n"/>
      <c r="DR24" s="1071" t="n"/>
      <c r="DS24" s="1071" t="n"/>
      <c r="DT24" s="1071" t="n"/>
      <c r="DU24" s="1071" t="n"/>
      <c r="DV24" s="1071" t="n"/>
      <c r="DW24" s="1071" t="n"/>
      <c r="DX24" s="1071" t="n"/>
      <c r="DY24" s="1071" t="n"/>
      <c r="DZ24" s="1071" t="n"/>
      <c r="EA24" s="1071" t="n"/>
      <c r="EB24" s="1071" t="n"/>
      <c r="EC24" s="1071" t="n"/>
      <c r="ED24" s="1071" t="n"/>
      <c r="EE24" s="1071" t="n"/>
      <c r="EF24" s="1071" t="n"/>
      <c r="EG24" s="1071" t="n"/>
      <c r="EH24" s="1071" t="n"/>
      <c r="EI24" s="1071" t="n"/>
      <c r="EJ24" s="1071" t="n"/>
      <c r="EK24" s="1071" t="n"/>
      <c r="EL24" s="1071" t="n"/>
      <c r="EM24" s="1071" t="n"/>
      <c r="EN24" s="1071" t="n"/>
      <c r="EO24" s="1071" t="n"/>
      <c r="EP24" s="1071" t="n"/>
      <c r="EQ24" s="1071" t="n"/>
      <c r="ER24" s="1071" t="n"/>
      <c r="ES24" s="1071" t="n"/>
      <c r="ET24" s="1071" t="n"/>
      <c r="EU24" s="1071" t="n"/>
      <c r="EV24" s="1071" t="n"/>
      <c r="EW24" s="1071" t="n"/>
      <c r="EX24" s="1071" t="n"/>
      <c r="EY24" s="1071" t="n"/>
      <c r="EZ24" s="1071" t="n"/>
      <c r="FA24" s="1071" t="n"/>
      <c r="FB24" s="1071" t="n"/>
      <c r="FC24" s="1071" t="n"/>
      <c r="FD24" s="1071" t="n"/>
      <c r="FE24" s="1071" t="n"/>
      <c r="FF24" s="1071" t="n"/>
      <c r="FG24" s="1071" t="n"/>
      <c r="FH24" s="1071" t="n"/>
      <c r="FI24" s="1071" t="n"/>
      <c r="FJ24" s="1071" t="n"/>
      <c r="FK24" s="1071" t="n"/>
      <c r="FL24" s="1071" t="n"/>
      <c r="FM24" s="1071" t="n"/>
      <c r="FN24" s="1071" t="n"/>
      <c r="FO24" s="1071" t="n"/>
      <c r="FP24" s="1071" t="n"/>
      <c r="FQ24" s="1071" t="n"/>
      <c r="FR24" s="1071" t="n"/>
      <c r="FS24" s="1071" t="n"/>
      <c r="FT24" s="1071" t="n"/>
      <c r="FU24" s="1071" t="n"/>
      <c r="FV24" s="1071" t="n"/>
      <c r="FW24" s="1071" t="n"/>
      <c r="FX24" s="1071" t="n"/>
      <c r="FY24" s="1071" t="n"/>
      <c r="FZ24" s="1071" t="n"/>
      <c r="GA24" s="1071" t="n"/>
      <c r="GB24" s="1071" t="n"/>
      <c r="GC24" s="1071" t="n"/>
      <c r="GD24" s="1071" t="n"/>
      <c r="GE24" s="1071" t="n"/>
      <c r="GF24" s="1071" t="n"/>
      <c r="GG24" s="1071" t="n"/>
      <c r="GH24" s="1071" t="n"/>
      <c r="GI24" s="1071" t="n"/>
      <c r="GJ24" s="1071" t="n"/>
      <c r="GK24" s="1071" t="n"/>
      <c r="GL24" s="1071" t="n"/>
      <c r="GM24" s="1071" t="n"/>
      <c r="GN24" s="1071" t="n"/>
      <c r="GO24" s="1071" t="n"/>
      <c r="GP24" s="1071" t="n"/>
      <c r="GQ24" s="1071" t="n"/>
      <c r="GR24" s="1071" t="n"/>
      <c r="GS24" s="1071" t="n"/>
      <c r="GT24" s="1071" t="n"/>
      <c r="GU24" s="1071" t="n"/>
      <c r="GV24" s="1071" t="n"/>
      <c r="GW24" s="1071" t="n"/>
      <c r="GX24" s="1071" t="n"/>
      <c r="GY24" s="1071" t="n"/>
      <c r="GZ24" s="1071" t="n"/>
      <c r="HA24" s="1071" t="n"/>
      <c r="HB24" s="1071" t="n"/>
      <c r="HC24" s="1071" t="n"/>
      <c r="HD24" s="1071" t="n"/>
      <c r="HE24" s="1071" t="n"/>
      <c r="HF24" s="1071" t="n"/>
      <c r="HG24" s="1071" t="n"/>
      <c r="HH24" s="1071" t="n"/>
      <c r="HI24" s="1071" t="n"/>
      <c r="HJ24" s="1071" t="n"/>
      <c r="HK24" s="1071" t="n"/>
      <c r="HL24" s="1071" t="n"/>
      <c r="HM24" s="1071" t="n"/>
      <c r="HN24" s="1071" t="n"/>
      <c r="HO24" s="1071" t="n"/>
      <c r="HP24" s="1071" t="n"/>
      <c r="HQ24" s="1071" t="n"/>
      <c r="HR24" s="1071" t="n"/>
      <c r="HS24" s="1071" t="n"/>
      <c r="HT24" s="1071" t="n"/>
      <c r="HU24" s="1071" t="n"/>
      <c r="HV24" s="1071" t="n"/>
      <c r="HW24" s="1071" t="n"/>
      <c r="HX24" s="1071" t="n"/>
      <c r="HY24" s="1071" t="n"/>
      <c r="HZ24" s="1071" t="n"/>
      <c r="IA24" s="1071" t="n"/>
      <c r="IB24" s="1071" t="n"/>
      <c r="IC24" s="1071" t="n"/>
      <c r="ID24" s="1071" t="n"/>
      <c r="IE24" s="1071" t="n"/>
      <c r="IF24" s="1071" t="n"/>
      <c r="IG24" s="1071" t="n"/>
      <c r="IH24" s="1071" t="n"/>
      <c r="II24" s="1071" t="n"/>
      <c r="IJ24" s="1071" t="n"/>
      <c r="IK24" s="1071" t="n"/>
      <c r="IL24" s="1071" t="n"/>
      <c r="IM24" s="1071" t="n"/>
      <c r="IN24" s="1071" t="n"/>
      <c r="IO24" s="1071" t="n"/>
      <c r="IP24" s="1071" t="n"/>
      <c r="IQ24" s="1071" t="n"/>
      <c r="IR24" s="1071" t="n"/>
      <c r="IS24" s="1071" t="n"/>
      <c r="IT24" s="1071" t="n"/>
      <c r="IU24" s="1071" t="n"/>
      <c r="IV24" s="1071" t="n"/>
      <c r="IW24" s="1071" t="n"/>
      <c r="IX24" s="1071" t="n"/>
      <c r="IY24" s="1071" t="n"/>
      <c r="IZ24" s="1071" t="n"/>
      <c r="JA24" s="1071" t="n"/>
      <c r="JB24" s="1071" t="n"/>
      <c r="JC24" s="1071" t="n"/>
      <c r="JD24" s="1071" t="n"/>
      <c r="JE24" s="1071" t="n"/>
      <c r="JF24" s="1071" t="n"/>
      <c r="JG24" s="1071" t="n"/>
      <c r="JH24" s="1071" t="n"/>
      <c r="JI24" s="1071" t="n"/>
      <c r="JJ24" s="1071" t="n"/>
      <c r="JK24" s="1071" t="n"/>
      <c r="JL24" s="1071" t="n"/>
      <c r="JM24" s="1071" t="n"/>
      <c r="JN24" s="1071" t="n"/>
      <c r="JO24" s="1071" t="n"/>
      <c r="JP24" s="1071" t="n"/>
      <c r="JQ24" s="1071" t="n"/>
      <c r="JR24" s="1071" t="n"/>
      <c r="JS24" s="1071" t="n"/>
      <c r="JT24" s="1071" t="n"/>
      <c r="JU24" s="1071" t="n"/>
      <c r="JV24" s="1071" t="n"/>
      <c r="JW24" s="1071" t="n"/>
      <c r="JX24" s="1071" t="n"/>
      <c r="JY24" s="1071" t="n"/>
      <c r="JZ24" s="1071" t="n"/>
      <c r="KA24" s="1071" t="n"/>
      <c r="KB24" s="1071" t="n"/>
      <c r="KC24" s="1071" t="n"/>
      <c r="KD24" s="1071" t="n"/>
      <c r="KE24" s="1071" t="n"/>
      <c r="KF24" s="1071" t="n"/>
      <c r="KG24" s="1071" t="n"/>
      <c r="KH24" s="1071" t="n"/>
      <c r="KI24" s="1071" t="n"/>
      <c r="KJ24" s="1071" t="n"/>
      <c r="KK24" s="1071" t="n"/>
      <c r="KL24" s="1071" t="n"/>
      <c r="KM24" s="1071" t="n"/>
      <c r="KN24" s="1071" t="n"/>
      <c r="KO24" s="1071" t="n"/>
      <c r="KP24" s="1071" t="n"/>
      <c r="KQ24" s="1071" t="n"/>
      <c r="KR24" s="1071" t="n"/>
      <c r="KS24" s="1071" t="n"/>
      <c r="KT24" s="1071" t="n"/>
      <c r="KU24" s="1071" t="n"/>
      <c r="KV24" s="1071" t="n"/>
      <c r="KW24" s="1071" t="n"/>
      <c r="KX24" s="1071" t="n"/>
      <c r="KY24" s="1071" t="n"/>
      <c r="KZ24" s="1071" t="n"/>
      <c r="LA24" s="1071" t="n"/>
      <c r="LB24" s="1071" t="n"/>
      <c r="LC24" s="1071" t="n"/>
      <c r="LD24" s="1071" t="n"/>
      <c r="LE24" s="1071" t="n"/>
      <c r="LF24" s="1071" t="n"/>
      <c r="LG24" s="1071" t="n"/>
      <c r="LH24" s="1071" t="n"/>
      <c r="LI24" s="1071" t="n"/>
      <c r="LJ24" s="1071" t="n"/>
      <c r="LK24" s="1071" t="n"/>
      <c r="LL24" s="1071" t="n"/>
      <c r="LM24" s="1071" t="n"/>
      <c r="LN24" s="1071" t="n"/>
      <c r="LO24" s="1071" t="n"/>
      <c r="LP24" s="1071" t="n"/>
      <c r="LQ24" s="1071" t="n"/>
      <c r="LR24" s="1071" t="n"/>
      <c r="LS24" s="1071" t="n"/>
    </row>
    <row r="25" ht="14.25" customFormat="1" customHeight="1" s="1071">
      <c r="A25" s="1071" t="n"/>
      <c r="B25" s="1097" t="n"/>
      <c r="C25" s="1098" t="n"/>
      <c r="D25" s="1098" t="n"/>
      <c r="E25" s="1098" t="n"/>
      <c r="F25" s="1098" t="n"/>
      <c r="G25" s="1098" t="n"/>
      <c r="H25" s="1098" t="n"/>
      <c r="I25" s="1106" t="n"/>
      <c r="J25" s="1071" t="n"/>
      <c r="K25" s="1071" t="n"/>
      <c r="L25" s="1071" t="n"/>
      <c r="M25" s="1071" t="n"/>
      <c r="N25" s="1100">
        <f>B25</f>
        <v/>
      </c>
      <c r="O25" s="1104">
        <f>C25*BS!$B$9</f>
        <v/>
      </c>
      <c r="P25" s="1104">
        <f>D25*BS!$B$9</f>
        <v/>
      </c>
      <c r="Q25" s="1104">
        <f>E25*BS!$B$9</f>
        <v/>
      </c>
      <c r="R25" s="1104">
        <f>F25*BS!$B$9</f>
        <v/>
      </c>
      <c r="S25" s="1104">
        <f>G25*BS!$B$9</f>
        <v/>
      </c>
      <c r="T25" s="1104">
        <f>H25*BS!$B$9</f>
        <v/>
      </c>
      <c r="U25" s="1105">
        <f>I25</f>
        <v/>
      </c>
      <c r="V25" s="1071" t="n"/>
      <c r="W25" s="1071" t="n"/>
      <c r="X25" s="1071" t="n"/>
      <c r="Y25" s="1071" t="n"/>
      <c r="Z25" s="1071" t="n"/>
      <c r="AA25" s="1071" t="n"/>
      <c r="AB25" s="1071" t="n"/>
      <c r="AC25" s="1071" t="n"/>
      <c r="AD25" s="1071" t="n"/>
      <c r="AE25" s="1071" t="n"/>
      <c r="AF25" s="1071" t="n"/>
      <c r="AG25" s="1071" t="n"/>
      <c r="AH25" s="1071" t="n"/>
      <c r="AI25" s="1071" t="n"/>
      <c r="AJ25" s="1071" t="n"/>
      <c r="AK25" s="1071" t="n"/>
      <c r="AL25" s="1071" t="n"/>
      <c r="AM25" s="1071" t="n"/>
      <c r="AN25" s="1071" t="n"/>
      <c r="AO25" s="1071" t="n"/>
      <c r="AP25" s="1071" t="n"/>
      <c r="AQ25" s="1071" t="n"/>
      <c r="AR25" s="1071" t="n"/>
      <c r="AS25" s="1071" t="n"/>
      <c r="AT25" s="1071" t="n"/>
      <c r="AU25" s="1071" t="n"/>
      <c r="AV25" s="1071" t="n"/>
      <c r="AW25" s="1071" t="n"/>
      <c r="AX25" s="1071" t="n"/>
      <c r="AY25" s="1071" t="n"/>
      <c r="AZ25" s="1071" t="n"/>
      <c r="BA25" s="1071" t="n"/>
      <c r="BB25" s="1071" t="n"/>
      <c r="BC25" s="1071" t="n"/>
      <c r="BD25" s="1071" t="n"/>
      <c r="BE25" s="1071" t="n"/>
      <c r="BF25" s="1071" t="n"/>
      <c r="BG25" s="1071" t="n"/>
      <c r="BH25" s="1071" t="n"/>
      <c r="BI25" s="1071" t="n"/>
      <c r="BJ25" s="1071" t="n"/>
      <c r="BK25" s="1071" t="n"/>
      <c r="BL25" s="1071" t="n"/>
      <c r="BM25" s="1071" t="n"/>
      <c r="BN25" s="1071" t="n"/>
      <c r="BO25" s="1071" t="n"/>
      <c r="BP25" s="1071" t="n"/>
      <c r="BQ25" s="1071" t="n"/>
      <c r="BR25" s="1071" t="n"/>
      <c r="BS25" s="1071" t="n"/>
      <c r="BT25" s="1071" t="n"/>
      <c r="BU25" s="1071" t="n"/>
      <c r="BV25" s="1071" t="n"/>
      <c r="BW25" s="1071" t="n"/>
      <c r="BX25" s="1071" t="n"/>
      <c r="BY25" s="1071" t="n"/>
      <c r="BZ25" s="1071" t="n"/>
      <c r="CA25" s="1071" t="n"/>
      <c r="CB25" s="1071" t="n"/>
      <c r="CC25" s="1071" t="n"/>
      <c r="CD25" s="1071" t="n"/>
      <c r="CE25" s="1071" t="n"/>
      <c r="CF25" s="1071" t="n"/>
      <c r="CG25" s="1071" t="n"/>
      <c r="CH25" s="1071" t="n"/>
      <c r="CI25" s="1071" t="n"/>
      <c r="CJ25" s="1071" t="n"/>
      <c r="CK25" s="1071" t="n"/>
      <c r="CL25" s="1071" t="n"/>
      <c r="CM25" s="1071" t="n"/>
      <c r="CN25" s="1071" t="n"/>
      <c r="CO25" s="1071" t="n"/>
      <c r="CP25" s="1071" t="n"/>
      <c r="CQ25" s="1071" t="n"/>
      <c r="CR25" s="1071" t="n"/>
      <c r="CS25" s="1071" t="n"/>
      <c r="CT25" s="1071" t="n"/>
      <c r="CU25" s="1071" t="n"/>
      <c r="CV25" s="1071" t="n"/>
      <c r="CW25" s="1071" t="n"/>
      <c r="CX25" s="1071" t="n"/>
      <c r="CY25" s="1071" t="n"/>
      <c r="CZ25" s="1071" t="n"/>
      <c r="DA25" s="1071" t="n"/>
      <c r="DB25" s="1071" t="n"/>
      <c r="DC25" s="1071" t="n"/>
      <c r="DD25" s="1071" t="n"/>
      <c r="DE25" s="1071" t="n"/>
      <c r="DF25" s="1071" t="n"/>
      <c r="DG25" s="1071" t="n"/>
      <c r="DH25" s="1071" t="n"/>
      <c r="DI25" s="1071" t="n"/>
      <c r="DJ25" s="1071" t="n"/>
      <c r="DK25" s="1071" t="n"/>
      <c r="DL25" s="1071" t="n"/>
      <c r="DM25" s="1071" t="n"/>
      <c r="DN25" s="1071" t="n"/>
      <c r="DO25" s="1071" t="n"/>
      <c r="DP25" s="1071" t="n"/>
      <c r="DQ25" s="1071" t="n"/>
      <c r="DR25" s="1071" t="n"/>
      <c r="DS25" s="1071" t="n"/>
      <c r="DT25" s="1071" t="n"/>
      <c r="DU25" s="1071" t="n"/>
      <c r="DV25" s="1071" t="n"/>
      <c r="DW25" s="1071" t="n"/>
      <c r="DX25" s="1071" t="n"/>
      <c r="DY25" s="1071" t="n"/>
      <c r="DZ25" s="1071" t="n"/>
      <c r="EA25" s="1071" t="n"/>
      <c r="EB25" s="1071" t="n"/>
      <c r="EC25" s="1071" t="n"/>
      <c r="ED25" s="1071" t="n"/>
      <c r="EE25" s="1071" t="n"/>
      <c r="EF25" s="1071" t="n"/>
      <c r="EG25" s="1071" t="n"/>
      <c r="EH25" s="1071" t="n"/>
      <c r="EI25" s="1071" t="n"/>
      <c r="EJ25" s="1071" t="n"/>
      <c r="EK25" s="1071" t="n"/>
      <c r="EL25" s="1071" t="n"/>
      <c r="EM25" s="1071" t="n"/>
      <c r="EN25" s="1071" t="n"/>
      <c r="EO25" s="1071" t="n"/>
      <c r="EP25" s="1071" t="n"/>
      <c r="EQ25" s="1071" t="n"/>
      <c r="ER25" s="1071" t="n"/>
      <c r="ES25" s="1071" t="n"/>
      <c r="ET25" s="1071" t="n"/>
      <c r="EU25" s="1071" t="n"/>
      <c r="EV25" s="1071" t="n"/>
      <c r="EW25" s="1071" t="n"/>
      <c r="EX25" s="1071" t="n"/>
      <c r="EY25" s="1071" t="n"/>
      <c r="EZ25" s="1071" t="n"/>
      <c r="FA25" s="1071" t="n"/>
      <c r="FB25" s="1071" t="n"/>
      <c r="FC25" s="1071" t="n"/>
      <c r="FD25" s="1071" t="n"/>
      <c r="FE25" s="1071" t="n"/>
      <c r="FF25" s="1071" t="n"/>
      <c r="FG25" s="1071" t="n"/>
      <c r="FH25" s="1071" t="n"/>
      <c r="FI25" s="1071" t="n"/>
      <c r="FJ25" s="1071" t="n"/>
      <c r="FK25" s="1071" t="n"/>
      <c r="FL25" s="1071" t="n"/>
      <c r="FM25" s="1071" t="n"/>
      <c r="FN25" s="1071" t="n"/>
      <c r="FO25" s="1071" t="n"/>
      <c r="FP25" s="1071" t="n"/>
      <c r="FQ25" s="1071" t="n"/>
      <c r="FR25" s="1071" t="n"/>
      <c r="FS25" s="1071" t="n"/>
      <c r="FT25" s="1071" t="n"/>
      <c r="FU25" s="1071" t="n"/>
      <c r="FV25" s="1071" t="n"/>
      <c r="FW25" s="1071" t="n"/>
      <c r="FX25" s="1071" t="n"/>
      <c r="FY25" s="1071" t="n"/>
      <c r="FZ25" s="1071" t="n"/>
      <c r="GA25" s="1071" t="n"/>
      <c r="GB25" s="1071" t="n"/>
      <c r="GC25" s="1071" t="n"/>
      <c r="GD25" s="1071" t="n"/>
      <c r="GE25" s="1071" t="n"/>
      <c r="GF25" s="1071" t="n"/>
      <c r="GG25" s="1071" t="n"/>
      <c r="GH25" s="1071" t="n"/>
      <c r="GI25" s="1071" t="n"/>
      <c r="GJ25" s="1071" t="n"/>
      <c r="GK25" s="1071" t="n"/>
      <c r="GL25" s="1071" t="n"/>
      <c r="GM25" s="1071" t="n"/>
      <c r="GN25" s="1071" t="n"/>
      <c r="GO25" s="1071" t="n"/>
      <c r="GP25" s="1071" t="n"/>
      <c r="GQ25" s="1071" t="n"/>
      <c r="GR25" s="1071" t="n"/>
      <c r="GS25" s="1071" t="n"/>
      <c r="GT25" s="1071" t="n"/>
      <c r="GU25" s="1071" t="n"/>
      <c r="GV25" s="1071" t="n"/>
      <c r="GW25" s="1071" t="n"/>
      <c r="GX25" s="1071" t="n"/>
      <c r="GY25" s="1071" t="n"/>
      <c r="GZ25" s="1071" t="n"/>
      <c r="HA25" s="1071" t="n"/>
      <c r="HB25" s="1071" t="n"/>
      <c r="HC25" s="1071" t="n"/>
      <c r="HD25" s="1071" t="n"/>
      <c r="HE25" s="1071" t="n"/>
      <c r="HF25" s="1071" t="n"/>
      <c r="HG25" s="1071" t="n"/>
      <c r="HH25" s="1071" t="n"/>
      <c r="HI25" s="1071" t="n"/>
      <c r="HJ25" s="1071" t="n"/>
      <c r="HK25" s="1071" t="n"/>
      <c r="HL25" s="1071" t="n"/>
      <c r="HM25" s="1071" t="n"/>
      <c r="HN25" s="1071" t="n"/>
      <c r="HO25" s="1071" t="n"/>
      <c r="HP25" s="1071" t="n"/>
      <c r="HQ25" s="1071" t="n"/>
      <c r="HR25" s="1071" t="n"/>
      <c r="HS25" s="1071" t="n"/>
      <c r="HT25" s="1071" t="n"/>
      <c r="HU25" s="1071" t="n"/>
      <c r="HV25" s="1071" t="n"/>
      <c r="HW25" s="1071" t="n"/>
      <c r="HX25" s="1071" t="n"/>
      <c r="HY25" s="1071" t="n"/>
      <c r="HZ25" s="1071" t="n"/>
      <c r="IA25" s="1071" t="n"/>
      <c r="IB25" s="1071" t="n"/>
      <c r="IC25" s="1071" t="n"/>
      <c r="ID25" s="1071" t="n"/>
      <c r="IE25" s="1071" t="n"/>
      <c r="IF25" s="1071" t="n"/>
      <c r="IG25" s="1071" t="n"/>
      <c r="IH25" s="1071" t="n"/>
      <c r="II25" s="1071" t="n"/>
      <c r="IJ25" s="1071" t="n"/>
      <c r="IK25" s="1071" t="n"/>
      <c r="IL25" s="1071" t="n"/>
      <c r="IM25" s="1071" t="n"/>
      <c r="IN25" s="1071" t="n"/>
      <c r="IO25" s="1071" t="n"/>
      <c r="IP25" s="1071" t="n"/>
      <c r="IQ25" s="1071" t="n"/>
      <c r="IR25" s="1071" t="n"/>
      <c r="IS25" s="1071" t="n"/>
      <c r="IT25" s="1071" t="n"/>
      <c r="IU25" s="1071" t="n"/>
      <c r="IV25" s="1071" t="n"/>
      <c r="IW25" s="1071" t="n"/>
      <c r="IX25" s="1071" t="n"/>
      <c r="IY25" s="1071" t="n"/>
      <c r="IZ25" s="1071" t="n"/>
      <c r="JA25" s="1071" t="n"/>
      <c r="JB25" s="1071" t="n"/>
      <c r="JC25" s="1071" t="n"/>
      <c r="JD25" s="1071" t="n"/>
      <c r="JE25" s="1071" t="n"/>
      <c r="JF25" s="1071" t="n"/>
      <c r="JG25" s="1071" t="n"/>
      <c r="JH25" s="1071" t="n"/>
      <c r="JI25" s="1071" t="n"/>
      <c r="JJ25" s="1071" t="n"/>
      <c r="JK25" s="1071" t="n"/>
      <c r="JL25" s="1071" t="n"/>
      <c r="JM25" s="1071" t="n"/>
      <c r="JN25" s="1071" t="n"/>
      <c r="JO25" s="1071" t="n"/>
      <c r="JP25" s="1071" t="n"/>
      <c r="JQ25" s="1071" t="n"/>
      <c r="JR25" s="1071" t="n"/>
      <c r="JS25" s="1071" t="n"/>
      <c r="JT25" s="1071" t="n"/>
      <c r="JU25" s="1071" t="n"/>
      <c r="JV25" s="1071" t="n"/>
      <c r="JW25" s="1071" t="n"/>
      <c r="JX25" s="1071" t="n"/>
      <c r="JY25" s="1071" t="n"/>
      <c r="JZ25" s="1071" t="n"/>
      <c r="KA25" s="1071" t="n"/>
      <c r="KB25" s="1071" t="n"/>
      <c r="KC25" s="1071" t="n"/>
      <c r="KD25" s="1071" t="n"/>
      <c r="KE25" s="1071" t="n"/>
      <c r="KF25" s="1071" t="n"/>
      <c r="KG25" s="1071" t="n"/>
      <c r="KH25" s="1071" t="n"/>
      <c r="KI25" s="1071" t="n"/>
      <c r="KJ25" s="1071" t="n"/>
      <c r="KK25" s="1071" t="n"/>
      <c r="KL25" s="1071" t="n"/>
      <c r="KM25" s="1071" t="n"/>
      <c r="KN25" s="1071" t="n"/>
      <c r="KO25" s="1071" t="n"/>
      <c r="KP25" s="1071" t="n"/>
      <c r="KQ25" s="1071" t="n"/>
      <c r="KR25" s="1071" t="n"/>
      <c r="KS25" s="1071" t="n"/>
      <c r="KT25" s="1071" t="n"/>
      <c r="KU25" s="1071" t="n"/>
      <c r="KV25" s="1071" t="n"/>
      <c r="KW25" s="1071" t="n"/>
      <c r="KX25" s="1071" t="n"/>
      <c r="KY25" s="1071" t="n"/>
      <c r="KZ25" s="1071" t="n"/>
      <c r="LA25" s="1071" t="n"/>
      <c r="LB25" s="1071" t="n"/>
      <c r="LC25" s="1071" t="n"/>
      <c r="LD25" s="1071" t="n"/>
      <c r="LE25" s="1071" t="n"/>
      <c r="LF25" s="1071" t="n"/>
      <c r="LG25" s="1071" t="n"/>
      <c r="LH25" s="1071" t="n"/>
      <c r="LI25" s="1071" t="n"/>
      <c r="LJ25" s="1071" t="n"/>
      <c r="LK25" s="1071" t="n"/>
      <c r="LL25" s="1071" t="n"/>
      <c r="LM25" s="1071" t="n"/>
      <c r="LN25" s="1071" t="n"/>
      <c r="LO25" s="1071" t="n"/>
      <c r="LP25" s="1071" t="n"/>
      <c r="LQ25" s="1071" t="n"/>
      <c r="LR25" s="1071" t="n"/>
      <c r="LS25" s="1071" t="n"/>
    </row>
    <row r="26" ht="14.25" customFormat="1" customHeight="1" s="1107">
      <c r="A26" s="1080" t="n"/>
      <c r="B26" s="1091" t="inlineStr">
        <is>
          <t xml:space="preserve">Total </t>
        </is>
      </c>
      <c r="C26" s="1108">
        <f>SUM(C15:C25)</f>
        <v/>
      </c>
      <c r="D26" s="1108">
        <f>SUM(D15:D25)</f>
        <v/>
      </c>
      <c r="E26" s="1108">
        <f>SUM(E15:E25)</f>
        <v/>
      </c>
      <c r="F26" s="1108">
        <f>SUM(F15:F25)</f>
        <v/>
      </c>
      <c r="G26" s="1108">
        <f>SUM(G15:G25)</f>
        <v/>
      </c>
      <c r="H26" s="1108">
        <f>SUM(H15:H25)</f>
        <v/>
      </c>
      <c r="I26" s="1109" t="n"/>
      <c r="J26" s="1080" t="n"/>
      <c r="K26" s="1080" t="n"/>
      <c r="L26" s="1080" t="n"/>
      <c r="M26" s="1080" t="n"/>
      <c r="N26" s="1110">
        <f>B26</f>
        <v/>
      </c>
      <c r="O26" s="1111">
        <f>C26*BS!$B$9</f>
        <v/>
      </c>
      <c r="P26" s="1111">
        <f>D26*BS!$B$9</f>
        <v/>
      </c>
      <c r="Q26" s="1111">
        <f>E26*BS!$B$9</f>
        <v/>
      </c>
      <c r="R26" s="1111">
        <f>F26*BS!$B$9</f>
        <v/>
      </c>
      <c r="S26" s="1111">
        <f>G26*BS!$B$9</f>
        <v/>
      </c>
      <c r="T26" s="1111">
        <f>H26*BS!$B$9</f>
        <v/>
      </c>
      <c r="U26" s="1112">
        <f>I26</f>
        <v/>
      </c>
      <c r="V26" s="1080" t="n"/>
      <c r="W26" s="1080" t="n"/>
      <c r="X26" s="1080" t="n"/>
      <c r="Y26" s="1080" t="n"/>
      <c r="Z26" s="1080" t="n"/>
      <c r="AA26" s="1080" t="n"/>
      <c r="AB26" s="1080" t="n"/>
      <c r="AC26" s="1080" t="n"/>
      <c r="AD26" s="1080" t="n"/>
      <c r="AE26" s="1080" t="n"/>
      <c r="AF26" s="1080" t="n"/>
      <c r="AG26" s="1080" t="n"/>
      <c r="AH26" s="1080" t="n"/>
      <c r="AI26" s="1080" t="n"/>
      <c r="AJ26" s="1080" t="n"/>
      <c r="AK26" s="1080" t="n"/>
      <c r="AL26" s="1080" t="n"/>
      <c r="AM26" s="1080" t="n"/>
      <c r="AN26" s="1080" t="n"/>
      <c r="AO26" s="1080" t="n"/>
      <c r="AP26" s="1080" t="n"/>
      <c r="AQ26" s="1080" t="n"/>
      <c r="AR26" s="1080" t="n"/>
      <c r="AS26" s="1080" t="n"/>
      <c r="AT26" s="1080" t="n"/>
      <c r="AU26" s="1080" t="n"/>
      <c r="AV26" s="1080" t="n"/>
      <c r="AW26" s="1080" t="n"/>
      <c r="AX26" s="1080" t="n"/>
      <c r="AY26" s="1080" t="n"/>
      <c r="AZ26" s="1080" t="n"/>
      <c r="BA26" s="1080" t="n"/>
      <c r="BB26" s="1080" t="n"/>
      <c r="BC26" s="1080" t="n"/>
      <c r="BD26" s="1080" t="n"/>
      <c r="BE26" s="1080" t="n"/>
      <c r="BF26" s="1080" t="n"/>
      <c r="BG26" s="1080" t="n"/>
      <c r="BH26" s="1080" t="n"/>
      <c r="BI26" s="1080" t="n"/>
      <c r="BJ26" s="1080" t="n"/>
      <c r="BK26" s="1080" t="n"/>
      <c r="BL26" s="1080" t="n"/>
      <c r="BM26" s="1080" t="n"/>
      <c r="BN26" s="1080" t="n"/>
      <c r="BO26" s="1080" t="n"/>
      <c r="BP26" s="1080" t="n"/>
      <c r="BQ26" s="1080" t="n"/>
      <c r="BR26" s="1080" t="n"/>
      <c r="BS26" s="1080" t="n"/>
      <c r="BT26" s="1080" t="n"/>
      <c r="BU26" s="1080" t="n"/>
      <c r="BV26" s="1080" t="n"/>
      <c r="BW26" s="1080" t="n"/>
      <c r="BX26" s="1080" t="n"/>
      <c r="BY26" s="1080" t="n"/>
      <c r="BZ26" s="1080" t="n"/>
      <c r="CA26" s="1080" t="n"/>
      <c r="CB26" s="1080" t="n"/>
      <c r="CC26" s="1080" t="n"/>
      <c r="CD26" s="1080" t="n"/>
      <c r="CE26" s="1080" t="n"/>
      <c r="CF26" s="1080" t="n"/>
      <c r="CG26" s="1080" t="n"/>
      <c r="CH26" s="1080" t="n"/>
      <c r="CI26" s="1080" t="n"/>
      <c r="CJ26" s="1080" t="n"/>
      <c r="CK26" s="1080" t="n"/>
      <c r="CL26" s="1080" t="n"/>
      <c r="CM26" s="1080" t="n"/>
      <c r="CN26" s="1080" t="n"/>
      <c r="CO26" s="1080" t="n"/>
      <c r="CP26" s="1080" t="n"/>
      <c r="CQ26" s="1080" t="n"/>
      <c r="CR26" s="1080" t="n"/>
      <c r="CS26" s="1080" t="n"/>
      <c r="CT26" s="1080" t="n"/>
      <c r="CU26" s="1080" t="n"/>
      <c r="CV26" s="1080" t="n"/>
      <c r="CW26" s="1080" t="n"/>
      <c r="CX26" s="1080" t="n"/>
      <c r="CY26" s="1080" t="n"/>
      <c r="CZ26" s="1080" t="n"/>
      <c r="DA26" s="1080" t="n"/>
      <c r="DB26" s="1080" t="n"/>
      <c r="DC26" s="1080" t="n"/>
      <c r="DD26" s="1080" t="n"/>
      <c r="DE26" s="1080" t="n"/>
      <c r="DF26" s="1080" t="n"/>
      <c r="DG26" s="1080" t="n"/>
      <c r="DH26" s="1080" t="n"/>
      <c r="DI26" s="1080" t="n"/>
      <c r="DJ26" s="1080" t="n"/>
      <c r="DK26" s="1080" t="n"/>
      <c r="DL26" s="1080" t="n"/>
      <c r="DM26" s="1080" t="n"/>
      <c r="DN26" s="1080" t="n"/>
      <c r="DO26" s="1080" t="n"/>
      <c r="DP26" s="1080" t="n"/>
      <c r="DQ26" s="1080" t="n"/>
      <c r="DR26" s="1080" t="n"/>
      <c r="DS26" s="1080" t="n"/>
      <c r="DT26" s="1080" t="n"/>
      <c r="DU26" s="1080" t="n"/>
      <c r="DV26" s="1080" t="n"/>
      <c r="DW26" s="1080" t="n"/>
      <c r="DX26" s="1080" t="n"/>
      <c r="DY26" s="1080" t="n"/>
      <c r="DZ26" s="1080" t="n"/>
      <c r="EA26" s="1080" t="n"/>
      <c r="EB26" s="1080" t="n"/>
      <c r="EC26" s="1080" t="n"/>
      <c r="ED26" s="1080" t="n"/>
      <c r="EE26" s="1080" t="n"/>
      <c r="EF26" s="1080" t="n"/>
      <c r="EG26" s="1080" t="n"/>
      <c r="EH26" s="1080" t="n"/>
      <c r="EI26" s="1080" t="n"/>
      <c r="EJ26" s="1080" t="n"/>
      <c r="EK26" s="1080" t="n"/>
      <c r="EL26" s="1080" t="n"/>
      <c r="EM26" s="1080" t="n"/>
      <c r="EN26" s="1080" t="n"/>
      <c r="EO26" s="1080" t="n"/>
      <c r="EP26" s="1080" t="n"/>
      <c r="EQ26" s="1080" t="n"/>
      <c r="ER26" s="1080" t="n"/>
      <c r="ES26" s="1080" t="n"/>
      <c r="ET26" s="1080" t="n"/>
      <c r="EU26" s="1080" t="n"/>
      <c r="EV26" s="1080" t="n"/>
      <c r="EW26" s="1080" t="n"/>
      <c r="EX26" s="1080" t="n"/>
      <c r="EY26" s="1080" t="n"/>
      <c r="EZ26" s="1080" t="n"/>
      <c r="FA26" s="1080" t="n"/>
      <c r="FB26" s="1080" t="n"/>
      <c r="FC26" s="1080" t="n"/>
      <c r="FD26" s="1080" t="n"/>
      <c r="FE26" s="1080" t="n"/>
      <c r="FF26" s="1080" t="n"/>
      <c r="FG26" s="1080" t="n"/>
      <c r="FH26" s="1080" t="n"/>
      <c r="FI26" s="1080" t="n"/>
      <c r="FJ26" s="1080" t="n"/>
      <c r="FK26" s="1080" t="n"/>
      <c r="FL26" s="1080" t="n"/>
      <c r="FM26" s="1080" t="n"/>
      <c r="FN26" s="1080" t="n"/>
      <c r="FO26" s="1080" t="n"/>
      <c r="FP26" s="1080" t="n"/>
      <c r="FQ26" s="1080" t="n"/>
      <c r="FR26" s="1080" t="n"/>
      <c r="FS26" s="1080" t="n"/>
      <c r="FT26" s="1080" t="n"/>
      <c r="FU26" s="1080" t="n"/>
      <c r="FV26" s="1080" t="n"/>
      <c r="FW26" s="1080" t="n"/>
      <c r="FX26" s="1080" t="n"/>
      <c r="FY26" s="1080" t="n"/>
      <c r="FZ26" s="1080" t="n"/>
      <c r="GA26" s="1080" t="n"/>
      <c r="GB26" s="1080" t="n"/>
      <c r="GC26" s="1080" t="n"/>
      <c r="GD26" s="1080" t="n"/>
      <c r="GE26" s="1080" t="n"/>
      <c r="GF26" s="1080" t="n"/>
      <c r="GG26" s="1080" t="n"/>
      <c r="GH26" s="1080" t="n"/>
      <c r="GI26" s="1080" t="n"/>
      <c r="GJ26" s="1080" t="n"/>
      <c r="GK26" s="1080" t="n"/>
      <c r="GL26" s="1080" t="n"/>
      <c r="GM26" s="1080" t="n"/>
      <c r="GN26" s="1080" t="n"/>
      <c r="GO26" s="1080" t="n"/>
      <c r="GP26" s="1080" t="n"/>
      <c r="GQ26" s="1080" t="n"/>
      <c r="GR26" s="1080" t="n"/>
      <c r="GS26" s="1080" t="n"/>
      <c r="GT26" s="1080" t="n"/>
      <c r="GU26" s="1080" t="n"/>
      <c r="GV26" s="1080" t="n"/>
      <c r="GW26" s="1080" t="n"/>
      <c r="GX26" s="1080" t="n"/>
      <c r="GY26" s="1080" t="n"/>
      <c r="GZ26" s="1080" t="n"/>
      <c r="HA26" s="1080" t="n"/>
      <c r="HB26" s="1080" t="n"/>
      <c r="HC26" s="1080" t="n"/>
      <c r="HD26" s="1080" t="n"/>
      <c r="HE26" s="1080" t="n"/>
      <c r="HF26" s="1080" t="n"/>
      <c r="HG26" s="1080" t="n"/>
      <c r="HH26" s="1080" t="n"/>
      <c r="HI26" s="1080" t="n"/>
      <c r="HJ26" s="1080" t="n"/>
      <c r="HK26" s="1080" t="n"/>
      <c r="HL26" s="1080" t="n"/>
      <c r="HM26" s="1080" t="n"/>
      <c r="HN26" s="1080" t="n"/>
      <c r="HO26" s="1080" t="n"/>
      <c r="HP26" s="1080" t="n"/>
      <c r="HQ26" s="1080" t="n"/>
      <c r="HR26" s="1080" t="n"/>
      <c r="HS26" s="1080" t="n"/>
      <c r="HT26" s="1080" t="n"/>
      <c r="HU26" s="1080" t="n"/>
      <c r="HV26" s="1080" t="n"/>
      <c r="HW26" s="1080" t="n"/>
      <c r="HX26" s="1080" t="n"/>
      <c r="HY26" s="1080" t="n"/>
      <c r="HZ26" s="1080" t="n"/>
      <c r="IA26" s="1080" t="n"/>
      <c r="IB26" s="1080" t="n"/>
      <c r="IC26" s="1080" t="n"/>
      <c r="ID26" s="1080" t="n"/>
      <c r="IE26" s="1080" t="n"/>
      <c r="IF26" s="1080" t="n"/>
      <c r="IG26" s="1080" t="n"/>
      <c r="IH26" s="1080" t="n"/>
      <c r="II26" s="1080" t="n"/>
      <c r="IJ26" s="1080" t="n"/>
      <c r="IK26" s="1080" t="n"/>
      <c r="IL26" s="1080" t="n"/>
      <c r="IM26" s="1080" t="n"/>
      <c r="IN26" s="1080" t="n"/>
      <c r="IO26" s="1080" t="n"/>
      <c r="IP26" s="1080" t="n"/>
      <c r="IQ26" s="1080" t="n"/>
      <c r="IR26" s="1080" t="n"/>
      <c r="IS26" s="1080" t="n"/>
      <c r="IT26" s="1080" t="n"/>
      <c r="IU26" s="1080" t="n"/>
      <c r="IV26" s="1080" t="n"/>
      <c r="IW26" s="1080" t="n"/>
      <c r="IX26" s="1080" t="n"/>
      <c r="IY26" s="1080" t="n"/>
      <c r="IZ26" s="1080" t="n"/>
      <c r="JA26" s="1080" t="n"/>
      <c r="JB26" s="1080" t="n"/>
      <c r="JC26" s="1080" t="n"/>
      <c r="JD26" s="1080" t="n"/>
      <c r="JE26" s="1080" t="n"/>
      <c r="JF26" s="1080" t="n"/>
      <c r="JG26" s="1080" t="n"/>
      <c r="JH26" s="1080" t="n"/>
      <c r="JI26" s="1080" t="n"/>
      <c r="JJ26" s="1080" t="n"/>
      <c r="JK26" s="1080" t="n"/>
      <c r="JL26" s="1080" t="n"/>
      <c r="JM26" s="1080" t="n"/>
      <c r="JN26" s="1080" t="n"/>
      <c r="JO26" s="1080" t="n"/>
      <c r="JP26" s="1080" t="n"/>
      <c r="JQ26" s="1080" t="n"/>
      <c r="JR26" s="1080" t="n"/>
      <c r="JS26" s="1080" t="n"/>
      <c r="JT26" s="1080" t="n"/>
      <c r="JU26" s="1080" t="n"/>
      <c r="JV26" s="1080" t="n"/>
      <c r="JW26" s="1080" t="n"/>
      <c r="JX26" s="1080" t="n"/>
      <c r="JY26" s="1080" t="n"/>
      <c r="JZ26" s="1080" t="n"/>
      <c r="KA26" s="1080" t="n"/>
      <c r="KB26" s="1080" t="n"/>
      <c r="KC26" s="1080" t="n"/>
      <c r="KD26" s="1080" t="n"/>
      <c r="KE26" s="1080" t="n"/>
      <c r="KF26" s="1080" t="n"/>
      <c r="KG26" s="1080" t="n"/>
      <c r="KH26" s="1080" t="n"/>
      <c r="KI26" s="1080" t="n"/>
      <c r="KJ26" s="1080" t="n"/>
      <c r="KK26" s="1080" t="n"/>
      <c r="KL26" s="1080" t="n"/>
      <c r="KM26" s="1080" t="n"/>
      <c r="KN26" s="1080" t="n"/>
      <c r="KO26" s="1080" t="n"/>
      <c r="KP26" s="1080" t="n"/>
      <c r="KQ26" s="1080" t="n"/>
      <c r="KR26" s="1080" t="n"/>
      <c r="KS26" s="1080" t="n"/>
      <c r="KT26" s="1080" t="n"/>
      <c r="KU26" s="1080" t="n"/>
      <c r="KV26" s="1080" t="n"/>
      <c r="KW26" s="1080" t="n"/>
      <c r="KX26" s="1080" t="n"/>
      <c r="KY26" s="1080" t="n"/>
      <c r="KZ26" s="1080" t="n"/>
      <c r="LA26" s="1080" t="n"/>
      <c r="LB26" s="1080" t="n"/>
      <c r="LC26" s="1080" t="n"/>
      <c r="LD26" s="1080" t="n"/>
      <c r="LE26" s="1080" t="n"/>
      <c r="LF26" s="1080" t="n"/>
      <c r="LG26" s="1080" t="n"/>
      <c r="LH26" s="1080" t="n"/>
      <c r="LI26" s="1080" t="n"/>
      <c r="LJ26" s="1080" t="n"/>
      <c r="LK26" s="1080" t="n"/>
      <c r="LL26" s="1080" t="n"/>
      <c r="LM26" s="1080" t="n"/>
      <c r="LN26" s="1080" t="n"/>
      <c r="LO26" s="1080" t="n"/>
      <c r="LP26" s="1080" t="n"/>
      <c r="LQ26" s="1080" t="n"/>
      <c r="LR26" s="1080" t="n"/>
      <c r="LS26" s="1080" t="n"/>
    </row>
    <row r="27" ht="14.25" customFormat="1" customHeight="1" s="1071">
      <c r="A27" s="1071" t="n"/>
      <c r="B27" s="1097" t="n"/>
      <c r="C27" s="1113" t="n"/>
      <c r="D27" s="1113" t="n"/>
      <c r="E27" s="1113" t="n"/>
      <c r="F27" s="1113" t="n"/>
      <c r="G27" s="1113" t="n"/>
      <c r="H27" s="1113" t="n"/>
      <c r="I27" s="1106" t="n"/>
      <c r="J27" s="1071" t="n"/>
      <c r="K27" s="1071" t="n"/>
      <c r="L27" s="1071" t="n"/>
      <c r="M27" s="1071" t="n"/>
      <c r="N27" s="1100" t="n"/>
      <c r="O27" s="1101" t="n"/>
      <c r="P27" s="1101" t="n"/>
      <c r="Q27" s="1101" t="n"/>
      <c r="R27" s="1101" t="n"/>
      <c r="S27" s="1101" t="n"/>
      <c r="T27" s="1101" t="n"/>
      <c r="U27" s="1102" t="n"/>
      <c r="V27" s="1071" t="n"/>
      <c r="W27" s="1071" t="n"/>
      <c r="X27" s="1071" t="n"/>
      <c r="Y27" s="1071" t="n"/>
      <c r="Z27" s="1071" t="n"/>
      <c r="AA27" s="1071" t="n"/>
      <c r="AB27" s="1071" t="n"/>
      <c r="AC27" s="1071" t="n"/>
      <c r="AD27" s="1071" t="n"/>
      <c r="AE27" s="1071" t="n"/>
      <c r="AF27" s="1071" t="n"/>
      <c r="AG27" s="1071" t="n"/>
      <c r="AH27" s="1071" t="n"/>
      <c r="AI27" s="1071" t="n"/>
      <c r="AJ27" s="1071" t="n"/>
      <c r="AK27" s="1071" t="n"/>
      <c r="AL27" s="1071" t="n"/>
      <c r="AM27" s="1071" t="n"/>
      <c r="AN27" s="1071" t="n"/>
      <c r="AO27" s="1071" t="n"/>
      <c r="AP27" s="1071" t="n"/>
      <c r="AQ27" s="1071" t="n"/>
      <c r="AR27" s="1071" t="n"/>
      <c r="AS27" s="1071" t="n"/>
      <c r="AT27" s="1071" t="n"/>
      <c r="AU27" s="1071" t="n"/>
      <c r="AV27" s="1071" t="n"/>
      <c r="AW27" s="1071" t="n"/>
      <c r="AX27" s="1071" t="n"/>
      <c r="AY27" s="1071" t="n"/>
      <c r="AZ27" s="1071" t="n"/>
      <c r="BA27" s="1071" t="n"/>
      <c r="BB27" s="1071" t="n"/>
      <c r="BC27" s="1071" t="n"/>
      <c r="BD27" s="1071" t="n"/>
      <c r="BE27" s="1071" t="n"/>
      <c r="BF27" s="1071" t="n"/>
      <c r="BG27" s="1071" t="n"/>
      <c r="BH27" s="1071" t="n"/>
      <c r="BI27" s="1071" t="n"/>
      <c r="BJ27" s="1071" t="n"/>
      <c r="BK27" s="1071" t="n"/>
      <c r="BL27" s="1071" t="n"/>
      <c r="BM27" s="1071" t="n"/>
      <c r="BN27" s="1071" t="n"/>
      <c r="BO27" s="1071" t="n"/>
      <c r="BP27" s="1071" t="n"/>
      <c r="BQ27" s="1071" t="n"/>
      <c r="BR27" s="1071" t="n"/>
      <c r="BS27" s="1071" t="n"/>
      <c r="BT27" s="1071" t="n"/>
      <c r="BU27" s="1071" t="n"/>
      <c r="BV27" s="1071" t="n"/>
      <c r="BW27" s="1071" t="n"/>
      <c r="BX27" s="1071" t="n"/>
      <c r="BY27" s="1071" t="n"/>
      <c r="BZ27" s="1071" t="n"/>
      <c r="CA27" s="1071" t="n"/>
      <c r="CB27" s="1071" t="n"/>
      <c r="CC27" s="1071" t="n"/>
      <c r="CD27" s="1071" t="n"/>
      <c r="CE27" s="1071" t="n"/>
      <c r="CF27" s="1071" t="n"/>
      <c r="CG27" s="1071" t="n"/>
      <c r="CH27" s="1071" t="n"/>
      <c r="CI27" s="1071" t="n"/>
      <c r="CJ27" s="1071" t="n"/>
      <c r="CK27" s="1071" t="n"/>
      <c r="CL27" s="1071" t="n"/>
      <c r="CM27" s="1071" t="n"/>
      <c r="CN27" s="1071" t="n"/>
      <c r="CO27" s="1071" t="n"/>
      <c r="CP27" s="1071" t="n"/>
      <c r="CQ27" s="1071" t="n"/>
      <c r="CR27" s="1071" t="n"/>
      <c r="CS27" s="1071" t="n"/>
      <c r="CT27" s="1071" t="n"/>
      <c r="CU27" s="1071" t="n"/>
      <c r="CV27" s="1071" t="n"/>
      <c r="CW27" s="1071" t="n"/>
      <c r="CX27" s="1071" t="n"/>
      <c r="CY27" s="1071" t="n"/>
      <c r="CZ27" s="1071" t="n"/>
      <c r="DA27" s="1071" t="n"/>
      <c r="DB27" s="1071" t="n"/>
      <c r="DC27" s="1071" t="n"/>
      <c r="DD27" s="1071" t="n"/>
      <c r="DE27" s="1071" t="n"/>
      <c r="DF27" s="1071" t="n"/>
      <c r="DG27" s="1071" t="n"/>
      <c r="DH27" s="1071" t="n"/>
      <c r="DI27" s="1071" t="n"/>
      <c r="DJ27" s="1071" t="n"/>
      <c r="DK27" s="1071" t="n"/>
      <c r="DL27" s="1071" t="n"/>
      <c r="DM27" s="1071" t="n"/>
      <c r="DN27" s="1071" t="n"/>
      <c r="DO27" s="1071" t="n"/>
      <c r="DP27" s="1071" t="n"/>
      <c r="DQ27" s="1071" t="n"/>
      <c r="DR27" s="1071" t="n"/>
      <c r="DS27" s="1071" t="n"/>
      <c r="DT27" s="1071" t="n"/>
      <c r="DU27" s="1071" t="n"/>
      <c r="DV27" s="1071" t="n"/>
      <c r="DW27" s="1071" t="n"/>
      <c r="DX27" s="1071" t="n"/>
      <c r="DY27" s="1071" t="n"/>
      <c r="DZ27" s="1071" t="n"/>
      <c r="EA27" s="1071" t="n"/>
      <c r="EB27" s="1071" t="n"/>
      <c r="EC27" s="1071" t="n"/>
      <c r="ED27" s="1071" t="n"/>
      <c r="EE27" s="1071" t="n"/>
      <c r="EF27" s="1071" t="n"/>
      <c r="EG27" s="1071" t="n"/>
      <c r="EH27" s="1071" t="n"/>
      <c r="EI27" s="1071" t="n"/>
      <c r="EJ27" s="1071" t="n"/>
      <c r="EK27" s="1071" t="n"/>
      <c r="EL27" s="1071" t="n"/>
      <c r="EM27" s="1071" t="n"/>
      <c r="EN27" s="1071" t="n"/>
      <c r="EO27" s="1071" t="n"/>
      <c r="EP27" s="1071" t="n"/>
      <c r="EQ27" s="1071" t="n"/>
      <c r="ER27" s="1071" t="n"/>
      <c r="ES27" s="1071" t="n"/>
      <c r="ET27" s="1071" t="n"/>
      <c r="EU27" s="1071" t="n"/>
      <c r="EV27" s="1071" t="n"/>
      <c r="EW27" s="1071" t="n"/>
      <c r="EX27" s="1071" t="n"/>
      <c r="EY27" s="1071" t="n"/>
      <c r="EZ27" s="1071" t="n"/>
      <c r="FA27" s="1071" t="n"/>
      <c r="FB27" s="1071" t="n"/>
      <c r="FC27" s="1071" t="n"/>
      <c r="FD27" s="1071" t="n"/>
      <c r="FE27" s="1071" t="n"/>
      <c r="FF27" s="1071" t="n"/>
      <c r="FG27" s="1071" t="n"/>
      <c r="FH27" s="1071" t="n"/>
      <c r="FI27" s="1071" t="n"/>
      <c r="FJ27" s="1071" t="n"/>
      <c r="FK27" s="1071" t="n"/>
      <c r="FL27" s="1071" t="n"/>
      <c r="FM27" s="1071" t="n"/>
      <c r="FN27" s="1071" t="n"/>
      <c r="FO27" s="1071" t="n"/>
      <c r="FP27" s="1071" t="n"/>
      <c r="FQ27" s="1071" t="n"/>
      <c r="FR27" s="1071" t="n"/>
      <c r="FS27" s="1071" t="n"/>
      <c r="FT27" s="1071" t="n"/>
      <c r="FU27" s="1071" t="n"/>
      <c r="FV27" s="1071" t="n"/>
      <c r="FW27" s="1071" t="n"/>
      <c r="FX27" s="1071" t="n"/>
      <c r="FY27" s="1071" t="n"/>
      <c r="FZ27" s="1071" t="n"/>
      <c r="GA27" s="1071" t="n"/>
      <c r="GB27" s="1071" t="n"/>
      <c r="GC27" s="1071" t="n"/>
      <c r="GD27" s="1071" t="n"/>
      <c r="GE27" s="1071" t="n"/>
      <c r="GF27" s="1071" t="n"/>
      <c r="GG27" s="1071" t="n"/>
      <c r="GH27" s="1071" t="n"/>
      <c r="GI27" s="1071" t="n"/>
      <c r="GJ27" s="1071" t="n"/>
      <c r="GK27" s="1071" t="n"/>
      <c r="GL27" s="1071" t="n"/>
      <c r="GM27" s="1071" t="n"/>
      <c r="GN27" s="1071" t="n"/>
      <c r="GO27" s="1071" t="n"/>
      <c r="GP27" s="1071" t="n"/>
      <c r="GQ27" s="1071" t="n"/>
      <c r="GR27" s="1071" t="n"/>
      <c r="GS27" s="1071" t="n"/>
      <c r="GT27" s="1071" t="n"/>
      <c r="GU27" s="1071" t="n"/>
      <c r="GV27" s="1071" t="n"/>
      <c r="GW27" s="1071" t="n"/>
      <c r="GX27" s="1071" t="n"/>
      <c r="GY27" s="1071" t="n"/>
      <c r="GZ27" s="1071" t="n"/>
      <c r="HA27" s="1071" t="n"/>
      <c r="HB27" s="1071" t="n"/>
      <c r="HC27" s="1071" t="n"/>
      <c r="HD27" s="1071" t="n"/>
      <c r="HE27" s="1071" t="n"/>
      <c r="HF27" s="1071" t="n"/>
      <c r="HG27" s="1071" t="n"/>
      <c r="HH27" s="1071" t="n"/>
      <c r="HI27" s="1071" t="n"/>
      <c r="HJ27" s="1071" t="n"/>
      <c r="HK27" s="1071" t="n"/>
      <c r="HL27" s="1071" t="n"/>
      <c r="HM27" s="1071" t="n"/>
      <c r="HN27" s="1071" t="n"/>
      <c r="HO27" s="1071" t="n"/>
      <c r="HP27" s="1071" t="n"/>
      <c r="HQ27" s="1071" t="n"/>
      <c r="HR27" s="1071" t="n"/>
      <c r="HS27" s="1071" t="n"/>
      <c r="HT27" s="1071" t="n"/>
      <c r="HU27" s="1071" t="n"/>
      <c r="HV27" s="1071" t="n"/>
      <c r="HW27" s="1071" t="n"/>
      <c r="HX27" s="1071" t="n"/>
      <c r="HY27" s="1071" t="n"/>
      <c r="HZ27" s="1071" t="n"/>
      <c r="IA27" s="1071" t="n"/>
      <c r="IB27" s="1071" t="n"/>
      <c r="IC27" s="1071" t="n"/>
      <c r="ID27" s="1071" t="n"/>
      <c r="IE27" s="1071" t="n"/>
      <c r="IF27" s="1071" t="n"/>
      <c r="IG27" s="1071" t="n"/>
      <c r="IH27" s="1071" t="n"/>
      <c r="II27" s="1071" t="n"/>
      <c r="IJ27" s="1071" t="n"/>
      <c r="IK27" s="1071" t="n"/>
      <c r="IL27" s="1071" t="n"/>
      <c r="IM27" s="1071" t="n"/>
      <c r="IN27" s="1071" t="n"/>
      <c r="IO27" s="1071" t="n"/>
      <c r="IP27" s="1071" t="n"/>
      <c r="IQ27" s="1071" t="n"/>
      <c r="IR27" s="1071" t="n"/>
      <c r="IS27" s="1071" t="n"/>
      <c r="IT27" s="1071" t="n"/>
      <c r="IU27" s="1071" t="n"/>
      <c r="IV27" s="1071" t="n"/>
      <c r="IW27" s="1071" t="n"/>
      <c r="IX27" s="1071" t="n"/>
      <c r="IY27" s="1071" t="n"/>
      <c r="IZ27" s="1071" t="n"/>
      <c r="JA27" s="1071" t="n"/>
      <c r="JB27" s="1071" t="n"/>
      <c r="JC27" s="1071" t="n"/>
      <c r="JD27" s="1071" t="n"/>
      <c r="JE27" s="1071" t="n"/>
      <c r="JF27" s="1071" t="n"/>
      <c r="JG27" s="1071" t="n"/>
      <c r="JH27" s="1071" t="n"/>
      <c r="JI27" s="1071" t="n"/>
      <c r="JJ27" s="1071" t="n"/>
      <c r="JK27" s="1071" t="n"/>
      <c r="JL27" s="1071" t="n"/>
      <c r="JM27" s="1071" t="n"/>
      <c r="JN27" s="1071" t="n"/>
      <c r="JO27" s="1071" t="n"/>
      <c r="JP27" s="1071" t="n"/>
      <c r="JQ27" s="1071" t="n"/>
      <c r="JR27" s="1071" t="n"/>
      <c r="JS27" s="1071" t="n"/>
      <c r="JT27" s="1071" t="n"/>
      <c r="JU27" s="1071" t="n"/>
      <c r="JV27" s="1071" t="n"/>
      <c r="JW27" s="1071" t="n"/>
      <c r="JX27" s="1071" t="n"/>
      <c r="JY27" s="1071" t="n"/>
      <c r="JZ27" s="1071" t="n"/>
      <c r="KA27" s="1071" t="n"/>
      <c r="KB27" s="1071" t="n"/>
      <c r="KC27" s="1071" t="n"/>
      <c r="KD27" s="1071" t="n"/>
      <c r="KE27" s="1071" t="n"/>
      <c r="KF27" s="1071" t="n"/>
      <c r="KG27" s="1071" t="n"/>
      <c r="KH27" s="1071" t="n"/>
      <c r="KI27" s="1071" t="n"/>
      <c r="KJ27" s="1071" t="n"/>
      <c r="KK27" s="1071" t="n"/>
      <c r="KL27" s="1071" t="n"/>
      <c r="KM27" s="1071" t="n"/>
      <c r="KN27" s="1071" t="n"/>
      <c r="KO27" s="1071" t="n"/>
      <c r="KP27" s="1071" t="n"/>
      <c r="KQ27" s="1071" t="n"/>
      <c r="KR27" s="1071" t="n"/>
      <c r="KS27" s="1071" t="n"/>
      <c r="KT27" s="1071" t="n"/>
      <c r="KU27" s="1071" t="n"/>
      <c r="KV27" s="1071" t="n"/>
      <c r="KW27" s="1071" t="n"/>
      <c r="KX27" s="1071" t="n"/>
      <c r="KY27" s="1071" t="n"/>
      <c r="KZ27" s="1071" t="n"/>
      <c r="LA27" s="1071" t="n"/>
      <c r="LB27" s="1071" t="n"/>
      <c r="LC27" s="1071" t="n"/>
      <c r="LD27" s="1071" t="n"/>
      <c r="LE27" s="1071" t="n"/>
      <c r="LF27" s="1071" t="n"/>
      <c r="LG27" s="1071" t="n"/>
      <c r="LH27" s="1071" t="n"/>
      <c r="LI27" s="1071" t="n"/>
      <c r="LJ27" s="1071" t="n"/>
      <c r="LK27" s="1071" t="n"/>
      <c r="LL27" s="1071" t="n"/>
      <c r="LM27" s="1071" t="n"/>
      <c r="LN27" s="1071" t="n"/>
      <c r="LO27" s="1071" t="n"/>
      <c r="LP27" s="1071" t="n"/>
      <c r="LQ27" s="1071" t="n"/>
      <c r="LR27" s="1071" t="n"/>
      <c r="LS27" s="1071" t="n"/>
    </row>
    <row r="28" ht="14.25" customFormat="1" customHeight="1" s="1071">
      <c r="A28" s="1071" t="n"/>
      <c r="B28" s="1114" t="inlineStr">
        <is>
          <t xml:space="preserve">Account Receivables </t>
        </is>
      </c>
      <c r="C28" s="1113" t="n"/>
      <c r="D28" s="1113" t="n"/>
      <c r="E28" s="1113" t="n"/>
      <c r="F28" s="1113" t="n"/>
      <c r="G28" s="1113" t="n"/>
      <c r="H28" s="1113" t="n"/>
      <c r="I28" s="1099" t="n"/>
      <c r="J28" s="1071" t="n"/>
      <c r="K28" s="1071" t="n"/>
      <c r="L28" s="1071" t="n"/>
      <c r="M28" s="1071" t="n"/>
      <c r="N28" s="1115">
        <f>B28</f>
        <v/>
      </c>
      <c r="O28" s="1101" t="n"/>
      <c r="P28" s="1101" t="n"/>
      <c r="Q28" s="1101" t="n"/>
      <c r="R28" s="1101" t="n"/>
      <c r="S28" s="1101" t="n"/>
      <c r="T28" s="1101" t="n"/>
      <c r="U28" s="1102" t="n"/>
      <c r="V28" s="1071" t="n"/>
      <c r="W28" s="1071" t="n"/>
      <c r="X28" s="1071" t="n"/>
      <c r="Y28" s="1071" t="n"/>
      <c r="Z28" s="1071" t="n"/>
      <c r="AA28" s="1071" t="n"/>
      <c r="AB28" s="1071" t="n"/>
      <c r="AC28" s="1071" t="n"/>
      <c r="AD28" s="1071" t="n"/>
      <c r="AE28" s="1071" t="n"/>
      <c r="AF28" s="1071" t="n"/>
      <c r="AG28" s="1071" t="n"/>
      <c r="AH28" s="1071" t="n"/>
      <c r="AI28" s="1071" t="n"/>
      <c r="AJ28" s="1071" t="n"/>
      <c r="AK28" s="1071" t="n"/>
      <c r="AL28" s="1071" t="n"/>
      <c r="AM28" s="1071" t="n"/>
      <c r="AN28" s="1071" t="n"/>
      <c r="AO28" s="1071" t="n"/>
      <c r="AP28" s="1071" t="n"/>
      <c r="AQ28" s="1071" t="n"/>
      <c r="AR28" s="1071" t="n"/>
      <c r="AS28" s="1071" t="n"/>
      <c r="AT28" s="1071" t="n"/>
      <c r="AU28" s="1071" t="n"/>
      <c r="AV28" s="1071" t="n"/>
      <c r="AW28" s="1071" t="n"/>
      <c r="AX28" s="1071" t="n"/>
      <c r="AY28" s="1071" t="n"/>
      <c r="AZ28" s="1071" t="n"/>
      <c r="BA28" s="1071" t="n"/>
      <c r="BB28" s="1071" t="n"/>
      <c r="BC28" s="1071" t="n"/>
      <c r="BD28" s="1071" t="n"/>
      <c r="BE28" s="1071" t="n"/>
      <c r="BF28" s="1071" t="n"/>
      <c r="BG28" s="1071" t="n"/>
      <c r="BH28" s="1071" t="n"/>
      <c r="BI28" s="1071" t="n"/>
      <c r="BJ28" s="1071" t="n"/>
      <c r="BK28" s="1071" t="n"/>
      <c r="BL28" s="1071" t="n"/>
      <c r="BM28" s="1071" t="n"/>
      <c r="BN28" s="1071" t="n"/>
      <c r="BO28" s="1071" t="n"/>
      <c r="BP28" s="1071" t="n"/>
      <c r="BQ28" s="1071" t="n"/>
      <c r="BR28" s="1071" t="n"/>
      <c r="BS28" s="1071" t="n"/>
      <c r="BT28" s="1071" t="n"/>
      <c r="BU28" s="1071" t="n"/>
      <c r="BV28" s="1071" t="n"/>
      <c r="BW28" s="1071" t="n"/>
      <c r="BX28" s="1071" t="n"/>
      <c r="BY28" s="1071" t="n"/>
      <c r="BZ28" s="1071" t="n"/>
      <c r="CA28" s="1071" t="n"/>
      <c r="CB28" s="1071" t="n"/>
      <c r="CC28" s="1071" t="n"/>
      <c r="CD28" s="1071" t="n"/>
      <c r="CE28" s="1071" t="n"/>
      <c r="CF28" s="1071" t="n"/>
      <c r="CG28" s="1071" t="n"/>
      <c r="CH28" s="1071" t="n"/>
      <c r="CI28" s="1071" t="n"/>
      <c r="CJ28" s="1071" t="n"/>
      <c r="CK28" s="1071" t="n"/>
      <c r="CL28" s="1071" t="n"/>
      <c r="CM28" s="1071" t="n"/>
      <c r="CN28" s="1071" t="n"/>
      <c r="CO28" s="1071" t="n"/>
      <c r="CP28" s="1071" t="n"/>
      <c r="CQ28" s="1071" t="n"/>
      <c r="CR28" s="1071" t="n"/>
      <c r="CS28" s="1071" t="n"/>
      <c r="CT28" s="1071" t="n"/>
      <c r="CU28" s="1071" t="n"/>
      <c r="CV28" s="1071" t="n"/>
      <c r="CW28" s="1071" t="n"/>
      <c r="CX28" s="1071" t="n"/>
      <c r="CY28" s="1071" t="n"/>
      <c r="CZ28" s="1071" t="n"/>
      <c r="DA28" s="1071" t="n"/>
      <c r="DB28" s="1071" t="n"/>
      <c r="DC28" s="1071" t="n"/>
      <c r="DD28" s="1071" t="n"/>
      <c r="DE28" s="1071" t="n"/>
      <c r="DF28" s="1071" t="n"/>
      <c r="DG28" s="1071" t="n"/>
      <c r="DH28" s="1071" t="n"/>
      <c r="DI28" s="1071" t="n"/>
      <c r="DJ28" s="1071" t="n"/>
      <c r="DK28" s="1071" t="n"/>
      <c r="DL28" s="1071" t="n"/>
      <c r="DM28" s="1071" t="n"/>
      <c r="DN28" s="1071" t="n"/>
      <c r="DO28" s="1071" t="n"/>
      <c r="DP28" s="1071" t="n"/>
      <c r="DQ28" s="1071" t="n"/>
      <c r="DR28" s="1071" t="n"/>
      <c r="DS28" s="1071" t="n"/>
      <c r="DT28" s="1071" t="n"/>
      <c r="DU28" s="1071" t="n"/>
      <c r="DV28" s="1071" t="n"/>
      <c r="DW28" s="1071" t="n"/>
      <c r="DX28" s="1071" t="n"/>
      <c r="DY28" s="1071" t="n"/>
      <c r="DZ28" s="1071" t="n"/>
      <c r="EA28" s="1071" t="n"/>
      <c r="EB28" s="1071" t="n"/>
      <c r="EC28" s="1071" t="n"/>
      <c r="ED28" s="1071" t="n"/>
      <c r="EE28" s="1071" t="n"/>
      <c r="EF28" s="1071" t="n"/>
      <c r="EG28" s="1071" t="n"/>
      <c r="EH28" s="1071" t="n"/>
      <c r="EI28" s="1071" t="n"/>
      <c r="EJ28" s="1071" t="n"/>
      <c r="EK28" s="1071" t="n"/>
      <c r="EL28" s="1071" t="n"/>
      <c r="EM28" s="1071" t="n"/>
      <c r="EN28" s="1071" t="n"/>
      <c r="EO28" s="1071" t="n"/>
      <c r="EP28" s="1071" t="n"/>
      <c r="EQ28" s="1071" t="n"/>
      <c r="ER28" s="1071" t="n"/>
      <c r="ES28" s="1071" t="n"/>
      <c r="ET28" s="1071" t="n"/>
      <c r="EU28" s="1071" t="n"/>
      <c r="EV28" s="1071" t="n"/>
      <c r="EW28" s="1071" t="n"/>
      <c r="EX28" s="1071" t="n"/>
      <c r="EY28" s="1071" t="n"/>
      <c r="EZ28" s="1071" t="n"/>
      <c r="FA28" s="1071" t="n"/>
      <c r="FB28" s="1071" t="n"/>
      <c r="FC28" s="1071" t="n"/>
      <c r="FD28" s="1071" t="n"/>
      <c r="FE28" s="1071" t="n"/>
      <c r="FF28" s="1071" t="n"/>
      <c r="FG28" s="1071" t="n"/>
      <c r="FH28" s="1071" t="n"/>
      <c r="FI28" s="1071" t="n"/>
      <c r="FJ28" s="1071" t="n"/>
      <c r="FK28" s="1071" t="n"/>
      <c r="FL28" s="1071" t="n"/>
      <c r="FM28" s="1071" t="n"/>
      <c r="FN28" s="1071" t="n"/>
      <c r="FO28" s="1071" t="n"/>
      <c r="FP28" s="1071" t="n"/>
      <c r="FQ28" s="1071" t="n"/>
      <c r="FR28" s="1071" t="n"/>
      <c r="FS28" s="1071" t="n"/>
      <c r="FT28" s="1071" t="n"/>
      <c r="FU28" s="1071" t="n"/>
      <c r="FV28" s="1071" t="n"/>
      <c r="FW28" s="1071" t="n"/>
      <c r="FX28" s="1071" t="n"/>
      <c r="FY28" s="1071" t="n"/>
      <c r="FZ28" s="1071" t="n"/>
      <c r="GA28" s="1071" t="n"/>
      <c r="GB28" s="1071" t="n"/>
      <c r="GC28" s="1071" t="n"/>
      <c r="GD28" s="1071" t="n"/>
      <c r="GE28" s="1071" t="n"/>
      <c r="GF28" s="1071" t="n"/>
      <c r="GG28" s="1071" t="n"/>
      <c r="GH28" s="1071" t="n"/>
      <c r="GI28" s="1071" t="n"/>
      <c r="GJ28" s="1071" t="n"/>
      <c r="GK28" s="1071" t="n"/>
      <c r="GL28" s="1071" t="n"/>
      <c r="GM28" s="1071" t="n"/>
      <c r="GN28" s="1071" t="n"/>
      <c r="GO28" s="1071" t="n"/>
      <c r="GP28" s="1071" t="n"/>
      <c r="GQ28" s="1071" t="n"/>
      <c r="GR28" s="1071" t="n"/>
      <c r="GS28" s="1071" t="n"/>
      <c r="GT28" s="1071" t="n"/>
      <c r="GU28" s="1071" t="n"/>
      <c r="GV28" s="1071" t="n"/>
      <c r="GW28" s="1071" t="n"/>
      <c r="GX28" s="1071" t="n"/>
      <c r="GY28" s="1071" t="n"/>
      <c r="GZ28" s="1071" t="n"/>
      <c r="HA28" s="1071" t="n"/>
      <c r="HB28" s="1071" t="n"/>
      <c r="HC28" s="1071" t="n"/>
      <c r="HD28" s="1071" t="n"/>
      <c r="HE28" s="1071" t="n"/>
      <c r="HF28" s="1071" t="n"/>
      <c r="HG28" s="1071" t="n"/>
      <c r="HH28" s="1071" t="n"/>
      <c r="HI28" s="1071" t="n"/>
      <c r="HJ28" s="1071" t="n"/>
      <c r="HK28" s="1071" t="n"/>
      <c r="HL28" s="1071" t="n"/>
      <c r="HM28" s="1071" t="n"/>
      <c r="HN28" s="1071" t="n"/>
      <c r="HO28" s="1071" t="n"/>
      <c r="HP28" s="1071" t="n"/>
      <c r="HQ28" s="1071" t="n"/>
      <c r="HR28" s="1071" t="n"/>
      <c r="HS28" s="1071" t="n"/>
      <c r="HT28" s="1071" t="n"/>
      <c r="HU28" s="1071" t="n"/>
      <c r="HV28" s="1071" t="n"/>
      <c r="HW28" s="1071" t="n"/>
      <c r="HX28" s="1071" t="n"/>
      <c r="HY28" s="1071" t="n"/>
      <c r="HZ28" s="1071" t="n"/>
      <c r="IA28" s="1071" t="n"/>
      <c r="IB28" s="1071" t="n"/>
      <c r="IC28" s="1071" t="n"/>
      <c r="ID28" s="1071" t="n"/>
      <c r="IE28" s="1071" t="n"/>
      <c r="IF28" s="1071" t="n"/>
      <c r="IG28" s="1071" t="n"/>
      <c r="IH28" s="1071" t="n"/>
      <c r="II28" s="1071" t="n"/>
      <c r="IJ28" s="1071" t="n"/>
      <c r="IK28" s="1071" t="n"/>
      <c r="IL28" s="1071" t="n"/>
      <c r="IM28" s="1071" t="n"/>
      <c r="IN28" s="1071" t="n"/>
      <c r="IO28" s="1071" t="n"/>
      <c r="IP28" s="1071" t="n"/>
      <c r="IQ28" s="1071" t="n"/>
      <c r="IR28" s="1071" t="n"/>
      <c r="IS28" s="1071" t="n"/>
      <c r="IT28" s="1071" t="n"/>
      <c r="IU28" s="1071" t="n"/>
      <c r="IV28" s="1071" t="n"/>
      <c r="IW28" s="1071" t="n"/>
      <c r="IX28" s="1071" t="n"/>
      <c r="IY28" s="1071" t="n"/>
      <c r="IZ28" s="1071" t="n"/>
      <c r="JA28" s="1071" t="n"/>
      <c r="JB28" s="1071" t="n"/>
      <c r="JC28" s="1071" t="n"/>
      <c r="JD28" s="1071" t="n"/>
      <c r="JE28" s="1071" t="n"/>
      <c r="JF28" s="1071" t="n"/>
      <c r="JG28" s="1071" t="n"/>
      <c r="JH28" s="1071" t="n"/>
      <c r="JI28" s="1071" t="n"/>
      <c r="JJ28" s="1071" t="n"/>
      <c r="JK28" s="1071" t="n"/>
      <c r="JL28" s="1071" t="n"/>
      <c r="JM28" s="1071" t="n"/>
      <c r="JN28" s="1071" t="n"/>
      <c r="JO28" s="1071" t="n"/>
      <c r="JP28" s="1071" t="n"/>
      <c r="JQ28" s="1071" t="n"/>
      <c r="JR28" s="1071" t="n"/>
      <c r="JS28" s="1071" t="n"/>
      <c r="JT28" s="1071" t="n"/>
      <c r="JU28" s="1071" t="n"/>
      <c r="JV28" s="1071" t="n"/>
      <c r="JW28" s="1071" t="n"/>
      <c r="JX28" s="1071" t="n"/>
      <c r="JY28" s="1071" t="n"/>
      <c r="JZ28" s="1071" t="n"/>
      <c r="KA28" s="1071" t="n"/>
      <c r="KB28" s="1071" t="n"/>
      <c r="KC28" s="1071" t="n"/>
      <c r="KD28" s="1071" t="n"/>
      <c r="KE28" s="1071" t="n"/>
      <c r="KF28" s="1071" t="n"/>
      <c r="KG28" s="1071" t="n"/>
      <c r="KH28" s="1071" t="n"/>
      <c r="KI28" s="1071" t="n"/>
      <c r="KJ28" s="1071" t="n"/>
      <c r="KK28" s="1071" t="n"/>
      <c r="KL28" s="1071" t="n"/>
      <c r="KM28" s="1071" t="n"/>
      <c r="KN28" s="1071" t="n"/>
      <c r="KO28" s="1071" t="n"/>
      <c r="KP28" s="1071" t="n"/>
      <c r="KQ28" s="1071" t="n"/>
      <c r="KR28" s="1071" t="n"/>
      <c r="KS28" s="1071" t="n"/>
      <c r="KT28" s="1071" t="n"/>
      <c r="KU28" s="1071" t="n"/>
      <c r="KV28" s="1071" t="n"/>
      <c r="KW28" s="1071" t="n"/>
      <c r="KX28" s="1071" t="n"/>
      <c r="KY28" s="1071" t="n"/>
      <c r="KZ28" s="1071" t="n"/>
      <c r="LA28" s="1071" t="n"/>
      <c r="LB28" s="1071" t="n"/>
      <c r="LC28" s="1071" t="n"/>
      <c r="LD28" s="1071" t="n"/>
      <c r="LE28" s="1071" t="n"/>
      <c r="LF28" s="1071" t="n"/>
      <c r="LG28" s="1071" t="n"/>
      <c r="LH28" s="1071" t="n"/>
      <c r="LI28" s="1071" t="n"/>
      <c r="LJ28" s="1071" t="n"/>
      <c r="LK28" s="1071" t="n"/>
      <c r="LL28" s="1071" t="n"/>
      <c r="LM28" s="1071" t="n"/>
      <c r="LN28" s="1071" t="n"/>
      <c r="LO28" s="1071" t="n"/>
      <c r="LP28" s="1071" t="n"/>
      <c r="LQ28" s="1071" t="n"/>
      <c r="LR28" s="1071" t="n"/>
      <c r="LS28" s="1071" t="n"/>
    </row>
    <row r="29" ht="14.25" customFormat="1" customHeight="1" s="1071">
      <c r="A29" s="1071" t="n"/>
      <c r="B29" s="1097" t="inlineStr">
        <is>
          <t xml:space="preserve">  Trade receivables</t>
        </is>
      </c>
      <c r="C29" s="1098" t="n"/>
      <c r="D29" s="1098" t="n"/>
      <c r="E29" s="1098" t="n"/>
      <c r="F29" s="1098" t="n"/>
      <c r="G29" s="1098" t="n">
        <v>12458361</v>
      </c>
      <c r="H29" s="1098" t="n">
        <v>20803777</v>
      </c>
      <c r="I29" s="1099" t="n"/>
      <c r="J29" s="1071" t="n"/>
      <c r="K29" s="1071" t="n"/>
      <c r="L29" s="1071" t="n"/>
      <c r="M29" s="1071" t="n"/>
      <c r="N29" s="1100">
        <f>B29</f>
        <v/>
      </c>
      <c r="O29" s="1101">
        <f>C29*BS!$B$9</f>
        <v/>
      </c>
      <c r="P29" s="1101">
        <f>D29*BS!$B$9</f>
        <v/>
      </c>
      <c r="Q29" s="1101">
        <f>E29*BS!$B$9</f>
        <v/>
      </c>
      <c r="R29" s="1101">
        <f>F29*BS!$B$9</f>
        <v/>
      </c>
      <c r="S29" s="1101">
        <f>G29*BS!$B$9</f>
        <v/>
      </c>
      <c r="T29" s="1101">
        <f>H29*BS!$B$9</f>
        <v/>
      </c>
      <c r="U29" s="1102">
        <f>I29</f>
        <v/>
      </c>
      <c r="V29" s="1071" t="n"/>
      <c r="W29" s="1071" t="n"/>
      <c r="X29" s="1071" t="n"/>
      <c r="Y29" s="1071" t="n"/>
      <c r="Z29" s="1071" t="n"/>
      <c r="AA29" s="1071" t="n"/>
      <c r="AB29" s="1071" t="n"/>
      <c r="AC29" s="1071" t="n"/>
      <c r="AD29" s="1071" t="n"/>
      <c r="AE29" s="1071" t="n"/>
      <c r="AF29" s="1071" t="n"/>
      <c r="AG29" s="1071" t="n"/>
      <c r="AH29" s="1071" t="n"/>
      <c r="AI29" s="1071" t="n"/>
      <c r="AJ29" s="1071" t="n"/>
      <c r="AK29" s="1071" t="n"/>
      <c r="AL29" s="1071" t="n"/>
      <c r="AM29" s="1071" t="n"/>
      <c r="AN29" s="1071" t="n"/>
      <c r="AO29" s="1071" t="n"/>
      <c r="AP29" s="1071" t="n"/>
      <c r="AQ29" s="1071" t="n"/>
      <c r="AR29" s="1071" t="n"/>
      <c r="AS29" s="1071" t="n"/>
      <c r="AT29" s="1071" t="n"/>
      <c r="AU29" s="1071" t="n"/>
      <c r="AV29" s="1071" t="n"/>
      <c r="AW29" s="1071" t="n"/>
      <c r="AX29" s="1071" t="n"/>
      <c r="AY29" s="1071" t="n"/>
      <c r="AZ29" s="1071" t="n"/>
      <c r="BA29" s="1071" t="n"/>
      <c r="BB29" s="1071" t="n"/>
      <c r="BC29" s="1071" t="n"/>
      <c r="BD29" s="1071" t="n"/>
      <c r="BE29" s="1071" t="n"/>
      <c r="BF29" s="1071" t="n"/>
      <c r="BG29" s="1071" t="n"/>
      <c r="BH29" s="1071" t="n"/>
      <c r="BI29" s="1071" t="n"/>
      <c r="BJ29" s="1071" t="n"/>
      <c r="BK29" s="1071" t="n"/>
      <c r="BL29" s="1071" t="n"/>
      <c r="BM29" s="1071" t="n"/>
      <c r="BN29" s="1071" t="n"/>
      <c r="BO29" s="1071" t="n"/>
      <c r="BP29" s="1071" t="n"/>
      <c r="BQ29" s="1071" t="n"/>
      <c r="BR29" s="1071" t="n"/>
      <c r="BS29" s="1071" t="n"/>
      <c r="BT29" s="1071" t="n"/>
      <c r="BU29" s="1071" t="n"/>
      <c r="BV29" s="1071" t="n"/>
      <c r="BW29" s="1071" t="n"/>
      <c r="BX29" s="1071" t="n"/>
      <c r="BY29" s="1071" t="n"/>
      <c r="BZ29" s="1071" t="n"/>
      <c r="CA29" s="1071" t="n"/>
      <c r="CB29" s="1071" t="n"/>
      <c r="CC29" s="1071" t="n"/>
      <c r="CD29" s="1071" t="n"/>
      <c r="CE29" s="1071" t="n"/>
      <c r="CF29" s="1071" t="n"/>
      <c r="CG29" s="1071" t="n"/>
      <c r="CH29" s="1071" t="n"/>
      <c r="CI29" s="1071" t="n"/>
      <c r="CJ29" s="1071" t="n"/>
      <c r="CK29" s="1071" t="n"/>
      <c r="CL29" s="1071" t="n"/>
      <c r="CM29" s="1071" t="n"/>
      <c r="CN29" s="1071" t="n"/>
      <c r="CO29" s="1071" t="n"/>
      <c r="CP29" s="1071" t="n"/>
      <c r="CQ29" s="1071" t="n"/>
      <c r="CR29" s="1071" t="n"/>
      <c r="CS29" s="1071" t="n"/>
      <c r="CT29" s="1071" t="n"/>
      <c r="CU29" s="1071" t="n"/>
      <c r="CV29" s="1071" t="n"/>
      <c r="CW29" s="1071" t="n"/>
      <c r="CX29" s="1071" t="n"/>
      <c r="CY29" s="1071" t="n"/>
      <c r="CZ29" s="1071" t="n"/>
      <c r="DA29" s="1071" t="n"/>
      <c r="DB29" s="1071" t="n"/>
      <c r="DC29" s="1071" t="n"/>
      <c r="DD29" s="1071" t="n"/>
      <c r="DE29" s="1071" t="n"/>
      <c r="DF29" s="1071" t="n"/>
      <c r="DG29" s="1071" t="n"/>
      <c r="DH29" s="1071" t="n"/>
      <c r="DI29" s="1071" t="n"/>
      <c r="DJ29" s="1071" t="n"/>
      <c r="DK29" s="1071" t="n"/>
      <c r="DL29" s="1071" t="n"/>
      <c r="DM29" s="1071" t="n"/>
      <c r="DN29" s="1071" t="n"/>
      <c r="DO29" s="1071" t="n"/>
      <c r="DP29" s="1071" t="n"/>
      <c r="DQ29" s="1071" t="n"/>
      <c r="DR29" s="1071" t="n"/>
      <c r="DS29" s="1071" t="n"/>
      <c r="DT29" s="1071" t="n"/>
      <c r="DU29" s="1071" t="n"/>
      <c r="DV29" s="1071" t="n"/>
      <c r="DW29" s="1071" t="n"/>
      <c r="DX29" s="1071" t="n"/>
      <c r="DY29" s="1071" t="n"/>
      <c r="DZ29" s="1071" t="n"/>
      <c r="EA29" s="1071" t="n"/>
      <c r="EB29" s="1071" t="n"/>
      <c r="EC29" s="1071" t="n"/>
      <c r="ED29" s="1071" t="n"/>
      <c r="EE29" s="1071" t="n"/>
      <c r="EF29" s="1071" t="n"/>
      <c r="EG29" s="1071" t="n"/>
      <c r="EH29" s="1071" t="n"/>
      <c r="EI29" s="1071" t="n"/>
      <c r="EJ29" s="1071" t="n"/>
      <c r="EK29" s="1071" t="n"/>
      <c r="EL29" s="1071" t="n"/>
      <c r="EM29" s="1071" t="n"/>
      <c r="EN29" s="1071" t="n"/>
      <c r="EO29" s="1071" t="n"/>
      <c r="EP29" s="1071" t="n"/>
      <c r="EQ29" s="1071" t="n"/>
      <c r="ER29" s="1071" t="n"/>
      <c r="ES29" s="1071" t="n"/>
      <c r="ET29" s="1071" t="n"/>
      <c r="EU29" s="1071" t="n"/>
      <c r="EV29" s="1071" t="n"/>
      <c r="EW29" s="1071" t="n"/>
      <c r="EX29" s="1071" t="n"/>
      <c r="EY29" s="1071" t="n"/>
      <c r="EZ29" s="1071" t="n"/>
      <c r="FA29" s="1071" t="n"/>
      <c r="FB29" s="1071" t="n"/>
      <c r="FC29" s="1071" t="n"/>
      <c r="FD29" s="1071" t="n"/>
      <c r="FE29" s="1071" t="n"/>
      <c r="FF29" s="1071" t="n"/>
      <c r="FG29" s="1071" t="n"/>
      <c r="FH29" s="1071" t="n"/>
      <c r="FI29" s="1071" t="n"/>
      <c r="FJ29" s="1071" t="n"/>
      <c r="FK29" s="1071" t="n"/>
      <c r="FL29" s="1071" t="n"/>
      <c r="FM29" s="1071" t="n"/>
      <c r="FN29" s="1071" t="n"/>
      <c r="FO29" s="1071" t="n"/>
      <c r="FP29" s="1071" t="n"/>
      <c r="FQ29" s="1071" t="n"/>
      <c r="FR29" s="1071" t="n"/>
      <c r="FS29" s="1071" t="n"/>
      <c r="FT29" s="1071" t="n"/>
      <c r="FU29" s="1071" t="n"/>
      <c r="FV29" s="1071" t="n"/>
      <c r="FW29" s="1071" t="n"/>
      <c r="FX29" s="1071" t="n"/>
      <c r="FY29" s="1071" t="n"/>
      <c r="FZ29" s="1071" t="n"/>
      <c r="GA29" s="1071" t="n"/>
      <c r="GB29" s="1071" t="n"/>
      <c r="GC29" s="1071" t="n"/>
      <c r="GD29" s="1071" t="n"/>
      <c r="GE29" s="1071" t="n"/>
      <c r="GF29" s="1071" t="n"/>
      <c r="GG29" s="1071" t="n"/>
      <c r="GH29" s="1071" t="n"/>
      <c r="GI29" s="1071" t="n"/>
      <c r="GJ29" s="1071" t="n"/>
      <c r="GK29" s="1071" t="n"/>
      <c r="GL29" s="1071" t="n"/>
      <c r="GM29" s="1071" t="n"/>
      <c r="GN29" s="1071" t="n"/>
      <c r="GO29" s="1071" t="n"/>
      <c r="GP29" s="1071" t="n"/>
      <c r="GQ29" s="1071" t="n"/>
      <c r="GR29" s="1071" t="n"/>
      <c r="GS29" s="1071" t="n"/>
      <c r="GT29" s="1071" t="n"/>
      <c r="GU29" s="1071" t="n"/>
      <c r="GV29" s="1071" t="n"/>
      <c r="GW29" s="1071" t="n"/>
      <c r="GX29" s="1071" t="n"/>
      <c r="GY29" s="1071" t="n"/>
      <c r="GZ29" s="1071" t="n"/>
      <c r="HA29" s="1071" t="n"/>
      <c r="HB29" s="1071" t="n"/>
      <c r="HC29" s="1071" t="n"/>
      <c r="HD29" s="1071" t="n"/>
      <c r="HE29" s="1071" t="n"/>
      <c r="HF29" s="1071" t="n"/>
      <c r="HG29" s="1071" t="n"/>
      <c r="HH29" s="1071" t="n"/>
      <c r="HI29" s="1071" t="n"/>
      <c r="HJ29" s="1071" t="n"/>
      <c r="HK29" s="1071" t="n"/>
      <c r="HL29" s="1071" t="n"/>
      <c r="HM29" s="1071" t="n"/>
      <c r="HN29" s="1071" t="n"/>
      <c r="HO29" s="1071" t="n"/>
      <c r="HP29" s="1071" t="n"/>
      <c r="HQ29" s="1071" t="n"/>
      <c r="HR29" s="1071" t="n"/>
      <c r="HS29" s="1071" t="n"/>
      <c r="HT29" s="1071" t="n"/>
      <c r="HU29" s="1071" t="n"/>
      <c r="HV29" s="1071" t="n"/>
      <c r="HW29" s="1071" t="n"/>
      <c r="HX29" s="1071" t="n"/>
      <c r="HY29" s="1071" t="n"/>
      <c r="HZ29" s="1071" t="n"/>
      <c r="IA29" s="1071" t="n"/>
      <c r="IB29" s="1071" t="n"/>
      <c r="IC29" s="1071" t="n"/>
      <c r="ID29" s="1071" t="n"/>
      <c r="IE29" s="1071" t="n"/>
      <c r="IF29" s="1071" t="n"/>
      <c r="IG29" s="1071" t="n"/>
      <c r="IH29" s="1071" t="n"/>
      <c r="II29" s="1071" t="n"/>
      <c r="IJ29" s="1071" t="n"/>
      <c r="IK29" s="1071" t="n"/>
      <c r="IL29" s="1071" t="n"/>
      <c r="IM29" s="1071" t="n"/>
      <c r="IN29" s="1071" t="n"/>
      <c r="IO29" s="1071" t="n"/>
      <c r="IP29" s="1071" t="n"/>
      <c r="IQ29" s="1071" t="n"/>
      <c r="IR29" s="1071" t="n"/>
      <c r="IS29" s="1071" t="n"/>
      <c r="IT29" s="1071" t="n"/>
      <c r="IU29" s="1071" t="n"/>
      <c r="IV29" s="1071" t="n"/>
      <c r="IW29" s="1071" t="n"/>
      <c r="IX29" s="1071" t="n"/>
      <c r="IY29" s="1071" t="n"/>
      <c r="IZ29" s="1071" t="n"/>
      <c r="JA29" s="1071" t="n"/>
      <c r="JB29" s="1071" t="n"/>
      <c r="JC29" s="1071" t="n"/>
      <c r="JD29" s="1071" t="n"/>
      <c r="JE29" s="1071" t="n"/>
      <c r="JF29" s="1071" t="n"/>
      <c r="JG29" s="1071" t="n"/>
      <c r="JH29" s="1071" t="n"/>
      <c r="JI29" s="1071" t="n"/>
      <c r="JJ29" s="1071" t="n"/>
      <c r="JK29" s="1071" t="n"/>
      <c r="JL29" s="1071" t="n"/>
      <c r="JM29" s="1071" t="n"/>
      <c r="JN29" s="1071" t="n"/>
      <c r="JO29" s="1071" t="n"/>
      <c r="JP29" s="1071" t="n"/>
      <c r="JQ29" s="1071" t="n"/>
      <c r="JR29" s="1071" t="n"/>
      <c r="JS29" s="1071" t="n"/>
      <c r="JT29" s="1071" t="n"/>
      <c r="JU29" s="1071" t="n"/>
      <c r="JV29" s="1071" t="n"/>
      <c r="JW29" s="1071" t="n"/>
      <c r="JX29" s="1071" t="n"/>
      <c r="JY29" s="1071" t="n"/>
      <c r="JZ29" s="1071" t="n"/>
      <c r="KA29" s="1071" t="n"/>
      <c r="KB29" s="1071" t="n"/>
      <c r="KC29" s="1071" t="n"/>
      <c r="KD29" s="1071" t="n"/>
      <c r="KE29" s="1071" t="n"/>
      <c r="KF29" s="1071" t="n"/>
      <c r="KG29" s="1071" t="n"/>
      <c r="KH29" s="1071" t="n"/>
      <c r="KI29" s="1071" t="n"/>
      <c r="KJ29" s="1071" t="n"/>
      <c r="KK29" s="1071" t="n"/>
      <c r="KL29" s="1071" t="n"/>
      <c r="KM29" s="1071" t="n"/>
      <c r="KN29" s="1071" t="n"/>
      <c r="KO29" s="1071" t="n"/>
      <c r="KP29" s="1071" t="n"/>
      <c r="KQ29" s="1071" t="n"/>
      <c r="KR29" s="1071" t="n"/>
      <c r="KS29" s="1071" t="n"/>
      <c r="KT29" s="1071" t="n"/>
      <c r="KU29" s="1071" t="n"/>
      <c r="KV29" s="1071" t="n"/>
      <c r="KW29" s="1071" t="n"/>
      <c r="KX29" s="1071" t="n"/>
      <c r="KY29" s="1071" t="n"/>
      <c r="KZ29" s="1071" t="n"/>
      <c r="LA29" s="1071" t="n"/>
      <c r="LB29" s="1071" t="n"/>
      <c r="LC29" s="1071" t="n"/>
      <c r="LD29" s="1071" t="n"/>
      <c r="LE29" s="1071" t="n"/>
      <c r="LF29" s="1071" t="n"/>
      <c r="LG29" s="1071" t="n"/>
      <c r="LH29" s="1071" t="n"/>
      <c r="LI29" s="1071" t="n"/>
      <c r="LJ29" s="1071" t="n"/>
      <c r="LK29" s="1071" t="n"/>
      <c r="LL29" s="1071" t="n"/>
      <c r="LM29" s="1071" t="n"/>
      <c r="LN29" s="1071" t="n"/>
      <c r="LO29" s="1071" t="n"/>
      <c r="LP29" s="1071" t="n"/>
      <c r="LQ29" s="1071" t="n"/>
      <c r="LR29" s="1071" t="n"/>
      <c r="LS29" s="1071" t="n"/>
    </row>
    <row r="30" ht="14.25" customFormat="1" customHeight="1" s="1071">
      <c r="A30" s="1071" t="n"/>
      <c r="B30" s="1097" t="n"/>
      <c r="C30" s="1098" t="n"/>
      <c r="D30" s="1098" t="n"/>
      <c r="E30" s="1098" t="n"/>
      <c r="F30" s="1098" t="n"/>
      <c r="G30" s="1098" t="n"/>
      <c r="H30" s="1098" t="n"/>
      <c r="I30" s="1099" t="n"/>
      <c r="J30" s="1071" t="n"/>
      <c r="K30" s="1071" t="n"/>
      <c r="L30" s="1071" t="n"/>
      <c r="M30" s="1071" t="n"/>
      <c r="N30" s="1100">
        <f>B30</f>
        <v/>
      </c>
      <c r="O30" s="1101">
        <f>C30*BS!$B$9</f>
        <v/>
      </c>
      <c r="P30" s="1101">
        <f>D30*BS!$B$9</f>
        <v/>
      </c>
      <c r="Q30" s="1101">
        <f>E30*BS!$B$9</f>
        <v/>
      </c>
      <c r="R30" s="1101">
        <f>F30*BS!$B$9</f>
        <v/>
      </c>
      <c r="S30" s="1101">
        <f>G30*BS!$B$9</f>
        <v/>
      </c>
      <c r="T30" s="1101">
        <f>H30*BS!$B$9</f>
        <v/>
      </c>
      <c r="U30" s="1102">
        <f>I30</f>
        <v/>
      </c>
      <c r="V30" s="1071" t="n"/>
      <c r="W30" s="1071" t="n"/>
      <c r="X30" s="1071" t="n"/>
      <c r="Y30" s="1071" t="n"/>
      <c r="Z30" s="1071" t="n"/>
      <c r="AA30" s="1071" t="n"/>
      <c r="AB30" s="1071" t="n"/>
      <c r="AC30" s="1071" t="n"/>
      <c r="AD30" s="1071" t="n"/>
      <c r="AE30" s="1071" t="n"/>
      <c r="AF30" s="1071" t="n"/>
      <c r="AG30" s="1071" t="n"/>
      <c r="AH30" s="1071" t="n"/>
      <c r="AI30" s="1071" t="n"/>
      <c r="AJ30" s="1071" t="n"/>
      <c r="AK30" s="1071" t="n"/>
      <c r="AL30" s="1071" t="n"/>
      <c r="AM30" s="1071" t="n"/>
      <c r="AN30" s="1071" t="n"/>
      <c r="AO30" s="1071" t="n"/>
      <c r="AP30" s="1071" t="n"/>
      <c r="AQ30" s="1071" t="n"/>
      <c r="AR30" s="1071" t="n"/>
      <c r="AS30" s="1071" t="n"/>
      <c r="AT30" s="1071" t="n"/>
      <c r="AU30" s="1071" t="n"/>
      <c r="AV30" s="1071" t="n"/>
      <c r="AW30" s="1071" t="n"/>
      <c r="AX30" s="1071" t="n"/>
      <c r="AY30" s="1071" t="n"/>
      <c r="AZ30" s="1071" t="n"/>
      <c r="BA30" s="1071" t="n"/>
      <c r="BB30" s="1071" t="n"/>
      <c r="BC30" s="1071" t="n"/>
      <c r="BD30" s="1071" t="n"/>
      <c r="BE30" s="1071" t="n"/>
      <c r="BF30" s="1071" t="n"/>
      <c r="BG30" s="1071" t="n"/>
      <c r="BH30" s="1071" t="n"/>
      <c r="BI30" s="1071" t="n"/>
      <c r="BJ30" s="1071" t="n"/>
      <c r="BK30" s="1071" t="n"/>
      <c r="BL30" s="1071" t="n"/>
      <c r="BM30" s="1071" t="n"/>
      <c r="BN30" s="1071" t="n"/>
      <c r="BO30" s="1071" t="n"/>
      <c r="BP30" s="1071" t="n"/>
      <c r="BQ30" s="1071" t="n"/>
      <c r="BR30" s="1071" t="n"/>
      <c r="BS30" s="1071" t="n"/>
      <c r="BT30" s="1071" t="n"/>
      <c r="BU30" s="1071" t="n"/>
      <c r="BV30" s="1071" t="n"/>
      <c r="BW30" s="1071" t="n"/>
      <c r="BX30" s="1071" t="n"/>
      <c r="BY30" s="1071" t="n"/>
      <c r="BZ30" s="1071" t="n"/>
      <c r="CA30" s="1071" t="n"/>
      <c r="CB30" s="1071" t="n"/>
      <c r="CC30" s="1071" t="n"/>
      <c r="CD30" s="1071" t="n"/>
      <c r="CE30" s="1071" t="n"/>
      <c r="CF30" s="1071" t="n"/>
      <c r="CG30" s="1071" t="n"/>
      <c r="CH30" s="1071" t="n"/>
      <c r="CI30" s="1071" t="n"/>
      <c r="CJ30" s="1071" t="n"/>
      <c r="CK30" s="1071" t="n"/>
      <c r="CL30" s="1071" t="n"/>
      <c r="CM30" s="1071" t="n"/>
      <c r="CN30" s="1071" t="n"/>
      <c r="CO30" s="1071" t="n"/>
      <c r="CP30" s="1071" t="n"/>
      <c r="CQ30" s="1071" t="n"/>
      <c r="CR30" s="1071" t="n"/>
      <c r="CS30" s="1071" t="n"/>
      <c r="CT30" s="1071" t="n"/>
      <c r="CU30" s="1071" t="n"/>
      <c r="CV30" s="1071" t="n"/>
      <c r="CW30" s="1071" t="n"/>
      <c r="CX30" s="1071" t="n"/>
      <c r="CY30" s="1071" t="n"/>
      <c r="CZ30" s="1071" t="n"/>
      <c r="DA30" s="1071" t="n"/>
      <c r="DB30" s="1071" t="n"/>
      <c r="DC30" s="1071" t="n"/>
      <c r="DD30" s="1071" t="n"/>
      <c r="DE30" s="1071" t="n"/>
      <c r="DF30" s="1071" t="n"/>
      <c r="DG30" s="1071" t="n"/>
      <c r="DH30" s="1071" t="n"/>
      <c r="DI30" s="1071" t="n"/>
      <c r="DJ30" s="1071" t="n"/>
      <c r="DK30" s="1071" t="n"/>
      <c r="DL30" s="1071" t="n"/>
      <c r="DM30" s="1071" t="n"/>
      <c r="DN30" s="1071" t="n"/>
      <c r="DO30" s="1071" t="n"/>
      <c r="DP30" s="1071" t="n"/>
      <c r="DQ30" s="1071" t="n"/>
      <c r="DR30" s="1071" t="n"/>
      <c r="DS30" s="1071" t="n"/>
      <c r="DT30" s="1071" t="n"/>
      <c r="DU30" s="1071" t="n"/>
      <c r="DV30" s="1071" t="n"/>
      <c r="DW30" s="1071" t="n"/>
      <c r="DX30" s="1071" t="n"/>
      <c r="DY30" s="1071" t="n"/>
      <c r="DZ30" s="1071" t="n"/>
      <c r="EA30" s="1071" t="n"/>
      <c r="EB30" s="1071" t="n"/>
      <c r="EC30" s="1071" t="n"/>
      <c r="ED30" s="1071" t="n"/>
      <c r="EE30" s="1071" t="n"/>
      <c r="EF30" s="1071" t="n"/>
      <c r="EG30" s="1071" t="n"/>
      <c r="EH30" s="1071" t="n"/>
      <c r="EI30" s="1071" t="n"/>
      <c r="EJ30" s="1071" t="n"/>
      <c r="EK30" s="1071" t="n"/>
      <c r="EL30" s="1071" t="n"/>
      <c r="EM30" s="1071" t="n"/>
      <c r="EN30" s="1071" t="n"/>
      <c r="EO30" s="1071" t="n"/>
      <c r="EP30" s="1071" t="n"/>
      <c r="EQ30" s="1071" t="n"/>
      <c r="ER30" s="1071" t="n"/>
      <c r="ES30" s="1071" t="n"/>
      <c r="ET30" s="1071" t="n"/>
      <c r="EU30" s="1071" t="n"/>
      <c r="EV30" s="1071" t="n"/>
      <c r="EW30" s="1071" t="n"/>
      <c r="EX30" s="1071" t="n"/>
      <c r="EY30" s="1071" t="n"/>
      <c r="EZ30" s="1071" t="n"/>
      <c r="FA30" s="1071" t="n"/>
      <c r="FB30" s="1071" t="n"/>
      <c r="FC30" s="1071" t="n"/>
      <c r="FD30" s="1071" t="n"/>
      <c r="FE30" s="1071" t="n"/>
      <c r="FF30" s="1071" t="n"/>
      <c r="FG30" s="1071" t="n"/>
      <c r="FH30" s="1071" t="n"/>
      <c r="FI30" s="1071" t="n"/>
      <c r="FJ30" s="1071" t="n"/>
      <c r="FK30" s="1071" t="n"/>
      <c r="FL30" s="1071" t="n"/>
      <c r="FM30" s="1071" t="n"/>
      <c r="FN30" s="1071" t="n"/>
      <c r="FO30" s="1071" t="n"/>
      <c r="FP30" s="1071" t="n"/>
      <c r="FQ30" s="1071" t="n"/>
      <c r="FR30" s="1071" t="n"/>
      <c r="FS30" s="1071" t="n"/>
      <c r="FT30" s="1071" t="n"/>
      <c r="FU30" s="1071" t="n"/>
      <c r="FV30" s="1071" t="n"/>
      <c r="FW30" s="1071" t="n"/>
      <c r="FX30" s="1071" t="n"/>
      <c r="FY30" s="1071" t="n"/>
      <c r="FZ30" s="1071" t="n"/>
      <c r="GA30" s="1071" t="n"/>
      <c r="GB30" s="1071" t="n"/>
      <c r="GC30" s="1071" t="n"/>
      <c r="GD30" s="1071" t="n"/>
      <c r="GE30" s="1071" t="n"/>
      <c r="GF30" s="1071" t="n"/>
      <c r="GG30" s="1071" t="n"/>
      <c r="GH30" s="1071" t="n"/>
      <c r="GI30" s="1071" t="n"/>
      <c r="GJ30" s="1071" t="n"/>
      <c r="GK30" s="1071" t="n"/>
      <c r="GL30" s="1071" t="n"/>
      <c r="GM30" s="1071" t="n"/>
      <c r="GN30" s="1071" t="n"/>
      <c r="GO30" s="1071" t="n"/>
      <c r="GP30" s="1071" t="n"/>
      <c r="GQ30" s="1071" t="n"/>
      <c r="GR30" s="1071" t="n"/>
      <c r="GS30" s="1071" t="n"/>
      <c r="GT30" s="1071" t="n"/>
      <c r="GU30" s="1071" t="n"/>
      <c r="GV30" s="1071" t="n"/>
      <c r="GW30" s="1071" t="n"/>
      <c r="GX30" s="1071" t="n"/>
      <c r="GY30" s="1071" t="n"/>
      <c r="GZ30" s="1071" t="n"/>
      <c r="HA30" s="1071" t="n"/>
      <c r="HB30" s="1071" t="n"/>
      <c r="HC30" s="1071" t="n"/>
      <c r="HD30" s="1071" t="n"/>
      <c r="HE30" s="1071" t="n"/>
      <c r="HF30" s="1071" t="n"/>
      <c r="HG30" s="1071" t="n"/>
      <c r="HH30" s="1071" t="n"/>
      <c r="HI30" s="1071" t="n"/>
      <c r="HJ30" s="1071" t="n"/>
      <c r="HK30" s="1071" t="n"/>
      <c r="HL30" s="1071" t="n"/>
      <c r="HM30" s="1071" t="n"/>
      <c r="HN30" s="1071" t="n"/>
      <c r="HO30" s="1071" t="n"/>
      <c r="HP30" s="1071" t="n"/>
      <c r="HQ30" s="1071" t="n"/>
      <c r="HR30" s="1071" t="n"/>
      <c r="HS30" s="1071" t="n"/>
      <c r="HT30" s="1071" t="n"/>
      <c r="HU30" s="1071" t="n"/>
      <c r="HV30" s="1071" t="n"/>
      <c r="HW30" s="1071" t="n"/>
      <c r="HX30" s="1071" t="n"/>
      <c r="HY30" s="1071" t="n"/>
      <c r="HZ30" s="1071" t="n"/>
      <c r="IA30" s="1071" t="n"/>
      <c r="IB30" s="1071" t="n"/>
      <c r="IC30" s="1071" t="n"/>
      <c r="ID30" s="1071" t="n"/>
      <c r="IE30" s="1071" t="n"/>
      <c r="IF30" s="1071" t="n"/>
      <c r="IG30" s="1071" t="n"/>
      <c r="IH30" s="1071" t="n"/>
      <c r="II30" s="1071" t="n"/>
      <c r="IJ30" s="1071" t="n"/>
      <c r="IK30" s="1071" t="n"/>
      <c r="IL30" s="1071" t="n"/>
      <c r="IM30" s="1071" t="n"/>
      <c r="IN30" s="1071" t="n"/>
      <c r="IO30" s="1071" t="n"/>
      <c r="IP30" s="1071" t="n"/>
      <c r="IQ30" s="1071" t="n"/>
      <c r="IR30" s="1071" t="n"/>
      <c r="IS30" s="1071" t="n"/>
      <c r="IT30" s="1071" t="n"/>
      <c r="IU30" s="1071" t="n"/>
      <c r="IV30" s="1071" t="n"/>
      <c r="IW30" s="1071" t="n"/>
      <c r="IX30" s="1071" t="n"/>
      <c r="IY30" s="1071" t="n"/>
      <c r="IZ30" s="1071" t="n"/>
      <c r="JA30" s="1071" t="n"/>
      <c r="JB30" s="1071" t="n"/>
      <c r="JC30" s="1071" t="n"/>
      <c r="JD30" s="1071" t="n"/>
      <c r="JE30" s="1071" t="n"/>
      <c r="JF30" s="1071" t="n"/>
      <c r="JG30" s="1071" t="n"/>
      <c r="JH30" s="1071" t="n"/>
      <c r="JI30" s="1071" t="n"/>
      <c r="JJ30" s="1071" t="n"/>
      <c r="JK30" s="1071" t="n"/>
      <c r="JL30" s="1071" t="n"/>
      <c r="JM30" s="1071" t="n"/>
      <c r="JN30" s="1071" t="n"/>
      <c r="JO30" s="1071" t="n"/>
      <c r="JP30" s="1071" t="n"/>
      <c r="JQ30" s="1071" t="n"/>
      <c r="JR30" s="1071" t="n"/>
      <c r="JS30" s="1071" t="n"/>
      <c r="JT30" s="1071" t="n"/>
      <c r="JU30" s="1071" t="n"/>
      <c r="JV30" s="1071" t="n"/>
      <c r="JW30" s="1071" t="n"/>
      <c r="JX30" s="1071" t="n"/>
      <c r="JY30" s="1071" t="n"/>
      <c r="JZ30" s="1071" t="n"/>
      <c r="KA30" s="1071" t="n"/>
      <c r="KB30" s="1071" t="n"/>
      <c r="KC30" s="1071" t="n"/>
      <c r="KD30" s="1071" t="n"/>
      <c r="KE30" s="1071" t="n"/>
      <c r="KF30" s="1071" t="n"/>
      <c r="KG30" s="1071" t="n"/>
      <c r="KH30" s="1071" t="n"/>
      <c r="KI30" s="1071" t="n"/>
      <c r="KJ30" s="1071" t="n"/>
      <c r="KK30" s="1071" t="n"/>
      <c r="KL30" s="1071" t="n"/>
      <c r="KM30" s="1071" t="n"/>
      <c r="KN30" s="1071" t="n"/>
      <c r="KO30" s="1071" t="n"/>
      <c r="KP30" s="1071" t="n"/>
      <c r="KQ30" s="1071" t="n"/>
      <c r="KR30" s="1071" t="n"/>
      <c r="KS30" s="1071" t="n"/>
      <c r="KT30" s="1071" t="n"/>
      <c r="KU30" s="1071" t="n"/>
      <c r="KV30" s="1071" t="n"/>
      <c r="KW30" s="1071" t="n"/>
      <c r="KX30" s="1071" t="n"/>
      <c r="KY30" s="1071" t="n"/>
      <c r="KZ30" s="1071" t="n"/>
      <c r="LA30" s="1071" t="n"/>
      <c r="LB30" s="1071" t="n"/>
      <c r="LC30" s="1071" t="n"/>
      <c r="LD30" s="1071" t="n"/>
      <c r="LE30" s="1071" t="n"/>
      <c r="LF30" s="1071" t="n"/>
      <c r="LG30" s="1071" t="n"/>
      <c r="LH30" s="1071" t="n"/>
      <c r="LI30" s="1071" t="n"/>
      <c r="LJ30" s="1071" t="n"/>
      <c r="LK30" s="1071" t="n"/>
      <c r="LL30" s="1071" t="n"/>
      <c r="LM30" s="1071" t="n"/>
      <c r="LN30" s="1071" t="n"/>
      <c r="LO30" s="1071" t="n"/>
      <c r="LP30" s="1071" t="n"/>
      <c r="LQ30" s="1071" t="n"/>
      <c r="LR30" s="1071" t="n"/>
      <c r="LS30" s="1071" t="n"/>
    </row>
    <row r="31" ht="14.25" customFormat="1" customHeight="1" s="1071">
      <c r="A31" s="1071" t="n"/>
      <c r="B31" s="1097" t="n"/>
      <c r="C31" s="1098" t="n"/>
      <c r="D31" s="1098" t="n"/>
      <c r="E31" s="1098" t="n"/>
      <c r="F31" s="1098" t="n"/>
      <c r="G31" s="1098" t="n"/>
      <c r="H31" s="1098" t="n"/>
      <c r="I31" s="1099" t="n"/>
      <c r="J31" s="1071" t="n"/>
      <c r="K31" s="1071" t="n"/>
      <c r="L31" s="1071" t="n"/>
      <c r="M31" s="1071" t="n"/>
      <c r="N31" s="1100">
        <f>B31</f>
        <v/>
      </c>
      <c r="O31" s="1104">
        <f>C31*BS!$B$9</f>
        <v/>
      </c>
      <c r="P31" s="1104">
        <f>D31*BS!$B$9</f>
        <v/>
      </c>
      <c r="Q31" s="1101">
        <f>E31*BS!$B$9</f>
        <v/>
      </c>
      <c r="R31" s="1101">
        <f>F31*BS!$B$9</f>
        <v/>
      </c>
      <c r="S31" s="1101">
        <f>G31*BS!$B$9</f>
        <v/>
      </c>
      <c r="T31" s="1101">
        <f>H31*BS!$B$9</f>
        <v/>
      </c>
      <c r="U31" s="1116">
        <f>I31</f>
        <v/>
      </c>
      <c r="V31" s="1071" t="n"/>
      <c r="W31" s="1071" t="n"/>
      <c r="X31" s="1071" t="n"/>
      <c r="Y31" s="1071" t="n"/>
      <c r="Z31" s="1071" t="n"/>
      <c r="AA31" s="1071" t="n"/>
      <c r="AB31" s="1071" t="n"/>
      <c r="AC31" s="1071" t="n"/>
      <c r="AD31" s="1071" t="n"/>
      <c r="AE31" s="1071" t="n"/>
      <c r="AF31" s="1071" t="n"/>
      <c r="AG31" s="1071" t="n"/>
      <c r="AH31" s="1071" t="n"/>
      <c r="AI31" s="1071" t="n"/>
      <c r="AJ31" s="1071" t="n"/>
      <c r="AK31" s="1071" t="n"/>
      <c r="AL31" s="1071" t="n"/>
      <c r="AM31" s="1071" t="n"/>
      <c r="AN31" s="1071" t="n"/>
      <c r="AO31" s="1071" t="n"/>
      <c r="AP31" s="1071" t="n"/>
      <c r="AQ31" s="1071" t="n"/>
      <c r="AR31" s="1071" t="n"/>
      <c r="AS31" s="1071" t="n"/>
      <c r="AT31" s="1071" t="n"/>
      <c r="AU31" s="1071" t="n"/>
      <c r="AV31" s="1071" t="n"/>
      <c r="AW31" s="1071" t="n"/>
      <c r="AX31" s="1071" t="n"/>
      <c r="AY31" s="1071" t="n"/>
      <c r="AZ31" s="1071" t="n"/>
      <c r="BA31" s="1071" t="n"/>
      <c r="BB31" s="1071" t="n"/>
      <c r="BC31" s="1071" t="n"/>
      <c r="BD31" s="1071" t="n"/>
      <c r="BE31" s="1071" t="n"/>
      <c r="BF31" s="1071" t="n"/>
      <c r="BG31" s="1071" t="n"/>
      <c r="BH31" s="1071" t="n"/>
      <c r="BI31" s="1071" t="n"/>
      <c r="BJ31" s="1071" t="n"/>
      <c r="BK31" s="1071" t="n"/>
      <c r="BL31" s="1071" t="n"/>
      <c r="BM31" s="1071" t="n"/>
      <c r="BN31" s="1071" t="n"/>
      <c r="BO31" s="1071" t="n"/>
      <c r="BP31" s="1071" t="n"/>
      <c r="BQ31" s="1071" t="n"/>
      <c r="BR31" s="1071" t="n"/>
      <c r="BS31" s="1071" t="n"/>
      <c r="BT31" s="1071" t="n"/>
      <c r="BU31" s="1071" t="n"/>
      <c r="BV31" s="1071" t="n"/>
      <c r="BW31" s="1071" t="n"/>
      <c r="BX31" s="1071" t="n"/>
      <c r="BY31" s="1071" t="n"/>
      <c r="BZ31" s="1071" t="n"/>
      <c r="CA31" s="1071" t="n"/>
      <c r="CB31" s="1071" t="n"/>
      <c r="CC31" s="1071" t="n"/>
      <c r="CD31" s="1071" t="n"/>
      <c r="CE31" s="1071" t="n"/>
      <c r="CF31" s="1071" t="n"/>
      <c r="CG31" s="1071" t="n"/>
      <c r="CH31" s="1071" t="n"/>
      <c r="CI31" s="1071" t="n"/>
      <c r="CJ31" s="1071" t="n"/>
      <c r="CK31" s="1071" t="n"/>
      <c r="CL31" s="1071" t="n"/>
      <c r="CM31" s="1071" t="n"/>
      <c r="CN31" s="1071" t="n"/>
      <c r="CO31" s="1071" t="n"/>
      <c r="CP31" s="1071" t="n"/>
      <c r="CQ31" s="1071" t="n"/>
      <c r="CR31" s="1071" t="n"/>
      <c r="CS31" s="1071" t="n"/>
      <c r="CT31" s="1071" t="n"/>
      <c r="CU31" s="1071" t="n"/>
      <c r="CV31" s="1071" t="n"/>
      <c r="CW31" s="1071" t="n"/>
      <c r="CX31" s="1071" t="n"/>
      <c r="CY31" s="1071" t="n"/>
      <c r="CZ31" s="1071" t="n"/>
      <c r="DA31" s="1071" t="n"/>
      <c r="DB31" s="1071" t="n"/>
      <c r="DC31" s="1071" t="n"/>
      <c r="DD31" s="1071" t="n"/>
      <c r="DE31" s="1071" t="n"/>
      <c r="DF31" s="1071" t="n"/>
      <c r="DG31" s="1071" t="n"/>
      <c r="DH31" s="1071" t="n"/>
      <c r="DI31" s="1071" t="n"/>
      <c r="DJ31" s="1071" t="n"/>
      <c r="DK31" s="1071" t="n"/>
      <c r="DL31" s="1071" t="n"/>
      <c r="DM31" s="1071" t="n"/>
      <c r="DN31" s="1071" t="n"/>
      <c r="DO31" s="1071" t="n"/>
      <c r="DP31" s="1071" t="n"/>
      <c r="DQ31" s="1071" t="n"/>
      <c r="DR31" s="1071" t="n"/>
      <c r="DS31" s="1071" t="n"/>
      <c r="DT31" s="1071" t="n"/>
      <c r="DU31" s="1071" t="n"/>
      <c r="DV31" s="1071" t="n"/>
      <c r="DW31" s="1071" t="n"/>
      <c r="DX31" s="1071" t="n"/>
      <c r="DY31" s="1071" t="n"/>
      <c r="DZ31" s="1071" t="n"/>
      <c r="EA31" s="1071" t="n"/>
      <c r="EB31" s="1071" t="n"/>
      <c r="EC31" s="1071" t="n"/>
      <c r="ED31" s="1071" t="n"/>
      <c r="EE31" s="1071" t="n"/>
      <c r="EF31" s="1071" t="n"/>
      <c r="EG31" s="1071" t="n"/>
      <c r="EH31" s="1071" t="n"/>
      <c r="EI31" s="1071" t="n"/>
      <c r="EJ31" s="1071" t="n"/>
      <c r="EK31" s="1071" t="n"/>
      <c r="EL31" s="1071" t="n"/>
      <c r="EM31" s="1071" t="n"/>
      <c r="EN31" s="1071" t="n"/>
      <c r="EO31" s="1071" t="n"/>
      <c r="EP31" s="1071" t="n"/>
      <c r="EQ31" s="1071" t="n"/>
      <c r="ER31" s="1071" t="n"/>
      <c r="ES31" s="1071" t="n"/>
      <c r="ET31" s="1071" t="n"/>
      <c r="EU31" s="1071" t="n"/>
      <c r="EV31" s="1071" t="n"/>
      <c r="EW31" s="1071" t="n"/>
      <c r="EX31" s="1071" t="n"/>
      <c r="EY31" s="1071" t="n"/>
      <c r="EZ31" s="1071" t="n"/>
      <c r="FA31" s="1071" t="n"/>
      <c r="FB31" s="1071" t="n"/>
      <c r="FC31" s="1071" t="n"/>
      <c r="FD31" s="1071" t="n"/>
      <c r="FE31" s="1071" t="n"/>
      <c r="FF31" s="1071" t="n"/>
      <c r="FG31" s="1071" t="n"/>
      <c r="FH31" s="1071" t="n"/>
      <c r="FI31" s="1071" t="n"/>
      <c r="FJ31" s="1071" t="n"/>
      <c r="FK31" s="1071" t="n"/>
      <c r="FL31" s="1071" t="n"/>
      <c r="FM31" s="1071" t="n"/>
      <c r="FN31" s="1071" t="n"/>
      <c r="FO31" s="1071" t="n"/>
      <c r="FP31" s="1071" t="n"/>
      <c r="FQ31" s="1071" t="n"/>
      <c r="FR31" s="1071" t="n"/>
      <c r="FS31" s="1071" t="n"/>
      <c r="FT31" s="1071" t="n"/>
      <c r="FU31" s="1071" t="n"/>
      <c r="FV31" s="1071" t="n"/>
      <c r="FW31" s="1071" t="n"/>
      <c r="FX31" s="1071" t="n"/>
      <c r="FY31" s="1071" t="n"/>
      <c r="FZ31" s="1071" t="n"/>
      <c r="GA31" s="1071" t="n"/>
      <c r="GB31" s="1071" t="n"/>
      <c r="GC31" s="1071" t="n"/>
      <c r="GD31" s="1071" t="n"/>
      <c r="GE31" s="1071" t="n"/>
      <c r="GF31" s="1071" t="n"/>
      <c r="GG31" s="1071" t="n"/>
      <c r="GH31" s="1071" t="n"/>
      <c r="GI31" s="1071" t="n"/>
      <c r="GJ31" s="1071" t="n"/>
      <c r="GK31" s="1071" t="n"/>
      <c r="GL31" s="1071" t="n"/>
      <c r="GM31" s="1071" t="n"/>
      <c r="GN31" s="1071" t="n"/>
      <c r="GO31" s="1071" t="n"/>
      <c r="GP31" s="1071" t="n"/>
      <c r="GQ31" s="1071" t="n"/>
      <c r="GR31" s="1071" t="n"/>
      <c r="GS31" s="1071" t="n"/>
      <c r="GT31" s="1071" t="n"/>
      <c r="GU31" s="1071" t="n"/>
      <c r="GV31" s="1071" t="n"/>
      <c r="GW31" s="1071" t="n"/>
      <c r="GX31" s="1071" t="n"/>
      <c r="GY31" s="1071" t="n"/>
      <c r="GZ31" s="1071" t="n"/>
      <c r="HA31" s="1071" t="n"/>
      <c r="HB31" s="1071" t="n"/>
      <c r="HC31" s="1071" t="n"/>
      <c r="HD31" s="1071" t="n"/>
      <c r="HE31" s="1071" t="n"/>
      <c r="HF31" s="1071" t="n"/>
      <c r="HG31" s="1071" t="n"/>
      <c r="HH31" s="1071" t="n"/>
      <c r="HI31" s="1071" t="n"/>
      <c r="HJ31" s="1071" t="n"/>
      <c r="HK31" s="1071" t="n"/>
      <c r="HL31" s="1071" t="n"/>
      <c r="HM31" s="1071" t="n"/>
      <c r="HN31" s="1071" t="n"/>
      <c r="HO31" s="1071" t="n"/>
      <c r="HP31" s="1071" t="n"/>
      <c r="HQ31" s="1071" t="n"/>
      <c r="HR31" s="1071" t="n"/>
      <c r="HS31" s="1071" t="n"/>
      <c r="HT31" s="1071" t="n"/>
      <c r="HU31" s="1071" t="n"/>
      <c r="HV31" s="1071" t="n"/>
      <c r="HW31" s="1071" t="n"/>
      <c r="HX31" s="1071" t="n"/>
      <c r="HY31" s="1071" t="n"/>
      <c r="HZ31" s="1071" t="n"/>
      <c r="IA31" s="1071" t="n"/>
      <c r="IB31" s="1071" t="n"/>
      <c r="IC31" s="1071" t="n"/>
      <c r="ID31" s="1071" t="n"/>
      <c r="IE31" s="1071" t="n"/>
      <c r="IF31" s="1071" t="n"/>
      <c r="IG31" s="1071" t="n"/>
      <c r="IH31" s="1071" t="n"/>
      <c r="II31" s="1071" t="n"/>
      <c r="IJ31" s="1071" t="n"/>
      <c r="IK31" s="1071" t="n"/>
      <c r="IL31" s="1071" t="n"/>
      <c r="IM31" s="1071" t="n"/>
      <c r="IN31" s="1071" t="n"/>
      <c r="IO31" s="1071" t="n"/>
      <c r="IP31" s="1071" t="n"/>
      <c r="IQ31" s="1071" t="n"/>
      <c r="IR31" s="1071" t="n"/>
      <c r="IS31" s="1071" t="n"/>
      <c r="IT31" s="1071" t="n"/>
      <c r="IU31" s="1071" t="n"/>
      <c r="IV31" s="1071" t="n"/>
      <c r="IW31" s="1071" t="n"/>
      <c r="IX31" s="1071" t="n"/>
      <c r="IY31" s="1071" t="n"/>
      <c r="IZ31" s="1071" t="n"/>
      <c r="JA31" s="1071" t="n"/>
      <c r="JB31" s="1071" t="n"/>
      <c r="JC31" s="1071" t="n"/>
      <c r="JD31" s="1071" t="n"/>
      <c r="JE31" s="1071" t="n"/>
      <c r="JF31" s="1071" t="n"/>
      <c r="JG31" s="1071" t="n"/>
      <c r="JH31" s="1071" t="n"/>
      <c r="JI31" s="1071" t="n"/>
      <c r="JJ31" s="1071" t="n"/>
      <c r="JK31" s="1071" t="n"/>
      <c r="JL31" s="1071" t="n"/>
      <c r="JM31" s="1071" t="n"/>
      <c r="JN31" s="1071" t="n"/>
      <c r="JO31" s="1071" t="n"/>
      <c r="JP31" s="1071" t="n"/>
      <c r="JQ31" s="1071" t="n"/>
      <c r="JR31" s="1071" t="n"/>
      <c r="JS31" s="1071" t="n"/>
      <c r="JT31" s="1071" t="n"/>
      <c r="JU31" s="1071" t="n"/>
      <c r="JV31" s="1071" t="n"/>
      <c r="JW31" s="1071" t="n"/>
      <c r="JX31" s="1071" t="n"/>
      <c r="JY31" s="1071" t="n"/>
      <c r="JZ31" s="1071" t="n"/>
      <c r="KA31" s="1071" t="n"/>
      <c r="KB31" s="1071" t="n"/>
      <c r="KC31" s="1071" t="n"/>
      <c r="KD31" s="1071" t="n"/>
      <c r="KE31" s="1071" t="n"/>
      <c r="KF31" s="1071" t="n"/>
      <c r="KG31" s="1071" t="n"/>
      <c r="KH31" s="1071" t="n"/>
      <c r="KI31" s="1071" t="n"/>
      <c r="KJ31" s="1071" t="n"/>
      <c r="KK31" s="1071" t="n"/>
      <c r="KL31" s="1071" t="n"/>
      <c r="KM31" s="1071" t="n"/>
      <c r="KN31" s="1071" t="n"/>
      <c r="KO31" s="1071" t="n"/>
      <c r="KP31" s="1071" t="n"/>
      <c r="KQ31" s="1071" t="n"/>
      <c r="KR31" s="1071" t="n"/>
      <c r="KS31" s="1071" t="n"/>
      <c r="KT31" s="1071" t="n"/>
      <c r="KU31" s="1071" t="n"/>
      <c r="KV31" s="1071" t="n"/>
      <c r="KW31" s="1071" t="n"/>
      <c r="KX31" s="1071" t="n"/>
      <c r="KY31" s="1071" t="n"/>
      <c r="KZ31" s="1071" t="n"/>
      <c r="LA31" s="1071" t="n"/>
      <c r="LB31" s="1071" t="n"/>
      <c r="LC31" s="1071" t="n"/>
      <c r="LD31" s="1071" t="n"/>
      <c r="LE31" s="1071" t="n"/>
      <c r="LF31" s="1071" t="n"/>
      <c r="LG31" s="1071" t="n"/>
      <c r="LH31" s="1071" t="n"/>
      <c r="LI31" s="1071" t="n"/>
      <c r="LJ31" s="1071" t="n"/>
      <c r="LK31" s="1071" t="n"/>
      <c r="LL31" s="1071" t="n"/>
      <c r="LM31" s="1071" t="n"/>
      <c r="LN31" s="1071" t="n"/>
      <c r="LO31" s="1071" t="n"/>
      <c r="LP31" s="1071" t="n"/>
      <c r="LQ31" s="1071" t="n"/>
      <c r="LR31" s="1071" t="n"/>
      <c r="LS31" s="1071" t="n"/>
    </row>
    <row r="32" ht="14.25" customFormat="1" customHeight="1" s="1071">
      <c r="A32" s="1071" t="n"/>
      <c r="B32" s="1097" t="n"/>
      <c r="C32" s="1098" t="n"/>
      <c r="D32" s="1098" t="n"/>
      <c r="E32" s="1098" t="n"/>
      <c r="F32" s="1098" t="n"/>
      <c r="G32" s="1098" t="n"/>
      <c r="H32" s="1098" t="n"/>
      <c r="I32" s="1099" t="n"/>
      <c r="J32" s="1071" t="n"/>
      <c r="K32" s="1071" t="n"/>
      <c r="L32" s="1071" t="n"/>
      <c r="M32" s="1071" t="n"/>
      <c r="N32" s="1100">
        <f>B32</f>
        <v/>
      </c>
      <c r="O32" s="1104">
        <f>C32*BS!$B$9</f>
        <v/>
      </c>
      <c r="P32" s="1104">
        <f>D32*BS!$B$9</f>
        <v/>
      </c>
      <c r="Q32" s="1101">
        <f>E32*BS!$B$9</f>
        <v/>
      </c>
      <c r="R32" s="1101">
        <f>F32*BS!$B$9</f>
        <v/>
      </c>
      <c r="S32" s="1101">
        <f>G32*BS!$B$9</f>
        <v/>
      </c>
      <c r="T32" s="1101">
        <f>H32*BS!$B$9</f>
        <v/>
      </c>
      <c r="U32" s="1116">
        <f>I32</f>
        <v/>
      </c>
      <c r="V32" s="1071" t="n"/>
      <c r="W32" s="1071" t="n"/>
      <c r="X32" s="1071" t="n"/>
      <c r="Y32" s="1071" t="n"/>
      <c r="Z32" s="1071" t="n"/>
      <c r="AA32" s="1071" t="n"/>
      <c r="AB32" s="1071" t="n"/>
      <c r="AC32" s="1071" t="n"/>
      <c r="AD32" s="1071" t="n"/>
      <c r="AE32" s="1071" t="n"/>
      <c r="AF32" s="1071" t="n"/>
      <c r="AG32" s="1071" t="n"/>
      <c r="AH32" s="1071" t="n"/>
      <c r="AI32" s="1071" t="n"/>
      <c r="AJ32" s="1071" t="n"/>
      <c r="AK32" s="1071" t="n"/>
      <c r="AL32" s="1071" t="n"/>
      <c r="AM32" s="1071" t="n"/>
      <c r="AN32" s="1071" t="n"/>
      <c r="AO32" s="1071" t="n"/>
      <c r="AP32" s="1071" t="n"/>
      <c r="AQ32" s="1071" t="n"/>
      <c r="AR32" s="1071" t="n"/>
      <c r="AS32" s="1071" t="n"/>
      <c r="AT32" s="1071" t="n"/>
      <c r="AU32" s="1071" t="n"/>
      <c r="AV32" s="1071" t="n"/>
      <c r="AW32" s="1071" t="n"/>
      <c r="AX32" s="1071" t="n"/>
      <c r="AY32" s="1071" t="n"/>
      <c r="AZ32" s="1071" t="n"/>
      <c r="BA32" s="1071" t="n"/>
      <c r="BB32" s="1071" t="n"/>
      <c r="BC32" s="1071" t="n"/>
      <c r="BD32" s="1071" t="n"/>
      <c r="BE32" s="1071" t="n"/>
      <c r="BF32" s="1071" t="n"/>
      <c r="BG32" s="1071" t="n"/>
      <c r="BH32" s="1071" t="n"/>
      <c r="BI32" s="1071" t="n"/>
      <c r="BJ32" s="1071" t="n"/>
      <c r="BK32" s="1071" t="n"/>
      <c r="BL32" s="1071" t="n"/>
      <c r="BM32" s="1071" t="n"/>
      <c r="BN32" s="1071" t="n"/>
      <c r="BO32" s="1071" t="n"/>
      <c r="BP32" s="1071" t="n"/>
      <c r="BQ32" s="1071" t="n"/>
      <c r="BR32" s="1071" t="n"/>
      <c r="BS32" s="1071" t="n"/>
      <c r="BT32" s="1071" t="n"/>
      <c r="BU32" s="1071" t="n"/>
      <c r="BV32" s="1071" t="n"/>
      <c r="BW32" s="1071" t="n"/>
      <c r="BX32" s="1071" t="n"/>
      <c r="BY32" s="1071" t="n"/>
      <c r="BZ32" s="1071" t="n"/>
      <c r="CA32" s="1071" t="n"/>
      <c r="CB32" s="1071" t="n"/>
      <c r="CC32" s="1071" t="n"/>
      <c r="CD32" s="1071" t="n"/>
      <c r="CE32" s="1071" t="n"/>
      <c r="CF32" s="1071" t="n"/>
      <c r="CG32" s="1071" t="n"/>
      <c r="CH32" s="1071" t="n"/>
      <c r="CI32" s="1071" t="n"/>
      <c r="CJ32" s="1071" t="n"/>
      <c r="CK32" s="1071" t="n"/>
      <c r="CL32" s="1071" t="n"/>
      <c r="CM32" s="1071" t="n"/>
      <c r="CN32" s="1071" t="n"/>
      <c r="CO32" s="1071" t="n"/>
      <c r="CP32" s="1071" t="n"/>
      <c r="CQ32" s="1071" t="n"/>
      <c r="CR32" s="1071" t="n"/>
      <c r="CS32" s="1071" t="n"/>
      <c r="CT32" s="1071" t="n"/>
      <c r="CU32" s="1071" t="n"/>
      <c r="CV32" s="1071" t="n"/>
      <c r="CW32" s="1071" t="n"/>
      <c r="CX32" s="1071" t="n"/>
      <c r="CY32" s="1071" t="n"/>
      <c r="CZ32" s="1071" t="n"/>
      <c r="DA32" s="1071" t="n"/>
      <c r="DB32" s="1071" t="n"/>
      <c r="DC32" s="1071" t="n"/>
      <c r="DD32" s="1071" t="n"/>
      <c r="DE32" s="1071" t="n"/>
      <c r="DF32" s="1071" t="n"/>
      <c r="DG32" s="1071" t="n"/>
      <c r="DH32" s="1071" t="n"/>
      <c r="DI32" s="1071" t="n"/>
      <c r="DJ32" s="1071" t="n"/>
      <c r="DK32" s="1071" t="n"/>
      <c r="DL32" s="1071" t="n"/>
      <c r="DM32" s="1071" t="n"/>
      <c r="DN32" s="1071" t="n"/>
      <c r="DO32" s="1071" t="n"/>
      <c r="DP32" s="1071" t="n"/>
      <c r="DQ32" s="1071" t="n"/>
      <c r="DR32" s="1071" t="n"/>
      <c r="DS32" s="1071" t="n"/>
      <c r="DT32" s="1071" t="n"/>
      <c r="DU32" s="1071" t="n"/>
      <c r="DV32" s="1071" t="n"/>
      <c r="DW32" s="1071" t="n"/>
      <c r="DX32" s="1071" t="n"/>
      <c r="DY32" s="1071" t="n"/>
      <c r="DZ32" s="1071" t="n"/>
      <c r="EA32" s="1071" t="n"/>
      <c r="EB32" s="1071" t="n"/>
      <c r="EC32" s="1071" t="n"/>
      <c r="ED32" s="1071" t="n"/>
      <c r="EE32" s="1071" t="n"/>
      <c r="EF32" s="1071" t="n"/>
      <c r="EG32" s="1071" t="n"/>
      <c r="EH32" s="1071" t="n"/>
      <c r="EI32" s="1071" t="n"/>
      <c r="EJ32" s="1071" t="n"/>
      <c r="EK32" s="1071" t="n"/>
      <c r="EL32" s="1071" t="n"/>
      <c r="EM32" s="1071" t="n"/>
      <c r="EN32" s="1071" t="n"/>
      <c r="EO32" s="1071" t="n"/>
      <c r="EP32" s="1071" t="n"/>
      <c r="EQ32" s="1071" t="n"/>
      <c r="ER32" s="1071" t="n"/>
      <c r="ES32" s="1071" t="n"/>
      <c r="ET32" s="1071" t="n"/>
      <c r="EU32" s="1071" t="n"/>
      <c r="EV32" s="1071" t="n"/>
      <c r="EW32" s="1071" t="n"/>
      <c r="EX32" s="1071" t="n"/>
      <c r="EY32" s="1071" t="n"/>
      <c r="EZ32" s="1071" t="n"/>
      <c r="FA32" s="1071" t="n"/>
      <c r="FB32" s="1071" t="n"/>
      <c r="FC32" s="1071" t="n"/>
      <c r="FD32" s="1071" t="n"/>
      <c r="FE32" s="1071" t="n"/>
      <c r="FF32" s="1071" t="n"/>
      <c r="FG32" s="1071" t="n"/>
      <c r="FH32" s="1071" t="n"/>
      <c r="FI32" s="1071" t="n"/>
      <c r="FJ32" s="1071" t="n"/>
      <c r="FK32" s="1071" t="n"/>
      <c r="FL32" s="1071" t="n"/>
      <c r="FM32" s="1071" t="n"/>
      <c r="FN32" s="1071" t="n"/>
      <c r="FO32" s="1071" t="n"/>
      <c r="FP32" s="1071" t="n"/>
      <c r="FQ32" s="1071" t="n"/>
      <c r="FR32" s="1071" t="n"/>
      <c r="FS32" s="1071" t="n"/>
      <c r="FT32" s="1071" t="n"/>
      <c r="FU32" s="1071" t="n"/>
      <c r="FV32" s="1071" t="n"/>
      <c r="FW32" s="1071" t="n"/>
      <c r="FX32" s="1071" t="n"/>
      <c r="FY32" s="1071" t="n"/>
      <c r="FZ32" s="1071" t="n"/>
      <c r="GA32" s="1071" t="n"/>
      <c r="GB32" s="1071" t="n"/>
      <c r="GC32" s="1071" t="n"/>
      <c r="GD32" s="1071" t="n"/>
      <c r="GE32" s="1071" t="n"/>
      <c r="GF32" s="1071" t="n"/>
      <c r="GG32" s="1071" t="n"/>
      <c r="GH32" s="1071" t="n"/>
      <c r="GI32" s="1071" t="n"/>
      <c r="GJ32" s="1071" t="n"/>
      <c r="GK32" s="1071" t="n"/>
      <c r="GL32" s="1071" t="n"/>
      <c r="GM32" s="1071" t="n"/>
      <c r="GN32" s="1071" t="n"/>
      <c r="GO32" s="1071" t="n"/>
      <c r="GP32" s="1071" t="n"/>
      <c r="GQ32" s="1071" t="n"/>
      <c r="GR32" s="1071" t="n"/>
      <c r="GS32" s="1071" t="n"/>
      <c r="GT32" s="1071" t="n"/>
      <c r="GU32" s="1071" t="n"/>
      <c r="GV32" s="1071" t="n"/>
      <c r="GW32" s="1071" t="n"/>
      <c r="GX32" s="1071" t="n"/>
      <c r="GY32" s="1071" t="n"/>
      <c r="GZ32" s="1071" t="n"/>
      <c r="HA32" s="1071" t="n"/>
      <c r="HB32" s="1071" t="n"/>
      <c r="HC32" s="1071" t="n"/>
      <c r="HD32" s="1071" t="n"/>
      <c r="HE32" s="1071" t="n"/>
      <c r="HF32" s="1071" t="n"/>
      <c r="HG32" s="1071" t="n"/>
      <c r="HH32" s="1071" t="n"/>
      <c r="HI32" s="1071" t="n"/>
      <c r="HJ32" s="1071" t="n"/>
      <c r="HK32" s="1071" t="n"/>
      <c r="HL32" s="1071" t="n"/>
      <c r="HM32" s="1071" t="n"/>
      <c r="HN32" s="1071" t="n"/>
      <c r="HO32" s="1071" t="n"/>
      <c r="HP32" s="1071" t="n"/>
      <c r="HQ32" s="1071" t="n"/>
      <c r="HR32" s="1071" t="n"/>
      <c r="HS32" s="1071" t="n"/>
      <c r="HT32" s="1071" t="n"/>
      <c r="HU32" s="1071" t="n"/>
      <c r="HV32" s="1071" t="n"/>
      <c r="HW32" s="1071" t="n"/>
      <c r="HX32" s="1071" t="n"/>
      <c r="HY32" s="1071" t="n"/>
      <c r="HZ32" s="1071" t="n"/>
      <c r="IA32" s="1071" t="n"/>
      <c r="IB32" s="1071" t="n"/>
      <c r="IC32" s="1071" t="n"/>
      <c r="ID32" s="1071" t="n"/>
      <c r="IE32" s="1071" t="n"/>
      <c r="IF32" s="1071" t="n"/>
      <c r="IG32" s="1071" t="n"/>
      <c r="IH32" s="1071" t="n"/>
      <c r="II32" s="1071" t="n"/>
      <c r="IJ32" s="1071" t="n"/>
      <c r="IK32" s="1071" t="n"/>
      <c r="IL32" s="1071" t="n"/>
      <c r="IM32" s="1071" t="n"/>
      <c r="IN32" s="1071" t="n"/>
      <c r="IO32" s="1071" t="n"/>
      <c r="IP32" s="1071" t="n"/>
      <c r="IQ32" s="1071" t="n"/>
      <c r="IR32" s="1071" t="n"/>
      <c r="IS32" s="1071" t="n"/>
      <c r="IT32" s="1071" t="n"/>
      <c r="IU32" s="1071" t="n"/>
      <c r="IV32" s="1071" t="n"/>
      <c r="IW32" s="1071" t="n"/>
      <c r="IX32" s="1071" t="n"/>
      <c r="IY32" s="1071" t="n"/>
      <c r="IZ32" s="1071" t="n"/>
      <c r="JA32" s="1071" t="n"/>
      <c r="JB32" s="1071" t="n"/>
      <c r="JC32" s="1071" t="n"/>
      <c r="JD32" s="1071" t="n"/>
      <c r="JE32" s="1071" t="n"/>
      <c r="JF32" s="1071" t="n"/>
      <c r="JG32" s="1071" t="n"/>
      <c r="JH32" s="1071" t="n"/>
      <c r="JI32" s="1071" t="n"/>
      <c r="JJ32" s="1071" t="n"/>
      <c r="JK32" s="1071" t="n"/>
      <c r="JL32" s="1071" t="n"/>
      <c r="JM32" s="1071" t="n"/>
      <c r="JN32" s="1071" t="n"/>
      <c r="JO32" s="1071" t="n"/>
      <c r="JP32" s="1071" t="n"/>
      <c r="JQ32" s="1071" t="n"/>
      <c r="JR32" s="1071" t="n"/>
      <c r="JS32" s="1071" t="n"/>
      <c r="JT32" s="1071" t="n"/>
      <c r="JU32" s="1071" t="n"/>
      <c r="JV32" s="1071" t="n"/>
      <c r="JW32" s="1071" t="n"/>
      <c r="JX32" s="1071" t="n"/>
      <c r="JY32" s="1071" t="n"/>
      <c r="JZ32" s="1071" t="n"/>
      <c r="KA32" s="1071" t="n"/>
      <c r="KB32" s="1071" t="n"/>
      <c r="KC32" s="1071" t="n"/>
      <c r="KD32" s="1071" t="n"/>
      <c r="KE32" s="1071" t="n"/>
      <c r="KF32" s="1071" t="n"/>
      <c r="KG32" s="1071" t="n"/>
      <c r="KH32" s="1071" t="n"/>
      <c r="KI32" s="1071" t="n"/>
      <c r="KJ32" s="1071" t="n"/>
      <c r="KK32" s="1071" t="n"/>
      <c r="KL32" s="1071" t="n"/>
      <c r="KM32" s="1071" t="n"/>
      <c r="KN32" s="1071" t="n"/>
      <c r="KO32" s="1071" t="n"/>
      <c r="KP32" s="1071" t="n"/>
      <c r="KQ32" s="1071" t="n"/>
      <c r="KR32" s="1071" t="n"/>
      <c r="KS32" s="1071" t="n"/>
      <c r="KT32" s="1071" t="n"/>
      <c r="KU32" s="1071" t="n"/>
      <c r="KV32" s="1071" t="n"/>
      <c r="KW32" s="1071" t="n"/>
      <c r="KX32" s="1071" t="n"/>
      <c r="KY32" s="1071" t="n"/>
      <c r="KZ32" s="1071" t="n"/>
      <c r="LA32" s="1071" t="n"/>
      <c r="LB32" s="1071" t="n"/>
      <c r="LC32" s="1071" t="n"/>
      <c r="LD32" s="1071" t="n"/>
      <c r="LE32" s="1071" t="n"/>
      <c r="LF32" s="1071" t="n"/>
      <c r="LG32" s="1071" t="n"/>
      <c r="LH32" s="1071" t="n"/>
      <c r="LI32" s="1071" t="n"/>
      <c r="LJ32" s="1071" t="n"/>
      <c r="LK32" s="1071" t="n"/>
      <c r="LL32" s="1071" t="n"/>
      <c r="LM32" s="1071" t="n"/>
      <c r="LN32" s="1071" t="n"/>
      <c r="LO32" s="1071" t="n"/>
      <c r="LP32" s="1071" t="n"/>
      <c r="LQ32" s="1071" t="n"/>
      <c r="LR32" s="1071" t="n"/>
      <c r="LS32" s="1071" t="n"/>
    </row>
    <row r="33" ht="14.25" customFormat="1" customHeight="1" s="1071">
      <c r="A33" s="1071" t="n"/>
      <c r="B33" s="1097" t="n"/>
      <c r="C33" s="1098" t="n"/>
      <c r="D33" s="1098" t="n"/>
      <c r="E33" s="1098" t="n"/>
      <c r="F33" s="1098" t="n"/>
      <c r="G33" s="1098" t="n"/>
      <c r="H33" s="1098" t="n"/>
      <c r="I33" s="1099" t="n"/>
      <c r="J33" s="1071" t="n"/>
      <c r="K33" s="1071" t="n"/>
      <c r="L33" s="1071" t="n"/>
      <c r="M33" s="1071" t="n"/>
      <c r="N33" s="1100">
        <f>B33</f>
        <v/>
      </c>
      <c r="O33" s="1104">
        <f>C33*BS!$B$9</f>
        <v/>
      </c>
      <c r="P33" s="1104">
        <f>D33*BS!$B$9</f>
        <v/>
      </c>
      <c r="Q33" s="1101">
        <f>E33*BS!$B$9</f>
        <v/>
      </c>
      <c r="R33" s="1101">
        <f>F33*BS!$B$9</f>
        <v/>
      </c>
      <c r="S33" s="1101">
        <f>G33*BS!$B$9</f>
        <v/>
      </c>
      <c r="T33" s="1101">
        <f>H33*BS!$B$9</f>
        <v/>
      </c>
      <c r="U33" s="1116">
        <f>I33</f>
        <v/>
      </c>
      <c r="V33" s="1071" t="n"/>
      <c r="W33" s="1071" t="n"/>
      <c r="X33" s="1071" t="n"/>
      <c r="Y33" s="1071" t="n"/>
      <c r="Z33" s="1071" t="n"/>
      <c r="AA33" s="1071" t="n"/>
      <c r="AB33" s="1071" t="n"/>
      <c r="AC33" s="1071" t="n"/>
      <c r="AD33" s="1071" t="n"/>
      <c r="AE33" s="1071" t="n"/>
      <c r="AF33" s="1071" t="n"/>
      <c r="AG33" s="1071" t="n"/>
      <c r="AH33" s="1071" t="n"/>
      <c r="AI33" s="1071" t="n"/>
      <c r="AJ33" s="1071" t="n"/>
      <c r="AK33" s="1071" t="n"/>
      <c r="AL33" s="1071" t="n"/>
      <c r="AM33" s="1071" t="n"/>
      <c r="AN33" s="1071" t="n"/>
      <c r="AO33" s="1071" t="n"/>
      <c r="AP33" s="1071" t="n"/>
      <c r="AQ33" s="1071" t="n"/>
      <c r="AR33" s="1071" t="n"/>
      <c r="AS33" s="1071" t="n"/>
      <c r="AT33" s="1071" t="n"/>
      <c r="AU33" s="1071" t="n"/>
      <c r="AV33" s="1071" t="n"/>
      <c r="AW33" s="1071" t="n"/>
      <c r="AX33" s="1071" t="n"/>
      <c r="AY33" s="1071" t="n"/>
      <c r="AZ33" s="1071" t="n"/>
      <c r="BA33" s="1071" t="n"/>
      <c r="BB33" s="1071" t="n"/>
      <c r="BC33" s="1071" t="n"/>
      <c r="BD33" s="1071" t="n"/>
      <c r="BE33" s="1071" t="n"/>
      <c r="BF33" s="1071" t="n"/>
      <c r="BG33" s="1071" t="n"/>
      <c r="BH33" s="1071" t="n"/>
      <c r="BI33" s="1071" t="n"/>
      <c r="BJ33" s="1071" t="n"/>
      <c r="BK33" s="1071" t="n"/>
      <c r="BL33" s="1071" t="n"/>
      <c r="BM33" s="1071" t="n"/>
      <c r="BN33" s="1071" t="n"/>
      <c r="BO33" s="1071" t="n"/>
      <c r="BP33" s="1071" t="n"/>
      <c r="BQ33" s="1071" t="n"/>
      <c r="BR33" s="1071" t="n"/>
      <c r="BS33" s="1071" t="n"/>
      <c r="BT33" s="1071" t="n"/>
      <c r="BU33" s="1071" t="n"/>
      <c r="BV33" s="1071" t="n"/>
      <c r="BW33" s="1071" t="n"/>
      <c r="BX33" s="1071" t="n"/>
      <c r="BY33" s="1071" t="n"/>
      <c r="BZ33" s="1071" t="n"/>
      <c r="CA33" s="1071" t="n"/>
      <c r="CB33" s="1071" t="n"/>
      <c r="CC33" s="1071" t="n"/>
      <c r="CD33" s="1071" t="n"/>
      <c r="CE33" s="1071" t="n"/>
      <c r="CF33" s="1071" t="n"/>
      <c r="CG33" s="1071" t="n"/>
      <c r="CH33" s="1071" t="n"/>
      <c r="CI33" s="1071" t="n"/>
      <c r="CJ33" s="1071" t="n"/>
      <c r="CK33" s="1071" t="n"/>
      <c r="CL33" s="1071" t="n"/>
      <c r="CM33" s="1071" t="n"/>
      <c r="CN33" s="1071" t="n"/>
      <c r="CO33" s="1071" t="n"/>
      <c r="CP33" s="1071" t="n"/>
      <c r="CQ33" s="1071" t="n"/>
      <c r="CR33" s="1071" t="n"/>
      <c r="CS33" s="1071" t="n"/>
      <c r="CT33" s="1071" t="n"/>
      <c r="CU33" s="1071" t="n"/>
      <c r="CV33" s="1071" t="n"/>
      <c r="CW33" s="1071" t="n"/>
      <c r="CX33" s="1071" t="n"/>
      <c r="CY33" s="1071" t="n"/>
      <c r="CZ33" s="1071" t="n"/>
      <c r="DA33" s="1071" t="n"/>
      <c r="DB33" s="1071" t="n"/>
      <c r="DC33" s="1071" t="n"/>
      <c r="DD33" s="1071" t="n"/>
      <c r="DE33" s="1071" t="n"/>
      <c r="DF33" s="1071" t="n"/>
      <c r="DG33" s="1071" t="n"/>
      <c r="DH33" s="1071" t="n"/>
      <c r="DI33" s="1071" t="n"/>
      <c r="DJ33" s="1071" t="n"/>
      <c r="DK33" s="1071" t="n"/>
      <c r="DL33" s="1071" t="n"/>
      <c r="DM33" s="1071" t="n"/>
      <c r="DN33" s="1071" t="n"/>
      <c r="DO33" s="1071" t="n"/>
      <c r="DP33" s="1071" t="n"/>
      <c r="DQ33" s="1071" t="n"/>
      <c r="DR33" s="1071" t="n"/>
      <c r="DS33" s="1071" t="n"/>
      <c r="DT33" s="1071" t="n"/>
      <c r="DU33" s="1071" t="n"/>
      <c r="DV33" s="1071" t="n"/>
      <c r="DW33" s="1071" t="n"/>
      <c r="DX33" s="1071" t="n"/>
      <c r="DY33" s="1071" t="n"/>
      <c r="DZ33" s="1071" t="n"/>
      <c r="EA33" s="1071" t="n"/>
      <c r="EB33" s="1071" t="n"/>
      <c r="EC33" s="1071" t="n"/>
      <c r="ED33" s="1071" t="n"/>
      <c r="EE33" s="1071" t="n"/>
      <c r="EF33" s="1071" t="n"/>
      <c r="EG33" s="1071" t="n"/>
      <c r="EH33" s="1071" t="n"/>
      <c r="EI33" s="1071" t="n"/>
      <c r="EJ33" s="1071" t="n"/>
      <c r="EK33" s="1071" t="n"/>
      <c r="EL33" s="1071" t="n"/>
      <c r="EM33" s="1071" t="n"/>
      <c r="EN33" s="1071" t="n"/>
      <c r="EO33" s="1071" t="n"/>
      <c r="EP33" s="1071" t="n"/>
      <c r="EQ33" s="1071" t="n"/>
      <c r="ER33" s="1071" t="n"/>
      <c r="ES33" s="1071" t="n"/>
      <c r="ET33" s="1071" t="n"/>
      <c r="EU33" s="1071" t="n"/>
      <c r="EV33" s="1071" t="n"/>
      <c r="EW33" s="1071" t="n"/>
      <c r="EX33" s="1071" t="n"/>
      <c r="EY33" s="1071" t="n"/>
      <c r="EZ33" s="1071" t="n"/>
      <c r="FA33" s="1071" t="n"/>
      <c r="FB33" s="1071" t="n"/>
      <c r="FC33" s="1071" t="n"/>
      <c r="FD33" s="1071" t="n"/>
      <c r="FE33" s="1071" t="n"/>
      <c r="FF33" s="1071" t="n"/>
      <c r="FG33" s="1071" t="n"/>
      <c r="FH33" s="1071" t="n"/>
      <c r="FI33" s="1071" t="n"/>
      <c r="FJ33" s="1071" t="n"/>
      <c r="FK33" s="1071" t="n"/>
      <c r="FL33" s="1071" t="n"/>
      <c r="FM33" s="1071" t="n"/>
      <c r="FN33" s="1071" t="n"/>
      <c r="FO33" s="1071" t="n"/>
      <c r="FP33" s="1071" t="n"/>
      <c r="FQ33" s="1071" t="n"/>
      <c r="FR33" s="1071" t="n"/>
      <c r="FS33" s="1071" t="n"/>
      <c r="FT33" s="1071" t="n"/>
      <c r="FU33" s="1071" t="n"/>
      <c r="FV33" s="1071" t="n"/>
      <c r="FW33" s="1071" t="n"/>
      <c r="FX33" s="1071" t="n"/>
      <c r="FY33" s="1071" t="n"/>
      <c r="FZ33" s="1071" t="n"/>
      <c r="GA33" s="1071" t="n"/>
      <c r="GB33" s="1071" t="n"/>
      <c r="GC33" s="1071" t="n"/>
      <c r="GD33" s="1071" t="n"/>
      <c r="GE33" s="1071" t="n"/>
      <c r="GF33" s="1071" t="n"/>
      <c r="GG33" s="1071" t="n"/>
      <c r="GH33" s="1071" t="n"/>
      <c r="GI33" s="1071" t="n"/>
      <c r="GJ33" s="1071" t="n"/>
      <c r="GK33" s="1071" t="n"/>
      <c r="GL33" s="1071" t="n"/>
      <c r="GM33" s="1071" t="n"/>
      <c r="GN33" s="1071" t="n"/>
      <c r="GO33" s="1071" t="n"/>
      <c r="GP33" s="1071" t="n"/>
      <c r="GQ33" s="1071" t="n"/>
      <c r="GR33" s="1071" t="n"/>
      <c r="GS33" s="1071" t="n"/>
      <c r="GT33" s="1071" t="n"/>
      <c r="GU33" s="1071" t="n"/>
      <c r="GV33" s="1071" t="n"/>
      <c r="GW33" s="1071" t="n"/>
      <c r="GX33" s="1071" t="n"/>
      <c r="GY33" s="1071" t="n"/>
      <c r="GZ33" s="1071" t="n"/>
      <c r="HA33" s="1071" t="n"/>
      <c r="HB33" s="1071" t="n"/>
      <c r="HC33" s="1071" t="n"/>
      <c r="HD33" s="1071" t="n"/>
      <c r="HE33" s="1071" t="n"/>
      <c r="HF33" s="1071" t="n"/>
      <c r="HG33" s="1071" t="n"/>
      <c r="HH33" s="1071" t="n"/>
      <c r="HI33" s="1071" t="n"/>
      <c r="HJ33" s="1071" t="n"/>
      <c r="HK33" s="1071" t="n"/>
      <c r="HL33" s="1071" t="n"/>
      <c r="HM33" s="1071" t="n"/>
      <c r="HN33" s="1071" t="n"/>
      <c r="HO33" s="1071" t="n"/>
      <c r="HP33" s="1071" t="n"/>
      <c r="HQ33" s="1071" t="n"/>
      <c r="HR33" s="1071" t="n"/>
      <c r="HS33" s="1071" t="n"/>
      <c r="HT33" s="1071" t="n"/>
      <c r="HU33" s="1071" t="n"/>
      <c r="HV33" s="1071" t="n"/>
      <c r="HW33" s="1071" t="n"/>
      <c r="HX33" s="1071" t="n"/>
      <c r="HY33" s="1071" t="n"/>
      <c r="HZ33" s="1071" t="n"/>
      <c r="IA33" s="1071" t="n"/>
      <c r="IB33" s="1071" t="n"/>
      <c r="IC33" s="1071" t="n"/>
      <c r="ID33" s="1071" t="n"/>
      <c r="IE33" s="1071" t="n"/>
      <c r="IF33" s="1071" t="n"/>
      <c r="IG33" s="1071" t="n"/>
      <c r="IH33" s="1071" t="n"/>
      <c r="II33" s="1071" t="n"/>
      <c r="IJ33" s="1071" t="n"/>
      <c r="IK33" s="1071" t="n"/>
      <c r="IL33" s="1071" t="n"/>
      <c r="IM33" s="1071" t="n"/>
      <c r="IN33" s="1071" t="n"/>
      <c r="IO33" s="1071" t="n"/>
      <c r="IP33" s="1071" t="n"/>
      <c r="IQ33" s="1071" t="n"/>
      <c r="IR33" s="1071" t="n"/>
      <c r="IS33" s="1071" t="n"/>
      <c r="IT33" s="1071" t="n"/>
      <c r="IU33" s="1071" t="n"/>
      <c r="IV33" s="1071" t="n"/>
      <c r="IW33" s="1071" t="n"/>
      <c r="IX33" s="1071" t="n"/>
      <c r="IY33" s="1071" t="n"/>
      <c r="IZ33" s="1071" t="n"/>
      <c r="JA33" s="1071" t="n"/>
      <c r="JB33" s="1071" t="n"/>
      <c r="JC33" s="1071" t="n"/>
      <c r="JD33" s="1071" t="n"/>
      <c r="JE33" s="1071" t="n"/>
      <c r="JF33" s="1071" t="n"/>
      <c r="JG33" s="1071" t="n"/>
      <c r="JH33" s="1071" t="n"/>
      <c r="JI33" s="1071" t="n"/>
      <c r="JJ33" s="1071" t="n"/>
      <c r="JK33" s="1071" t="n"/>
      <c r="JL33" s="1071" t="n"/>
      <c r="JM33" s="1071" t="n"/>
      <c r="JN33" s="1071" t="n"/>
      <c r="JO33" s="1071" t="n"/>
      <c r="JP33" s="1071" t="n"/>
      <c r="JQ33" s="1071" t="n"/>
      <c r="JR33" s="1071" t="n"/>
      <c r="JS33" s="1071" t="n"/>
      <c r="JT33" s="1071" t="n"/>
      <c r="JU33" s="1071" t="n"/>
      <c r="JV33" s="1071" t="n"/>
      <c r="JW33" s="1071" t="n"/>
      <c r="JX33" s="1071" t="n"/>
      <c r="JY33" s="1071" t="n"/>
      <c r="JZ33" s="1071" t="n"/>
      <c r="KA33" s="1071" t="n"/>
      <c r="KB33" s="1071" t="n"/>
      <c r="KC33" s="1071" t="n"/>
      <c r="KD33" s="1071" t="n"/>
      <c r="KE33" s="1071" t="n"/>
      <c r="KF33" s="1071" t="n"/>
      <c r="KG33" s="1071" t="n"/>
      <c r="KH33" s="1071" t="n"/>
      <c r="KI33" s="1071" t="n"/>
      <c r="KJ33" s="1071" t="n"/>
      <c r="KK33" s="1071" t="n"/>
      <c r="KL33" s="1071" t="n"/>
      <c r="KM33" s="1071" t="n"/>
      <c r="KN33" s="1071" t="n"/>
      <c r="KO33" s="1071" t="n"/>
      <c r="KP33" s="1071" t="n"/>
      <c r="KQ33" s="1071" t="n"/>
      <c r="KR33" s="1071" t="n"/>
      <c r="KS33" s="1071" t="n"/>
      <c r="KT33" s="1071" t="n"/>
      <c r="KU33" s="1071" t="n"/>
      <c r="KV33" s="1071" t="n"/>
      <c r="KW33" s="1071" t="n"/>
      <c r="KX33" s="1071" t="n"/>
      <c r="KY33" s="1071" t="n"/>
      <c r="KZ33" s="1071" t="n"/>
      <c r="LA33" s="1071" t="n"/>
      <c r="LB33" s="1071" t="n"/>
      <c r="LC33" s="1071" t="n"/>
      <c r="LD33" s="1071" t="n"/>
      <c r="LE33" s="1071" t="n"/>
      <c r="LF33" s="1071" t="n"/>
      <c r="LG33" s="1071" t="n"/>
      <c r="LH33" s="1071" t="n"/>
      <c r="LI33" s="1071" t="n"/>
      <c r="LJ33" s="1071" t="n"/>
      <c r="LK33" s="1071" t="n"/>
      <c r="LL33" s="1071" t="n"/>
      <c r="LM33" s="1071" t="n"/>
      <c r="LN33" s="1071" t="n"/>
      <c r="LO33" s="1071" t="n"/>
      <c r="LP33" s="1071" t="n"/>
      <c r="LQ33" s="1071" t="n"/>
      <c r="LR33" s="1071" t="n"/>
      <c r="LS33" s="1071" t="n"/>
    </row>
    <row r="34" ht="14.25" customFormat="1" customHeight="1" s="1071">
      <c r="A34" s="1071" t="n"/>
      <c r="B34" s="1097" t="n"/>
      <c r="C34" s="1098" t="n"/>
      <c r="D34" s="1098" t="n"/>
      <c r="E34" s="1098" t="n"/>
      <c r="F34" s="1098" t="n"/>
      <c r="G34" s="1098" t="n"/>
      <c r="H34" s="1098" t="n"/>
      <c r="I34" s="1099" t="n"/>
      <c r="J34" s="1071" t="n"/>
      <c r="K34" s="1071" t="n"/>
      <c r="L34" s="1071" t="n"/>
      <c r="M34" s="1071" t="n"/>
      <c r="N34" s="1100">
        <f>B34</f>
        <v/>
      </c>
      <c r="O34" s="1104">
        <f>C34*BS!$B$9</f>
        <v/>
      </c>
      <c r="P34" s="1104">
        <f>D34*BS!$B$9</f>
        <v/>
      </c>
      <c r="Q34" s="1101">
        <f>E34*BS!$B$9</f>
        <v/>
      </c>
      <c r="R34" s="1101">
        <f>F34*BS!$B$9</f>
        <v/>
      </c>
      <c r="S34" s="1101">
        <f>G34*BS!$B$9</f>
        <v/>
      </c>
      <c r="T34" s="1101">
        <f>H34*BS!$B$9</f>
        <v/>
      </c>
      <c r="U34" s="1116">
        <f>I34</f>
        <v/>
      </c>
      <c r="V34" s="1071" t="n"/>
      <c r="W34" s="1071" t="n"/>
      <c r="X34" s="1071" t="n"/>
      <c r="Y34" s="1071" t="n"/>
      <c r="Z34" s="1071" t="n"/>
      <c r="AA34" s="1071" t="n"/>
      <c r="AB34" s="1071" t="n"/>
      <c r="AC34" s="1071" t="n"/>
      <c r="AD34" s="1071" t="n"/>
      <c r="AE34" s="1071" t="n"/>
      <c r="AF34" s="1071" t="n"/>
      <c r="AG34" s="1071" t="n"/>
      <c r="AH34" s="1071" t="n"/>
      <c r="AI34" s="1071" t="n"/>
      <c r="AJ34" s="1071" t="n"/>
      <c r="AK34" s="1071" t="n"/>
      <c r="AL34" s="1071" t="n"/>
      <c r="AM34" s="1071" t="n"/>
      <c r="AN34" s="1071" t="n"/>
      <c r="AO34" s="1071" t="n"/>
      <c r="AP34" s="1071" t="n"/>
      <c r="AQ34" s="1071" t="n"/>
      <c r="AR34" s="1071" t="n"/>
      <c r="AS34" s="1071" t="n"/>
      <c r="AT34" s="1071" t="n"/>
      <c r="AU34" s="1071" t="n"/>
      <c r="AV34" s="1071" t="n"/>
      <c r="AW34" s="1071" t="n"/>
      <c r="AX34" s="1071" t="n"/>
      <c r="AY34" s="1071" t="n"/>
      <c r="AZ34" s="1071" t="n"/>
      <c r="BA34" s="1071" t="n"/>
      <c r="BB34" s="1071" t="n"/>
      <c r="BC34" s="1071" t="n"/>
      <c r="BD34" s="1071" t="n"/>
      <c r="BE34" s="1071" t="n"/>
      <c r="BF34" s="1071" t="n"/>
      <c r="BG34" s="1071" t="n"/>
      <c r="BH34" s="1071" t="n"/>
      <c r="BI34" s="1071" t="n"/>
      <c r="BJ34" s="1071" t="n"/>
      <c r="BK34" s="1071" t="n"/>
      <c r="BL34" s="1071" t="n"/>
      <c r="BM34" s="1071" t="n"/>
      <c r="BN34" s="1071" t="n"/>
      <c r="BO34" s="1071" t="n"/>
      <c r="BP34" s="1071" t="n"/>
      <c r="BQ34" s="1071" t="n"/>
      <c r="BR34" s="1071" t="n"/>
      <c r="BS34" s="1071" t="n"/>
      <c r="BT34" s="1071" t="n"/>
      <c r="BU34" s="1071" t="n"/>
      <c r="BV34" s="1071" t="n"/>
      <c r="BW34" s="1071" t="n"/>
      <c r="BX34" s="1071" t="n"/>
      <c r="BY34" s="1071" t="n"/>
      <c r="BZ34" s="1071" t="n"/>
      <c r="CA34" s="1071" t="n"/>
      <c r="CB34" s="1071" t="n"/>
      <c r="CC34" s="1071" t="n"/>
      <c r="CD34" s="1071" t="n"/>
      <c r="CE34" s="1071" t="n"/>
      <c r="CF34" s="1071" t="n"/>
      <c r="CG34" s="1071" t="n"/>
      <c r="CH34" s="1071" t="n"/>
      <c r="CI34" s="1071" t="n"/>
      <c r="CJ34" s="1071" t="n"/>
      <c r="CK34" s="1071" t="n"/>
      <c r="CL34" s="1071" t="n"/>
      <c r="CM34" s="1071" t="n"/>
      <c r="CN34" s="1071" t="n"/>
      <c r="CO34" s="1071" t="n"/>
      <c r="CP34" s="1071" t="n"/>
      <c r="CQ34" s="1071" t="n"/>
      <c r="CR34" s="1071" t="n"/>
      <c r="CS34" s="1071" t="n"/>
      <c r="CT34" s="1071" t="n"/>
      <c r="CU34" s="1071" t="n"/>
      <c r="CV34" s="1071" t="n"/>
      <c r="CW34" s="1071" t="n"/>
      <c r="CX34" s="1071" t="n"/>
      <c r="CY34" s="1071" t="n"/>
      <c r="CZ34" s="1071" t="n"/>
      <c r="DA34" s="1071" t="n"/>
      <c r="DB34" s="1071" t="n"/>
      <c r="DC34" s="1071" t="n"/>
      <c r="DD34" s="1071" t="n"/>
      <c r="DE34" s="1071" t="n"/>
      <c r="DF34" s="1071" t="n"/>
      <c r="DG34" s="1071" t="n"/>
      <c r="DH34" s="1071" t="n"/>
      <c r="DI34" s="1071" t="n"/>
      <c r="DJ34" s="1071" t="n"/>
      <c r="DK34" s="1071" t="n"/>
      <c r="DL34" s="1071" t="n"/>
      <c r="DM34" s="1071" t="n"/>
      <c r="DN34" s="1071" t="n"/>
      <c r="DO34" s="1071" t="n"/>
      <c r="DP34" s="1071" t="n"/>
      <c r="DQ34" s="1071" t="n"/>
      <c r="DR34" s="1071" t="n"/>
      <c r="DS34" s="1071" t="n"/>
      <c r="DT34" s="1071" t="n"/>
      <c r="DU34" s="1071" t="n"/>
      <c r="DV34" s="1071" t="n"/>
      <c r="DW34" s="1071" t="n"/>
      <c r="DX34" s="1071" t="n"/>
      <c r="DY34" s="1071" t="n"/>
      <c r="DZ34" s="1071" t="n"/>
      <c r="EA34" s="1071" t="n"/>
      <c r="EB34" s="1071" t="n"/>
      <c r="EC34" s="1071" t="n"/>
      <c r="ED34" s="1071" t="n"/>
      <c r="EE34" s="1071" t="n"/>
      <c r="EF34" s="1071" t="n"/>
      <c r="EG34" s="1071" t="n"/>
      <c r="EH34" s="1071" t="n"/>
      <c r="EI34" s="1071" t="n"/>
      <c r="EJ34" s="1071" t="n"/>
      <c r="EK34" s="1071" t="n"/>
      <c r="EL34" s="1071" t="n"/>
      <c r="EM34" s="1071" t="n"/>
      <c r="EN34" s="1071" t="n"/>
      <c r="EO34" s="1071" t="n"/>
      <c r="EP34" s="1071" t="n"/>
      <c r="EQ34" s="1071" t="n"/>
      <c r="ER34" s="1071" t="n"/>
      <c r="ES34" s="1071" t="n"/>
      <c r="ET34" s="1071" t="n"/>
      <c r="EU34" s="1071" t="n"/>
      <c r="EV34" s="1071" t="n"/>
      <c r="EW34" s="1071" t="n"/>
      <c r="EX34" s="1071" t="n"/>
      <c r="EY34" s="1071" t="n"/>
      <c r="EZ34" s="1071" t="n"/>
      <c r="FA34" s="1071" t="n"/>
      <c r="FB34" s="1071" t="n"/>
      <c r="FC34" s="1071" t="n"/>
      <c r="FD34" s="1071" t="n"/>
      <c r="FE34" s="1071" t="n"/>
      <c r="FF34" s="1071" t="n"/>
      <c r="FG34" s="1071" t="n"/>
      <c r="FH34" s="1071" t="n"/>
      <c r="FI34" s="1071" t="n"/>
      <c r="FJ34" s="1071" t="n"/>
      <c r="FK34" s="1071" t="n"/>
      <c r="FL34" s="1071" t="n"/>
      <c r="FM34" s="1071" t="n"/>
      <c r="FN34" s="1071" t="n"/>
      <c r="FO34" s="1071" t="n"/>
      <c r="FP34" s="1071" t="n"/>
      <c r="FQ34" s="1071" t="n"/>
      <c r="FR34" s="1071" t="n"/>
      <c r="FS34" s="1071" t="n"/>
      <c r="FT34" s="1071" t="n"/>
      <c r="FU34" s="1071" t="n"/>
      <c r="FV34" s="1071" t="n"/>
      <c r="FW34" s="1071" t="n"/>
      <c r="FX34" s="1071" t="n"/>
      <c r="FY34" s="1071" t="n"/>
      <c r="FZ34" s="1071" t="n"/>
      <c r="GA34" s="1071" t="n"/>
      <c r="GB34" s="1071" t="n"/>
      <c r="GC34" s="1071" t="n"/>
      <c r="GD34" s="1071" t="n"/>
      <c r="GE34" s="1071" t="n"/>
      <c r="GF34" s="1071" t="n"/>
      <c r="GG34" s="1071" t="n"/>
      <c r="GH34" s="1071" t="n"/>
      <c r="GI34" s="1071" t="n"/>
      <c r="GJ34" s="1071" t="n"/>
      <c r="GK34" s="1071" t="n"/>
      <c r="GL34" s="1071" t="n"/>
      <c r="GM34" s="1071" t="n"/>
      <c r="GN34" s="1071" t="n"/>
      <c r="GO34" s="1071" t="n"/>
      <c r="GP34" s="1071" t="n"/>
      <c r="GQ34" s="1071" t="n"/>
      <c r="GR34" s="1071" t="n"/>
      <c r="GS34" s="1071" t="n"/>
      <c r="GT34" s="1071" t="n"/>
      <c r="GU34" s="1071" t="n"/>
      <c r="GV34" s="1071" t="n"/>
      <c r="GW34" s="1071" t="n"/>
      <c r="GX34" s="1071" t="n"/>
      <c r="GY34" s="1071" t="n"/>
      <c r="GZ34" s="1071" t="n"/>
      <c r="HA34" s="1071" t="n"/>
      <c r="HB34" s="1071" t="n"/>
      <c r="HC34" s="1071" t="n"/>
      <c r="HD34" s="1071" t="n"/>
      <c r="HE34" s="1071" t="n"/>
      <c r="HF34" s="1071" t="n"/>
      <c r="HG34" s="1071" t="n"/>
      <c r="HH34" s="1071" t="n"/>
      <c r="HI34" s="1071" t="n"/>
      <c r="HJ34" s="1071" t="n"/>
      <c r="HK34" s="1071" t="n"/>
      <c r="HL34" s="1071" t="n"/>
      <c r="HM34" s="1071" t="n"/>
      <c r="HN34" s="1071" t="n"/>
      <c r="HO34" s="1071" t="n"/>
      <c r="HP34" s="1071" t="n"/>
      <c r="HQ34" s="1071" t="n"/>
      <c r="HR34" s="1071" t="n"/>
      <c r="HS34" s="1071" t="n"/>
      <c r="HT34" s="1071" t="n"/>
      <c r="HU34" s="1071" t="n"/>
      <c r="HV34" s="1071" t="n"/>
      <c r="HW34" s="1071" t="n"/>
      <c r="HX34" s="1071" t="n"/>
      <c r="HY34" s="1071" t="n"/>
      <c r="HZ34" s="1071" t="n"/>
      <c r="IA34" s="1071" t="n"/>
      <c r="IB34" s="1071" t="n"/>
      <c r="IC34" s="1071" t="n"/>
      <c r="ID34" s="1071" t="n"/>
      <c r="IE34" s="1071" t="n"/>
      <c r="IF34" s="1071" t="n"/>
      <c r="IG34" s="1071" t="n"/>
      <c r="IH34" s="1071" t="n"/>
      <c r="II34" s="1071" t="n"/>
      <c r="IJ34" s="1071" t="n"/>
      <c r="IK34" s="1071" t="n"/>
      <c r="IL34" s="1071" t="n"/>
      <c r="IM34" s="1071" t="n"/>
      <c r="IN34" s="1071" t="n"/>
      <c r="IO34" s="1071" t="n"/>
      <c r="IP34" s="1071" t="n"/>
      <c r="IQ34" s="1071" t="n"/>
      <c r="IR34" s="1071" t="n"/>
      <c r="IS34" s="1071" t="n"/>
      <c r="IT34" s="1071" t="n"/>
      <c r="IU34" s="1071" t="n"/>
      <c r="IV34" s="1071" t="n"/>
      <c r="IW34" s="1071" t="n"/>
      <c r="IX34" s="1071" t="n"/>
      <c r="IY34" s="1071" t="n"/>
      <c r="IZ34" s="1071" t="n"/>
      <c r="JA34" s="1071" t="n"/>
      <c r="JB34" s="1071" t="n"/>
      <c r="JC34" s="1071" t="n"/>
      <c r="JD34" s="1071" t="n"/>
      <c r="JE34" s="1071" t="n"/>
      <c r="JF34" s="1071" t="n"/>
      <c r="JG34" s="1071" t="n"/>
      <c r="JH34" s="1071" t="n"/>
      <c r="JI34" s="1071" t="n"/>
      <c r="JJ34" s="1071" t="n"/>
      <c r="JK34" s="1071" t="n"/>
      <c r="JL34" s="1071" t="n"/>
      <c r="JM34" s="1071" t="n"/>
      <c r="JN34" s="1071" t="n"/>
      <c r="JO34" s="1071" t="n"/>
      <c r="JP34" s="1071" t="n"/>
      <c r="JQ34" s="1071" t="n"/>
      <c r="JR34" s="1071" t="n"/>
      <c r="JS34" s="1071" t="n"/>
      <c r="JT34" s="1071" t="n"/>
      <c r="JU34" s="1071" t="n"/>
      <c r="JV34" s="1071" t="n"/>
      <c r="JW34" s="1071" t="n"/>
      <c r="JX34" s="1071" t="n"/>
      <c r="JY34" s="1071" t="n"/>
      <c r="JZ34" s="1071" t="n"/>
      <c r="KA34" s="1071" t="n"/>
      <c r="KB34" s="1071" t="n"/>
      <c r="KC34" s="1071" t="n"/>
      <c r="KD34" s="1071" t="n"/>
      <c r="KE34" s="1071" t="n"/>
      <c r="KF34" s="1071" t="n"/>
      <c r="KG34" s="1071" t="n"/>
      <c r="KH34" s="1071" t="n"/>
      <c r="KI34" s="1071" t="n"/>
      <c r="KJ34" s="1071" t="n"/>
      <c r="KK34" s="1071" t="n"/>
      <c r="KL34" s="1071" t="n"/>
      <c r="KM34" s="1071" t="n"/>
      <c r="KN34" s="1071" t="n"/>
      <c r="KO34" s="1071" t="n"/>
      <c r="KP34" s="1071" t="n"/>
      <c r="KQ34" s="1071" t="n"/>
      <c r="KR34" s="1071" t="n"/>
      <c r="KS34" s="1071" t="n"/>
      <c r="KT34" s="1071" t="n"/>
      <c r="KU34" s="1071" t="n"/>
      <c r="KV34" s="1071" t="n"/>
      <c r="KW34" s="1071" t="n"/>
      <c r="KX34" s="1071" t="n"/>
      <c r="KY34" s="1071" t="n"/>
      <c r="KZ34" s="1071" t="n"/>
      <c r="LA34" s="1071" t="n"/>
      <c r="LB34" s="1071" t="n"/>
      <c r="LC34" s="1071" t="n"/>
      <c r="LD34" s="1071" t="n"/>
      <c r="LE34" s="1071" t="n"/>
      <c r="LF34" s="1071" t="n"/>
      <c r="LG34" s="1071" t="n"/>
      <c r="LH34" s="1071" t="n"/>
      <c r="LI34" s="1071" t="n"/>
      <c r="LJ34" s="1071" t="n"/>
      <c r="LK34" s="1071" t="n"/>
      <c r="LL34" s="1071" t="n"/>
      <c r="LM34" s="1071" t="n"/>
      <c r="LN34" s="1071" t="n"/>
      <c r="LO34" s="1071" t="n"/>
      <c r="LP34" s="1071" t="n"/>
      <c r="LQ34" s="1071" t="n"/>
      <c r="LR34" s="1071" t="n"/>
      <c r="LS34" s="1071" t="n"/>
    </row>
    <row r="35" ht="14.25" customFormat="1" customHeight="1" s="1071">
      <c r="A35" s="1071" t="n"/>
      <c r="B35" s="1097" t="n"/>
      <c r="C35" s="1098" t="n"/>
      <c r="D35" s="1098" t="n"/>
      <c r="E35" s="1098" t="n"/>
      <c r="F35" s="1098" t="n"/>
      <c r="G35" s="1098" t="n"/>
      <c r="H35" s="1098" t="n"/>
      <c r="I35" s="1099" t="n"/>
      <c r="J35" s="1071" t="n"/>
      <c r="K35" s="1071" t="n"/>
      <c r="L35" s="1071" t="n"/>
      <c r="M35" s="1071" t="n"/>
      <c r="N35" s="1100">
        <f>B35</f>
        <v/>
      </c>
      <c r="O35" s="1104">
        <f>C35*BS!$B$9</f>
        <v/>
      </c>
      <c r="P35" s="1104">
        <f>D35*BS!$B$9</f>
        <v/>
      </c>
      <c r="Q35" s="1101">
        <f>E35*BS!$B$9</f>
        <v/>
      </c>
      <c r="R35" s="1101">
        <f>F35*BS!$B$9</f>
        <v/>
      </c>
      <c r="S35" s="1101">
        <f>G35*BS!$B$9</f>
        <v/>
      </c>
      <c r="T35" s="1101">
        <f>H35*BS!$B$9</f>
        <v/>
      </c>
      <c r="U35" s="1116">
        <f>I35</f>
        <v/>
      </c>
      <c r="V35" s="1071" t="n"/>
      <c r="W35" s="1071" t="n"/>
      <c r="X35" s="1071" t="n"/>
      <c r="Y35" s="1071" t="n"/>
      <c r="Z35" s="1071" t="n"/>
      <c r="AA35" s="1071" t="n"/>
      <c r="AB35" s="1071" t="n"/>
      <c r="AC35" s="1071" t="n"/>
      <c r="AD35" s="1071" t="n"/>
      <c r="AE35" s="1071" t="n"/>
      <c r="AF35" s="1071" t="n"/>
      <c r="AG35" s="1071" t="n"/>
      <c r="AH35" s="1071" t="n"/>
      <c r="AI35" s="1071" t="n"/>
      <c r="AJ35" s="1071" t="n"/>
      <c r="AK35" s="1071" t="n"/>
      <c r="AL35" s="1071" t="n"/>
      <c r="AM35" s="1071" t="n"/>
      <c r="AN35" s="1071" t="n"/>
      <c r="AO35" s="1071" t="n"/>
      <c r="AP35" s="1071" t="n"/>
      <c r="AQ35" s="1071" t="n"/>
      <c r="AR35" s="1071" t="n"/>
      <c r="AS35" s="1071" t="n"/>
      <c r="AT35" s="1071" t="n"/>
      <c r="AU35" s="1071" t="n"/>
      <c r="AV35" s="1071" t="n"/>
      <c r="AW35" s="1071" t="n"/>
      <c r="AX35" s="1071" t="n"/>
      <c r="AY35" s="1071" t="n"/>
      <c r="AZ35" s="1071" t="n"/>
      <c r="BA35" s="1071" t="n"/>
      <c r="BB35" s="1071" t="n"/>
      <c r="BC35" s="1071" t="n"/>
      <c r="BD35" s="1071" t="n"/>
      <c r="BE35" s="1071" t="n"/>
      <c r="BF35" s="1071" t="n"/>
      <c r="BG35" s="1071" t="n"/>
      <c r="BH35" s="1071" t="n"/>
      <c r="BI35" s="1071" t="n"/>
      <c r="BJ35" s="1071" t="n"/>
      <c r="BK35" s="1071" t="n"/>
      <c r="BL35" s="1071" t="n"/>
      <c r="BM35" s="1071" t="n"/>
      <c r="BN35" s="1071" t="n"/>
      <c r="BO35" s="1071" t="n"/>
      <c r="BP35" s="1071" t="n"/>
      <c r="BQ35" s="1071" t="n"/>
      <c r="BR35" s="1071" t="n"/>
      <c r="BS35" s="1071" t="n"/>
      <c r="BT35" s="1071" t="n"/>
      <c r="BU35" s="1071" t="n"/>
      <c r="BV35" s="1071" t="n"/>
      <c r="BW35" s="1071" t="n"/>
      <c r="BX35" s="1071" t="n"/>
      <c r="BY35" s="1071" t="n"/>
      <c r="BZ35" s="1071" t="n"/>
      <c r="CA35" s="1071" t="n"/>
      <c r="CB35" s="1071" t="n"/>
      <c r="CC35" s="1071" t="n"/>
      <c r="CD35" s="1071" t="n"/>
      <c r="CE35" s="1071" t="n"/>
      <c r="CF35" s="1071" t="n"/>
      <c r="CG35" s="1071" t="n"/>
      <c r="CH35" s="1071" t="n"/>
      <c r="CI35" s="1071" t="n"/>
      <c r="CJ35" s="1071" t="n"/>
      <c r="CK35" s="1071" t="n"/>
      <c r="CL35" s="1071" t="n"/>
      <c r="CM35" s="1071" t="n"/>
      <c r="CN35" s="1071" t="n"/>
      <c r="CO35" s="1071" t="n"/>
      <c r="CP35" s="1071" t="n"/>
      <c r="CQ35" s="1071" t="n"/>
      <c r="CR35" s="1071" t="n"/>
      <c r="CS35" s="1071" t="n"/>
      <c r="CT35" s="1071" t="n"/>
      <c r="CU35" s="1071" t="n"/>
      <c r="CV35" s="1071" t="n"/>
      <c r="CW35" s="1071" t="n"/>
      <c r="CX35" s="1071" t="n"/>
      <c r="CY35" s="1071" t="n"/>
      <c r="CZ35" s="1071" t="n"/>
      <c r="DA35" s="1071" t="n"/>
      <c r="DB35" s="1071" t="n"/>
      <c r="DC35" s="1071" t="n"/>
      <c r="DD35" s="1071" t="n"/>
      <c r="DE35" s="1071" t="n"/>
      <c r="DF35" s="1071" t="n"/>
      <c r="DG35" s="1071" t="n"/>
      <c r="DH35" s="1071" t="n"/>
      <c r="DI35" s="1071" t="n"/>
      <c r="DJ35" s="1071" t="n"/>
      <c r="DK35" s="1071" t="n"/>
      <c r="DL35" s="1071" t="n"/>
      <c r="DM35" s="1071" t="n"/>
      <c r="DN35" s="1071" t="n"/>
      <c r="DO35" s="1071" t="n"/>
      <c r="DP35" s="1071" t="n"/>
      <c r="DQ35" s="1071" t="n"/>
      <c r="DR35" s="1071" t="n"/>
      <c r="DS35" s="1071" t="n"/>
      <c r="DT35" s="1071" t="n"/>
      <c r="DU35" s="1071" t="n"/>
      <c r="DV35" s="1071" t="n"/>
      <c r="DW35" s="1071" t="n"/>
      <c r="DX35" s="1071" t="n"/>
      <c r="DY35" s="1071" t="n"/>
      <c r="DZ35" s="1071" t="n"/>
      <c r="EA35" s="1071" t="n"/>
      <c r="EB35" s="1071" t="n"/>
      <c r="EC35" s="1071" t="n"/>
      <c r="ED35" s="1071" t="n"/>
      <c r="EE35" s="1071" t="n"/>
      <c r="EF35" s="1071" t="n"/>
      <c r="EG35" s="1071" t="n"/>
      <c r="EH35" s="1071" t="n"/>
      <c r="EI35" s="1071" t="n"/>
      <c r="EJ35" s="1071" t="n"/>
      <c r="EK35" s="1071" t="n"/>
      <c r="EL35" s="1071" t="n"/>
      <c r="EM35" s="1071" t="n"/>
      <c r="EN35" s="1071" t="n"/>
      <c r="EO35" s="1071" t="n"/>
      <c r="EP35" s="1071" t="n"/>
      <c r="EQ35" s="1071" t="n"/>
      <c r="ER35" s="1071" t="n"/>
      <c r="ES35" s="1071" t="n"/>
      <c r="ET35" s="1071" t="n"/>
      <c r="EU35" s="1071" t="n"/>
      <c r="EV35" s="1071" t="n"/>
      <c r="EW35" s="1071" t="n"/>
      <c r="EX35" s="1071" t="n"/>
      <c r="EY35" s="1071" t="n"/>
      <c r="EZ35" s="1071" t="n"/>
      <c r="FA35" s="1071" t="n"/>
      <c r="FB35" s="1071" t="n"/>
      <c r="FC35" s="1071" t="n"/>
      <c r="FD35" s="1071" t="n"/>
      <c r="FE35" s="1071" t="n"/>
      <c r="FF35" s="1071" t="n"/>
      <c r="FG35" s="1071" t="n"/>
      <c r="FH35" s="1071" t="n"/>
      <c r="FI35" s="1071" t="n"/>
      <c r="FJ35" s="1071" t="n"/>
      <c r="FK35" s="1071" t="n"/>
      <c r="FL35" s="1071" t="n"/>
      <c r="FM35" s="1071" t="n"/>
      <c r="FN35" s="1071" t="n"/>
      <c r="FO35" s="1071" t="n"/>
      <c r="FP35" s="1071" t="n"/>
      <c r="FQ35" s="1071" t="n"/>
      <c r="FR35" s="1071" t="n"/>
      <c r="FS35" s="1071" t="n"/>
      <c r="FT35" s="1071" t="n"/>
      <c r="FU35" s="1071" t="n"/>
      <c r="FV35" s="1071" t="n"/>
      <c r="FW35" s="1071" t="n"/>
      <c r="FX35" s="1071" t="n"/>
      <c r="FY35" s="1071" t="n"/>
      <c r="FZ35" s="1071" t="n"/>
      <c r="GA35" s="1071" t="n"/>
      <c r="GB35" s="1071" t="n"/>
      <c r="GC35" s="1071" t="n"/>
      <c r="GD35" s="1071" t="n"/>
      <c r="GE35" s="1071" t="n"/>
      <c r="GF35" s="1071" t="n"/>
      <c r="GG35" s="1071" t="n"/>
      <c r="GH35" s="1071" t="n"/>
      <c r="GI35" s="1071" t="n"/>
      <c r="GJ35" s="1071" t="n"/>
      <c r="GK35" s="1071" t="n"/>
      <c r="GL35" s="1071" t="n"/>
      <c r="GM35" s="1071" t="n"/>
      <c r="GN35" s="1071" t="n"/>
      <c r="GO35" s="1071" t="n"/>
      <c r="GP35" s="1071" t="n"/>
      <c r="GQ35" s="1071" t="n"/>
      <c r="GR35" s="1071" t="n"/>
      <c r="GS35" s="1071" t="n"/>
      <c r="GT35" s="1071" t="n"/>
      <c r="GU35" s="1071" t="n"/>
      <c r="GV35" s="1071" t="n"/>
      <c r="GW35" s="1071" t="n"/>
      <c r="GX35" s="1071" t="n"/>
      <c r="GY35" s="1071" t="n"/>
      <c r="GZ35" s="1071" t="n"/>
      <c r="HA35" s="1071" t="n"/>
      <c r="HB35" s="1071" t="n"/>
      <c r="HC35" s="1071" t="n"/>
      <c r="HD35" s="1071" t="n"/>
      <c r="HE35" s="1071" t="n"/>
      <c r="HF35" s="1071" t="n"/>
      <c r="HG35" s="1071" t="n"/>
      <c r="HH35" s="1071" t="n"/>
      <c r="HI35" s="1071" t="n"/>
      <c r="HJ35" s="1071" t="n"/>
      <c r="HK35" s="1071" t="n"/>
      <c r="HL35" s="1071" t="n"/>
      <c r="HM35" s="1071" t="n"/>
      <c r="HN35" s="1071" t="n"/>
      <c r="HO35" s="1071" t="n"/>
      <c r="HP35" s="1071" t="n"/>
      <c r="HQ35" s="1071" t="n"/>
      <c r="HR35" s="1071" t="n"/>
      <c r="HS35" s="1071" t="n"/>
      <c r="HT35" s="1071" t="n"/>
      <c r="HU35" s="1071" t="n"/>
      <c r="HV35" s="1071" t="n"/>
      <c r="HW35" s="1071" t="n"/>
      <c r="HX35" s="1071" t="n"/>
      <c r="HY35" s="1071" t="n"/>
      <c r="HZ35" s="1071" t="n"/>
      <c r="IA35" s="1071" t="n"/>
      <c r="IB35" s="1071" t="n"/>
      <c r="IC35" s="1071" t="n"/>
      <c r="ID35" s="1071" t="n"/>
      <c r="IE35" s="1071" t="n"/>
      <c r="IF35" s="1071" t="n"/>
      <c r="IG35" s="1071" t="n"/>
      <c r="IH35" s="1071" t="n"/>
      <c r="II35" s="1071" t="n"/>
      <c r="IJ35" s="1071" t="n"/>
      <c r="IK35" s="1071" t="n"/>
      <c r="IL35" s="1071" t="n"/>
      <c r="IM35" s="1071" t="n"/>
      <c r="IN35" s="1071" t="n"/>
      <c r="IO35" s="1071" t="n"/>
      <c r="IP35" s="1071" t="n"/>
      <c r="IQ35" s="1071" t="n"/>
      <c r="IR35" s="1071" t="n"/>
      <c r="IS35" s="1071" t="n"/>
      <c r="IT35" s="1071" t="n"/>
      <c r="IU35" s="1071" t="n"/>
      <c r="IV35" s="1071" t="n"/>
      <c r="IW35" s="1071" t="n"/>
      <c r="IX35" s="1071" t="n"/>
      <c r="IY35" s="1071" t="n"/>
      <c r="IZ35" s="1071" t="n"/>
      <c r="JA35" s="1071" t="n"/>
      <c r="JB35" s="1071" t="n"/>
      <c r="JC35" s="1071" t="n"/>
      <c r="JD35" s="1071" t="n"/>
      <c r="JE35" s="1071" t="n"/>
      <c r="JF35" s="1071" t="n"/>
      <c r="JG35" s="1071" t="n"/>
      <c r="JH35" s="1071" t="n"/>
      <c r="JI35" s="1071" t="n"/>
      <c r="JJ35" s="1071" t="n"/>
      <c r="JK35" s="1071" t="n"/>
      <c r="JL35" s="1071" t="n"/>
      <c r="JM35" s="1071" t="n"/>
      <c r="JN35" s="1071" t="n"/>
      <c r="JO35" s="1071" t="n"/>
      <c r="JP35" s="1071" t="n"/>
      <c r="JQ35" s="1071" t="n"/>
      <c r="JR35" s="1071" t="n"/>
      <c r="JS35" s="1071" t="n"/>
      <c r="JT35" s="1071" t="n"/>
      <c r="JU35" s="1071" t="n"/>
      <c r="JV35" s="1071" t="n"/>
      <c r="JW35" s="1071" t="n"/>
      <c r="JX35" s="1071" t="n"/>
      <c r="JY35" s="1071" t="n"/>
      <c r="JZ35" s="1071" t="n"/>
      <c r="KA35" s="1071" t="n"/>
      <c r="KB35" s="1071" t="n"/>
      <c r="KC35" s="1071" t="n"/>
      <c r="KD35" s="1071" t="n"/>
      <c r="KE35" s="1071" t="n"/>
      <c r="KF35" s="1071" t="n"/>
      <c r="KG35" s="1071" t="n"/>
      <c r="KH35" s="1071" t="n"/>
      <c r="KI35" s="1071" t="n"/>
      <c r="KJ35" s="1071" t="n"/>
      <c r="KK35" s="1071" t="n"/>
      <c r="KL35" s="1071" t="n"/>
      <c r="KM35" s="1071" t="n"/>
      <c r="KN35" s="1071" t="n"/>
      <c r="KO35" s="1071" t="n"/>
      <c r="KP35" s="1071" t="n"/>
      <c r="KQ35" s="1071" t="n"/>
      <c r="KR35" s="1071" t="n"/>
      <c r="KS35" s="1071" t="n"/>
      <c r="KT35" s="1071" t="n"/>
      <c r="KU35" s="1071" t="n"/>
      <c r="KV35" s="1071" t="n"/>
      <c r="KW35" s="1071" t="n"/>
      <c r="KX35" s="1071" t="n"/>
      <c r="KY35" s="1071" t="n"/>
      <c r="KZ35" s="1071" t="n"/>
      <c r="LA35" s="1071" t="n"/>
      <c r="LB35" s="1071" t="n"/>
      <c r="LC35" s="1071" t="n"/>
      <c r="LD35" s="1071" t="n"/>
      <c r="LE35" s="1071" t="n"/>
      <c r="LF35" s="1071" t="n"/>
      <c r="LG35" s="1071" t="n"/>
      <c r="LH35" s="1071" t="n"/>
      <c r="LI35" s="1071" t="n"/>
      <c r="LJ35" s="1071" t="n"/>
      <c r="LK35" s="1071" t="n"/>
      <c r="LL35" s="1071" t="n"/>
      <c r="LM35" s="1071" t="n"/>
      <c r="LN35" s="1071" t="n"/>
      <c r="LO35" s="1071" t="n"/>
      <c r="LP35" s="1071" t="n"/>
      <c r="LQ35" s="1071" t="n"/>
      <c r="LR35" s="1071" t="n"/>
      <c r="LS35" s="1071" t="n"/>
    </row>
    <row r="36" ht="14.25" customFormat="1" customHeight="1" s="1071">
      <c r="A36" s="1071" t="n"/>
      <c r="B36" s="1097" t="n"/>
      <c r="C36" s="1098" t="n"/>
      <c r="D36" s="1098" t="n"/>
      <c r="E36" s="1098" t="n"/>
      <c r="F36" s="1098" t="n"/>
      <c r="G36" s="1098" t="n"/>
      <c r="H36" s="1098" t="n"/>
      <c r="I36" s="1099" t="n"/>
      <c r="J36" s="1071" t="n"/>
      <c r="K36" s="1071" t="n"/>
      <c r="L36" s="1071" t="n"/>
      <c r="M36" s="1071" t="n"/>
      <c r="N36" s="1100">
        <f>B36</f>
        <v/>
      </c>
      <c r="O36" s="1104">
        <f>C36*BS!$B$9</f>
        <v/>
      </c>
      <c r="P36" s="1104">
        <f>D36*BS!$B$9</f>
        <v/>
      </c>
      <c r="Q36" s="1101">
        <f>E36*BS!$B$9</f>
        <v/>
      </c>
      <c r="R36" s="1101">
        <f>F36*BS!$B$9</f>
        <v/>
      </c>
      <c r="S36" s="1101">
        <f>G36*BS!$B$9</f>
        <v/>
      </c>
      <c r="T36" s="1101">
        <f>H36*BS!$B$9</f>
        <v/>
      </c>
      <c r="U36" s="1116">
        <f>I36</f>
        <v/>
      </c>
      <c r="V36" s="1071" t="n"/>
      <c r="W36" s="1071" t="n"/>
      <c r="X36" s="1071" t="n"/>
      <c r="Y36" s="1071" t="n"/>
      <c r="Z36" s="1071" t="n"/>
      <c r="AA36" s="1071" t="n"/>
      <c r="AB36" s="1071" t="n"/>
      <c r="AC36" s="1071" t="n"/>
      <c r="AD36" s="1071" t="n"/>
      <c r="AE36" s="1071" t="n"/>
      <c r="AF36" s="1071" t="n"/>
      <c r="AG36" s="1071" t="n"/>
      <c r="AH36" s="1071" t="n"/>
      <c r="AI36" s="1071" t="n"/>
      <c r="AJ36" s="1071" t="n"/>
      <c r="AK36" s="1071" t="n"/>
      <c r="AL36" s="1071" t="n"/>
      <c r="AM36" s="1071" t="n"/>
      <c r="AN36" s="1071" t="n"/>
      <c r="AO36" s="1071" t="n"/>
      <c r="AP36" s="1071" t="n"/>
      <c r="AQ36" s="1071" t="n"/>
      <c r="AR36" s="1071" t="n"/>
      <c r="AS36" s="1071" t="n"/>
      <c r="AT36" s="1071" t="n"/>
      <c r="AU36" s="1071" t="n"/>
      <c r="AV36" s="1071" t="n"/>
      <c r="AW36" s="1071" t="n"/>
      <c r="AX36" s="1071" t="n"/>
      <c r="AY36" s="1071" t="n"/>
      <c r="AZ36" s="1071" t="n"/>
      <c r="BA36" s="1071" t="n"/>
      <c r="BB36" s="1071" t="n"/>
      <c r="BC36" s="1071" t="n"/>
      <c r="BD36" s="1071" t="n"/>
      <c r="BE36" s="1071" t="n"/>
      <c r="BF36" s="1071" t="n"/>
      <c r="BG36" s="1071" t="n"/>
      <c r="BH36" s="1071" t="n"/>
      <c r="BI36" s="1071" t="n"/>
      <c r="BJ36" s="1071" t="n"/>
      <c r="BK36" s="1071" t="n"/>
      <c r="BL36" s="1071" t="n"/>
      <c r="BM36" s="1071" t="n"/>
      <c r="BN36" s="1071" t="n"/>
      <c r="BO36" s="1071" t="n"/>
      <c r="BP36" s="1071" t="n"/>
      <c r="BQ36" s="1071" t="n"/>
      <c r="BR36" s="1071" t="n"/>
      <c r="BS36" s="1071" t="n"/>
      <c r="BT36" s="1071" t="n"/>
      <c r="BU36" s="1071" t="n"/>
      <c r="BV36" s="1071" t="n"/>
      <c r="BW36" s="1071" t="n"/>
      <c r="BX36" s="1071" t="n"/>
      <c r="BY36" s="1071" t="n"/>
      <c r="BZ36" s="1071" t="n"/>
      <c r="CA36" s="1071" t="n"/>
      <c r="CB36" s="1071" t="n"/>
      <c r="CC36" s="1071" t="n"/>
      <c r="CD36" s="1071" t="n"/>
      <c r="CE36" s="1071" t="n"/>
      <c r="CF36" s="1071" t="n"/>
      <c r="CG36" s="1071" t="n"/>
      <c r="CH36" s="1071" t="n"/>
      <c r="CI36" s="1071" t="n"/>
      <c r="CJ36" s="1071" t="n"/>
      <c r="CK36" s="1071" t="n"/>
      <c r="CL36" s="1071" t="n"/>
      <c r="CM36" s="1071" t="n"/>
      <c r="CN36" s="1071" t="n"/>
      <c r="CO36" s="1071" t="n"/>
      <c r="CP36" s="1071" t="n"/>
      <c r="CQ36" s="1071" t="n"/>
      <c r="CR36" s="1071" t="n"/>
      <c r="CS36" s="1071" t="n"/>
      <c r="CT36" s="1071" t="n"/>
      <c r="CU36" s="1071" t="n"/>
      <c r="CV36" s="1071" t="n"/>
      <c r="CW36" s="1071" t="n"/>
      <c r="CX36" s="1071" t="n"/>
      <c r="CY36" s="1071" t="n"/>
      <c r="CZ36" s="1071" t="n"/>
      <c r="DA36" s="1071" t="n"/>
      <c r="DB36" s="1071" t="n"/>
      <c r="DC36" s="1071" t="n"/>
      <c r="DD36" s="1071" t="n"/>
      <c r="DE36" s="1071" t="n"/>
      <c r="DF36" s="1071" t="n"/>
      <c r="DG36" s="1071" t="n"/>
      <c r="DH36" s="1071" t="n"/>
      <c r="DI36" s="1071" t="n"/>
      <c r="DJ36" s="1071" t="n"/>
      <c r="DK36" s="1071" t="n"/>
      <c r="DL36" s="1071" t="n"/>
      <c r="DM36" s="1071" t="n"/>
      <c r="DN36" s="1071" t="n"/>
      <c r="DO36" s="1071" t="n"/>
      <c r="DP36" s="1071" t="n"/>
      <c r="DQ36" s="1071" t="n"/>
      <c r="DR36" s="1071" t="n"/>
      <c r="DS36" s="1071" t="n"/>
      <c r="DT36" s="1071" t="n"/>
      <c r="DU36" s="1071" t="n"/>
      <c r="DV36" s="1071" t="n"/>
      <c r="DW36" s="1071" t="n"/>
      <c r="DX36" s="1071" t="n"/>
      <c r="DY36" s="1071" t="n"/>
      <c r="DZ36" s="1071" t="n"/>
      <c r="EA36" s="1071" t="n"/>
      <c r="EB36" s="1071" t="n"/>
      <c r="EC36" s="1071" t="n"/>
      <c r="ED36" s="1071" t="n"/>
      <c r="EE36" s="1071" t="n"/>
      <c r="EF36" s="1071" t="n"/>
      <c r="EG36" s="1071" t="n"/>
      <c r="EH36" s="1071" t="n"/>
      <c r="EI36" s="1071" t="n"/>
      <c r="EJ36" s="1071" t="n"/>
      <c r="EK36" s="1071" t="n"/>
      <c r="EL36" s="1071" t="n"/>
      <c r="EM36" s="1071" t="n"/>
      <c r="EN36" s="1071" t="n"/>
      <c r="EO36" s="1071" t="n"/>
      <c r="EP36" s="1071" t="n"/>
      <c r="EQ36" s="1071" t="n"/>
      <c r="ER36" s="1071" t="n"/>
      <c r="ES36" s="1071" t="n"/>
      <c r="ET36" s="1071" t="n"/>
      <c r="EU36" s="1071" t="n"/>
      <c r="EV36" s="1071" t="n"/>
      <c r="EW36" s="1071" t="n"/>
      <c r="EX36" s="1071" t="n"/>
      <c r="EY36" s="1071" t="n"/>
      <c r="EZ36" s="1071" t="n"/>
      <c r="FA36" s="1071" t="n"/>
      <c r="FB36" s="1071" t="n"/>
      <c r="FC36" s="1071" t="n"/>
      <c r="FD36" s="1071" t="n"/>
      <c r="FE36" s="1071" t="n"/>
      <c r="FF36" s="1071" t="n"/>
      <c r="FG36" s="1071" t="n"/>
      <c r="FH36" s="1071" t="n"/>
      <c r="FI36" s="1071" t="n"/>
      <c r="FJ36" s="1071" t="n"/>
      <c r="FK36" s="1071" t="n"/>
      <c r="FL36" s="1071" t="n"/>
      <c r="FM36" s="1071" t="n"/>
      <c r="FN36" s="1071" t="n"/>
      <c r="FO36" s="1071" t="n"/>
      <c r="FP36" s="1071" t="n"/>
      <c r="FQ36" s="1071" t="n"/>
      <c r="FR36" s="1071" t="n"/>
      <c r="FS36" s="1071" t="n"/>
      <c r="FT36" s="1071" t="n"/>
      <c r="FU36" s="1071" t="n"/>
      <c r="FV36" s="1071" t="n"/>
      <c r="FW36" s="1071" t="n"/>
      <c r="FX36" s="1071" t="n"/>
      <c r="FY36" s="1071" t="n"/>
      <c r="FZ36" s="1071" t="n"/>
      <c r="GA36" s="1071" t="n"/>
      <c r="GB36" s="1071" t="n"/>
      <c r="GC36" s="1071" t="n"/>
      <c r="GD36" s="1071" t="n"/>
      <c r="GE36" s="1071" t="n"/>
      <c r="GF36" s="1071" t="n"/>
      <c r="GG36" s="1071" t="n"/>
      <c r="GH36" s="1071" t="n"/>
      <c r="GI36" s="1071" t="n"/>
      <c r="GJ36" s="1071" t="n"/>
      <c r="GK36" s="1071" t="n"/>
      <c r="GL36" s="1071" t="n"/>
      <c r="GM36" s="1071" t="n"/>
      <c r="GN36" s="1071" t="n"/>
      <c r="GO36" s="1071" t="n"/>
      <c r="GP36" s="1071" t="n"/>
      <c r="GQ36" s="1071" t="n"/>
      <c r="GR36" s="1071" t="n"/>
      <c r="GS36" s="1071" t="n"/>
      <c r="GT36" s="1071" t="n"/>
      <c r="GU36" s="1071" t="n"/>
      <c r="GV36" s="1071" t="n"/>
      <c r="GW36" s="1071" t="n"/>
      <c r="GX36" s="1071" t="n"/>
      <c r="GY36" s="1071" t="n"/>
      <c r="GZ36" s="1071" t="n"/>
      <c r="HA36" s="1071" t="n"/>
      <c r="HB36" s="1071" t="n"/>
      <c r="HC36" s="1071" t="n"/>
      <c r="HD36" s="1071" t="n"/>
      <c r="HE36" s="1071" t="n"/>
      <c r="HF36" s="1071" t="n"/>
      <c r="HG36" s="1071" t="n"/>
      <c r="HH36" s="1071" t="n"/>
      <c r="HI36" s="1071" t="n"/>
      <c r="HJ36" s="1071" t="n"/>
      <c r="HK36" s="1071" t="n"/>
      <c r="HL36" s="1071" t="n"/>
      <c r="HM36" s="1071" t="n"/>
      <c r="HN36" s="1071" t="n"/>
      <c r="HO36" s="1071" t="n"/>
      <c r="HP36" s="1071" t="n"/>
      <c r="HQ36" s="1071" t="n"/>
      <c r="HR36" s="1071" t="n"/>
      <c r="HS36" s="1071" t="n"/>
      <c r="HT36" s="1071" t="n"/>
      <c r="HU36" s="1071" t="n"/>
      <c r="HV36" s="1071" t="n"/>
      <c r="HW36" s="1071" t="n"/>
      <c r="HX36" s="1071" t="n"/>
      <c r="HY36" s="1071" t="n"/>
      <c r="HZ36" s="1071" t="n"/>
      <c r="IA36" s="1071" t="n"/>
      <c r="IB36" s="1071" t="n"/>
      <c r="IC36" s="1071" t="n"/>
      <c r="ID36" s="1071" t="n"/>
      <c r="IE36" s="1071" t="n"/>
      <c r="IF36" s="1071" t="n"/>
      <c r="IG36" s="1071" t="n"/>
      <c r="IH36" s="1071" t="n"/>
      <c r="II36" s="1071" t="n"/>
      <c r="IJ36" s="1071" t="n"/>
      <c r="IK36" s="1071" t="n"/>
      <c r="IL36" s="1071" t="n"/>
      <c r="IM36" s="1071" t="n"/>
      <c r="IN36" s="1071" t="n"/>
      <c r="IO36" s="1071" t="n"/>
      <c r="IP36" s="1071" t="n"/>
      <c r="IQ36" s="1071" t="n"/>
      <c r="IR36" s="1071" t="n"/>
      <c r="IS36" s="1071" t="n"/>
      <c r="IT36" s="1071" t="n"/>
      <c r="IU36" s="1071" t="n"/>
      <c r="IV36" s="1071" t="n"/>
      <c r="IW36" s="1071" t="n"/>
      <c r="IX36" s="1071" t="n"/>
      <c r="IY36" s="1071" t="n"/>
      <c r="IZ36" s="1071" t="n"/>
      <c r="JA36" s="1071" t="n"/>
      <c r="JB36" s="1071" t="n"/>
      <c r="JC36" s="1071" t="n"/>
      <c r="JD36" s="1071" t="n"/>
      <c r="JE36" s="1071" t="n"/>
      <c r="JF36" s="1071" t="n"/>
      <c r="JG36" s="1071" t="n"/>
      <c r="JH36" s="1071" t="n"/>
      <c r="JI36" s="1071" t="n"/>
      <c r="JJ36" s="1071" t="n"/>
      <c r="JK36" s="1071" t="n"/>
      <c r="JL36" s="1071" t="n"/>
      <c r="JM36" s="1071" t="n"/>
      <c r="JN36" s="1071" t="n"/>
      <c r="JO36" s="1071" t="n"/>
      <c r="JP36" s="1071" t="n"/>
      <c r="JQ36" s="1071" t="n"/>
      <c r="JR36" s="1071" t="n"/>
      <c r="JS36" s="1071" t="n"/>
      <c r="JT36" s="1071" t="n"/>
      <c r="JU36" s="1071" t="n"/>
      <c r="JV36" s="1071" t="n"/>
      <c r="JW36" s="1071" t="n"/>
      <c r="JX36" s="1071" t="n"/>
      <c r="JY36" s="1071" t="n"/>
      <c r="JZ36" s="1071" t="n"/>
      <c r="KA36" s="1071" t="n"/>
      <c r="KB36" s="1071" t="n"/>
      <c r="KC36" s="1071" t="n"/>
      <c r="KD36" s="1071" t="n"/>
      <c r="KE36" s="1071" t="n"/>
      <c r="KF36" s="1071" t="n"/>
      <c r="KG36" s="1071" t="n"/>
      <c r="KH36" s="1071" t="n"/>
      <c r="KI36" s="1071" t="n"/>
      <c r="KJ36" s="1071" t="n"/>
      <c r="KK36" s="1071" t="n"/>
      <c r="KL36" s="1071" t="n"/>
      <c r="KM36" s="1071" t="n"/>
      <c r="KN36" s="1071" t="n"/>
      <c r="KO36" s="1071" t="n"/>
      <c r="KP36" s="1071" t="n"/>
      <c r="KQ36" s="1071" t="n"/>
      <c r="KR36" s="1071" t="n"/>
      <c r="KS36" s="1071" t="n"/>
      <c r="KT36" s="1071" t="n"/>
      <c r="KU36" s="1071" t="n"/>
      <c r="KV36" s="1071" t="n"/>
      <c r="KW36" s="1071" t="n"/>
      <c r="KX36" s="1071" t="n"/>
      <c r="KY36" s="1071" t="n"/>
      <c r="KZ36" s="1071" t="n"/>
      <c r="LA36" s="1071" t="n"/>
      <c r="LB36" s="1071" t="n"/>
      <c r="LC36" s="1071" t="n"/>
      <c r="LD36" s="1071" t="n"/>
      <c r="LE36" s="1071" t="n"/>
      <c r="LF36" s="1071" t="n"/>
      <c r="LG36" s="1071" t="n"/>
      <c r="LH36" s="1071" t="n"/>
      <c r="LI36" s="1071" t="n"/>
      <c r="LJ36" s="1071" t="n"/>
      <c r="LK36" s="1071" t="n"/>
      <c r="LL36" s="1071" t="n"/>
      <c r="LM36" s="1071" t="n"/>
      <c r="LN36" s="1071" t="n"/>
      <c r="LO36" s="1071" t="n"/>
      <c r="LP36" s="1071" t="n"/>
      <c r="LQ36" s="1071" t="n"/>
      <c r="LR36" s="1071" t="n"/>
      <c r="LS36" s="1071" t="n"/>
    </row>
    <row r="37" ht="14.25" customFormat="1" customHeight="1" s="1071">
      <c r="A37" s="1071" t="n"/>
      <c r="B37" s="1097" t="n"/>
      <c r="C37" s="1098" t="n"/>
      <c r="D37" s="1098" t="n"/>
      <c r="E37" s="1098" t="n"/>
      <c r="F37" s="1098" t="n"/>
      <c r="G37" s="1098" t="n"/>
      <c r="H37" s="1098" t="n"/>
      <c r="I37" s="1099" t="n"/>
      <c r="J37" s="1071" t="n"/>
      <c r="K37" s="1071" t="n"/>
      <c r="L37" s="1071" t="n"/>
      <c r="M37" s="1071" t="n"/>
      <c r="N37" s="1100">
        <f>B37</f>
        <v/>
      </c>
      <c r="O37" s="1104">
        <f>C37*BS!$B$9</f>
        <v/>
      </c>
      <c r="P37" s="1104">
        <f>D37*BS!$B$9</f>
        <v/>
      </c>
      <c r="Q37" s="1101">
        <f>E37*BS!$B$9</f>
        <v/>
      </c>
      <c r="R37" s="1101">
        <f>F37*BS!$B$9</f>
        <v/>
      </c>
      <c r="S37" s="1101">
        <f>G37*BS!$B$9</f>
        <v/>
      </c>
      <c r="T37" s="1101">
        <f>H37*BS!$B$9</f>
        <v/>
      </c>
      <c r="U37" s="1116">
        <f>I37</f>
        <v/>
      </c>
      <c r="V37" s="1071" t="n"/>
      <c r="W37" s="1071" t="n"/>
      <c r="X37" s="1071" t="n"/>
      <c r="Y37" s="1071" t="n"/>
      <c r="Z37" s="1071" t="n"/>
      <c r="AA37" s="1071" t="n"/>
      <c r="AB37" s="1071" t="n"/>
      <c r="AC37" s="1071" t="n"/>
      <c r="AD37" s="1071" t="n"/>
      <c r="AE37" s="1071" t="n"/>
      <c r="AF37" s="1071" t="n"/>
      <c r="AG37" s="1071" t="n"/>
      <c r="AH37" s="1071" t="n"/>
      <c r="AI37" s="1071" t="n"/>
      <c r="AJ37" s="1071" t="n"/>
      <c r="AK37" s="1071" t="n"/>
      <c r="AL37" s="1071" t="n"/>
      <c r="AM37" s="1071" t="n"/>
      <c r="AN37" s="1071" t="n"/>
      <c r="AO37" s="1071" t="n"/>
      <c r="AP37" s="1071" t="n"/>
      <c r="AQ37" s="1071" t="n"/>
      <c r="AR37" s="1071" t="n"/>
      <c r="AS37" s="1071" t="n"/>
      <c r="AT37" s="1071" t="n"/>
      <c r="AU37" s="1071" t="n"/>
      <c r="AV37" s="1071" t="n"/>
      <c r="AW37" s="1071" t="n"/>
      <c r="AX37" s="1071" t="n"/>
      <c r="AY37" s="1071" t="n"/>
      <c r="AZ37" s="1071" t="n"/>
      <c r="BA37" s="1071" t="n"/>
      <c r="BB37" s="1071" t="n"/>
      <c r="BC37" s="1071" t="n"/>
      <c r="BD37" s="1071" t="n"/>
      <c r="BE37" s="1071" t="n"/>
      <c r="BF37" s="1071" t="n"/>
      <c r="BG37" s="1071" t="n"/>
      <c r="BH37" s="1071" t="n"/>
      <c r="BI37" s="1071" t="n"/>
      <c r="BJ37" s="1071" t="n"/>
      <c r="BK37" s="1071" t="n"/>
      <c r="BL37" s="1071" t="n"/>
      <c r="BM37" s="1071" t="n"/>
      <c r="BN37" s="1071" t="n"/>
      <c r="BO37" s="1071" t="n"/>
      <c r="BP37" s="1071" t="n"/>
      <c r="BQ37" s="1071" t="n"/>
      <c r="BR37" s="1071" t="n"/>
      <c r="BS37" s="1071" t="n"/>
      <c r="BT37" s="1071" t="n"/>
      <c r="BU37" s="1071" t="n"/>
      <c r="BV37" s="1071" t="n"/>
      <c r="BW37" s="1071" t="n"/>
      <c r="BX37" s="1071" t="n"/>
      <c r="BY37" s="1071" t="n"/>
      <c r="BZ37" s="1071" t="n"/>
      <c r="CA37" s="1071" t="n"/>
      <c r="CB37" s="1071" t="n"/>
      <c r="CC37" s="1071" t="n"/>
      <c r="CD37" s="1071" t="n"/>
      <c r="CE37" s="1071" t="n"/>
      <c r="CF37" s="1071" t="n"/>
      <c r="CG37" s="1071" t="n"/>
      <c r="CH37" s="1071" t="n"/>
      <c r="CI37" s="1071" t="n"/>
      <c r="CJ37" s="1071" t="n"/>
      <c r="CK37" s="1071" t="n"/>
      <c r="CL37" s="1071" t="n"/>
      <c r="CM37" s="1071" t="n"/>
      <c r="CN37" s="1071" t="n"/>
      <c r="CO37" s="1071" t="n"/>
      <c r="CP37" s="1071" t="n"/>
      <c r="CQ37" s="1071" t="n"/>
      <c r="CR37" s="1071" t="n"/>
      <c r="CS37" s="1071" t="n"/>
      <c r="CT37" s="1071" t="n"/>
      <c r="CU37" s="1071" t="n"/>
      <c r="CV37" s="1071" t="n"/>
      <c r="CW37" s="1071" t="n"/>
      <c r="CX37" s="1071" t="n"/>
      <c r="CY37" s="1071" t="n"/>
      <c r="CZ37" s="1071" t="n"/>
      <c r="DA37" s="1071" t="n"/>
      <c r="DB37" s="1071" t="n"/>
      <c r="DC37" s="1071" t="n"/>
      <c r="DD37" s="1071" t="n"/>
      <c r="DE37" s="1071" t="n"/>
      <c r="DF37" s="1071" t="n"/>
      <c r="DG37" s="1071" t="n"/>
      <c r="DH37" s="1071" t="n"/>
      <c r="DI37" s="1071" t="n"/>
      <c r="DJ37" s="1071" t="n"/>
      <c r="DK37" s="1071" t="n"/>
      <c r="DL37" s="1071" t="n"/>
      <c r="DM37" s="1071" t="n"/>
      <c r="DN37" s="1071" t="n"/>
      <c r="DO37" s="1071" t="n"/>
      <c r="DP37" s="1071" t="n"/>
      <c r="DQ37" s="1071" t="n"/>
      <c r="DR37" s="1071" t="n"/>
      <c r="DS37" s="1071" t="n"/>
      <c r="DT37" s="1071" t="n"/>
      <c r="DU37" s="1071" t="n"/>
      <c r="DV37" s="1071" t="n"/>
      <c r="DW37" s="1071" t="n"/>
      <c r="DX37" s="1071" t="n"/>
      <c r="DY37" s="1071" t="n"/>
      <c r="DZ37" s="1071" t="n"/>
      <c r="EA37" s="1071" t="n"/>
      <c r="EB37" s="1071" t="n"/>
      <c r="EC37" s="1071" t="n"/>
      <c r="ED37" s="1071" t="n"/>
      <c r="EE37" s="1071" t="n"/>
      <c r="EF37" s="1071" t="n"/>
      <c r="EG37" s="1071" t="n"/>
      <c r="EH37" s="1071" t="n"/>
      <c r="EI37" s="1071" t="n"/>
      <c r="EJ37" s="1071" t="n"/>
      <c r="EK37" s="1071" t="n"/>
      <c r="EL37" s="1071" t="n"/>
      <c r="EM37" s="1071" t="n"/>
      <c r="EN37" s="1071" t="n"/>
      <c r="EO37" s="1071" t="n"/>
      <c r="EP37" s="1071" t="n"/>
      <c r="EQ37" s="1071" t="n"/>
      <c r="ER37" s="1071" t="n"/>
      <c r="ES37" s="1071" t="n"/>
      <c r="ET37" s="1071" t="n"/>
      <c r="EU37" s="1071" t="n"/>
      <c r="EV37" s="1071" t="n"/>
      <c r="EW37" s="1071" t="n"/>
      <c r="EX37" s="1071" t="n"/>
      <c r="EY37" s="1071" t="n"/>
      <c r="EZ37" s="1071" t="n"/>
      <c r="FA37" s="1071" t="n"/>
      <c r="FB37" s="1071" t="n"/>
      <c r="FC37" s="1071" t="n"/>
      <c r="FD37" s="1071" t="n"/>
      <c r="FE37" s="1071" t="n"/>
      <c r="FF37" s="1071" t="n"/>
      <c r="FG37" s="1071" t="n"/>
      <c r="FH37" s="1071" t="n"/>
      <c r="FI37" s="1071" t="n"/>
      <c r="FJ37" s="1071" t="n"/>
      <c r="FK37" s="1071" t="n"/>
      <c r="FL37" s="1071" t="n"/>
      <c r="FM37" s="1071" t="n"/>
      <c r="FN37" s="1071" t="n"/>
      <c r="FO37" s="1071" t="n"/>
      <c r="FP37" s="1071" t="n"/>
      <c r="FQ37" s="1071" t="n"/>
      <c r="FR37" s="1071" t="n"/>
      <c r="FS37" s="1071" t="n"/>
      <c r="FT37" s="1071" t="n"/>
      <c r="FU37" s="1071" t="n"/>
      <c r="FV37" s="1071" t="n"/>
      <c r="FW37" s="1071" t="n"/>
      <c r="FX37" s="1071" t="n"/>
      <c r="FY37" s="1071" t="n"/>
      <c r="FZ37" s="1071" t="n"/>
      <c r="GA37" s="1071" t="n"/>
      <c r="GB37" s="1071" t="n"/>
      <c r="GC37" s="1071" t="n"/>
      <c r="GD37" s="1071" t="n"/>
      <c r="GE37" s="1071" t="n"/>
      <c r="GF37" s="1071" t="n"/>
      <c r="GG37" s="1071" t="n"/>
      <c r="GH37" s="1071" t="n"/>
      <c r="GI37" s="1071" t="n"/>
      <c r="GJ37" s="1071" t="n"/>
      <c r="GK37" s="1071" t="n"/>
      <c r="GL37" s="1071" t="n"/>
      <c r="GM37" s="1071" t="n"/>
      <c r="GN37" s="1071" t="n"/>
      <c r="GO37" s="1071" t="n"/>
      <c r="GP37" s="1071" t="n"/>
      <c r="GQ37" s="1071" t="n"/>
      <c r="GR37" s="1071" t="n"/>
      <c r="GS37" s="1071" t="n"/>
      <c r="GT37" s="1071" t="n"/>
      <c r="GU37" s="1071" t="n"/>
      <c r="GV37" s="1071" t="n"/>
      <c r="GW37" s="1071" t="n"/>
      <c r="GX37" s="1071" t="n"/>
      <c r="GY37" s="1071" t="n"/>
      <c r="GZ37" s="1071" t="n"/>
      <c r="HA37" s="1071" t="n"/>
      <c r="HB37" s="1071" t="n"/>
      <c r="HC37" s="1071" t="n"/>
      <c r="HD37" s="1071" t="n"/>
      <c r="HE37" s="1071" t="n"/>
      <c r="HF37" s="1071" t="n"/>
      <c r="HG37" s="1071" t="n"/>
      <c r="HH37" s="1071" t="n"/>
      <c r="HI37" s="1071" t="n"/>
      <c r="HJ37" s="1071" t="n"/>
      <c r="HK37" s="1071" t="n"/>
      <c r="HL37" s="1071" t="n"/>
      <c r="HM37" s="1071" t="n"/>
      <c r="HN37" s="1071" t="n"/>
      <c r="HO37" s="1071" t="n"/>
      <c r="HP37" s="1071" t="n"/>
      <c r="HQ37" s="1071" t="n"/>
      <c r="HR37" s="1071" t="n"/>
      <c r="HS37" s="1071" t="n"/>
      <c r="HT37" s="1071" t="n"/>
      <c r="HU37" s="1071" t="n"/>
      <c r="HV37" s="1071" t="n"/>
      <c r="HW37" s="1071" t="n"/>
      <c r="HX37" s="1071" t="n"/>
      <c r="HY37" s="1071" t="n"/>
      <c r="HZ37" s="1071" t="n"/>
      <c r="IA37" s="1071" t="n"/>
      <c r="IB37" s="1071" t="n"/>
      <c r="IC37" s="1071" t="n"/>
      <c r="ID37" s="1071" t="n"/>
      <c r="IE37" s="1071" t="n"/>
      <c r="IF37" s="1071" t="n"/>
      <c r="IG37" s="1071" t="n"/>
      <c r="IH37" s="1071" t="n"/>
      <c r="II37" s="1071" t="n"/>
      <c r="IJ37" s="1071" t="n"/>
      <c r="IK37" s="1071" t="n"/>
      <c r="IL37" s="1071" t="n"/>
      <c r="IM37" s="1071" t="n"/>
      <c r="IN37" s="1071" t="n"/>
      <c r="IO37" s="1071" t="n"/>
      <c r="IP37" s="1071" t="n"/>
      <c r="IQ37" s="1071" t="n"/>
      <c r="IR37" s="1071" t="n"/>
      <c r="IS37" s="1071" t="n"/>
      <c r="IT37" s="1071" t="n"/>
      <c r="IU37" s="1071" t="n"/>
      <c r="IV37" s="1071" t="n"/>
      <c r="IW37" s="1071" t="n"/>
      <c r="IX37" s="1071" t="n"/>
      <c r="IY37" s="1071" t="n"/>
      <c r="IZ37" s="1071" t="n"/>
      <c r="JA37" s="1071" t="n"/>
      <c r="JB37" s="1071" t="n"/>
      <c r="JC37" s="1071" t="n"/>
      <c r="JD37" s="1071" t="n"/>
      <c r="JE37" s="1071" t="n"/>
      <c r="JF37" s="1071" t="n"/>
      <c r="JG37" s="1071" t="n"/>
      <c r="JH37" s="1071" t="n"/>
      <c r="JI37" s="1071" t="n"/>
      <c r="JJ37" s="1071" t="n"/>
      <c r="JK37" s="1071" t="n"/>
      <c r="JL37" s="1071" t="n"/>
      <c r="JM37" s="1071" t="n"/>
      <c r="JN37" s="1071" t="n"/>
      <c r="JO37" s="1071" t="n"/>
      <c r="JP37" s="1071" t="n"/>
      <c r="JQ37" s="1071" t="n"/>
      <c r="JR37" s="1071" t="n"/>
      <c r="JS37" s="1071" t="n"/>
      <c r="JT37" s="1071" t="n"/>
      <c r="JU37" s="1071" t="n"/>
      <c r="JV37" s="1071" t="n"/>
      <c r="JW37" s="1071" t="n"/>
      <c r="JX37" s="1071" t="n"/>
      <c r="JY37" s="1071" t="n"/>
      <c r="JZ37" s="1071" t="n"/>
      <c r="KA37" s="1071" t="n"/>
      <c r="KB37" s="1071" t="n"/>
      <c r="KC37" s="1071" t="n"/>
      <c r="KD37" s="1071" t="n"/>
      <c r="KE37" s="1071" t="n"/>
      <c r="KF37" s="1071" t="n"/>
      <c r="KG37" s="1071" t="n"/>
      <c r="KH37" s="1071" t="n"/>
      <c r="KI37" s="1071" t="n"/>
      <c r="KJ37" s="1071" t="n"/>
      <c r="KK37" s="1071" t="n"/>
      <c r="KL37" s="1071" t="n"/>
      <c r="KM37" s="1071" t="n"/>
      <c r="KN37" s="1071" t="n"/>
      <c r="KO37" s="1071" t="n"/>
      <c r="KP37" s="1071" t="n"/>
      <c r="KQ37" s="1071" t="n"/>
      <c r="KR37" s="1071" t="n"/>
      <c r="KS37" s="1071" t="n"/>
      <c r="KT37" s="1071" t="n"/>
      <c r="KU37" s="1071" t="n"/>
      <c r="KV37" s="1071" t="n"/>
      <c r="KW37" s="1071" t="n"/>
      <c r="KX37" s="1071" t="n"/>
      <c r="KY37" s="1071" t="n"/>
      <c r="KZ37" s="1071" t="n"/>
      <c r="LA37" s="1071" t="n"/>
      <c r="LB37" s="1071" t="n"/>
      <c r="LC37" s="1071" t="n"/>
      <c r="LD37" s="1071" t="n"/>
      <c r="LE37" s="1071" t="n"/>
      <c r="LF37" s="1071" t="n"/>
      <c r="LG37" s="1071" t="n"/>
      <c r="LH37" s="1071" t="n"/>
      <c r="LI37" s="1071" t="n"/>
      <c r="LJ37" s="1071" t="n"/>
      <c r="LK37" s="1071" t="n"/>
      <c r="LL37" s="1071" t="n"/>
      <c r="LM37" s="1071" t="n"/>
      <c r="LN37" s="1071" t="n"/>
      <c r="LO37" s="1071" t="n"/>
      <c r="LP37" s="1071" t="n"/>
      <c r="LQ37" s="1071" t="n"/>
      <c r="LR37" s="1071" t="n"/>
      <c r="LS37" s="1071" t="n"/>
    </row>
    <row r="38" ht="14.25" customFormat="1" customHeight="1" s="1071">
      <c r="A38" s="1071" t="n"/>
      <c r="B38" s="1097" t="n"/>
      <c r="C38" s="1098" t="n"/>
      <c r="D38" s="1098" t="n"/>
      <c r="E38" s="1098" t="n"/>
      <c r="F38" s="1098" t="n"/>
      <c r="G38" s="1098" t="n"/>
      <c r="H38" s="1098" t="n"/>
      <c r="I38" s="1099" t="n"/>
      <c r="J38" s="1071" t="n"/>
      <c r="K38" s="1071" t="n"/>
      <c r="L38" s="1071" t="n"/>
      <c r="M38" s="1071" t="n"/>
      <c r="N38" s="1100">
        <f>B38</f>
        <v/>
      </c>
      <c r="O38" s="1104">
        <f>C38*BS!$B$9</f>
        <v/>
      </c>
      <c r="P38" s="1104">
        <f>D38*BS!$B$9</f>
        <v/>
      </c>
      <c r="Q38" s="1101">
        <f>E38*BS!$B$9</f>
        <v/>
      </c>
      <c r="R38" s="1101">
        <f>F38*BS!$B$9</f>
        <v/>
      </c>
      <c r="S38" s="1101">
        <f>G38*BS!$B$9</f>
        <v/>
      </c>
      <c r="T38" s="1101">
        <f>H38*BS!$B$9</f>
        <v/>
      </c>
      <c r="U38" s="1116">
        <f>I38</f>
        <v/>
      </c>
      <c r="V38" s="1071" t="n"/>
      <c r="W38" s="1071" t="n"/>
      <c r="X38" s="1071" t="n"/>
      <c r="Y38" s="1071" t="n"/>
      <c r="Z38" s="1071" t="n"/>
      <c r="AA38" s="1071" t="n"/>
      <c r="AB38" s="1071" t="n"/>
      <c r="AC38" s="1071" t="n"/>
      <c r="AD38" s="1071" t="n"/>
      <c r="AE38" s="1071" t="n"/>
      <c r="AF38" s="1071" t="n"/>
      <c r="AG38" s="1071" t="n"/>
      <c r="AH38" s="1071" t="n"/>
      <c r="AI38" s="1071" t="n"/>
      <c r="AJ38" s="1071" t="n"/>
      <c r="AK38" s="1071" t="n"/>
      <c r="AL38" s="1071" t="n"/>
      <c r="AM38" s="1071" t="n"/>
      <c r="AN38" s="1071" t="n"/>
      <c r="AO38" s="1071" t="n"/>
      <c r="AP38" s="1071" t="n"/>
      <c r="AQ38" s="1071" t="n"/>
      <c r="AR38" s="1071" t="n"/>
      <c r="AS38" s="1071" t="n"/>
      <c r="AT38" s="1071" t="n"/>
      <c r="AU38" s="1071" t="n"/>
      <c r="AV38" s="1071" t="n"/>
      <c r="AW38" s="1071" t="n"/>
      <c r="AX38" s="1071" t="n"/>
      <c r="AY38" s="1071" t="n"/>
      <c r="AZ38" s="1071" t="n"/>
      <c r="BA38" s="1071" t="n"/>
      <c r="BB38" s="1071" t="n"/>
      <c r="BC38" s="1071" t="n"/>
      <c r="BD38" s="1071" t="n"/>
      <c r="BE38" s="1071" t="n"/>
      <c r="BF38" s="1071" t="n"/>
      <c r="BG38" s="1071" t="n"/>
      <c r="BH38" s="1071" t="n"/>
      <c r="BI38" s="1071" t="n"/>
      <c r="BJ38" s="1071" t="n"/>
      <c r="BK38" s="1071" t="n"/>
      <c r="BL38" s="1071" t="n"/>
      <c r="BM38" s="1071" t="n"/>
      <c r="BN38" s="1071" t="n"/>
      <c r="BO38" s="1071" t="n"/>
      <c r="BP38" s="1071" t="n"/>
      <c r="BQ38" s="1071" t="n"/>
      <c r="BR38" s="1071" t="n"/>
      <c r="BS38" s="1071" t="n"/>
      <c r="BT38" s="1071" t="n"/>
      <c r="BU38" s="1071" t="n"/>
      <c r="BV38" s="1071" t="n"/>
      <c r="BW38" s="1071" t="n"/>
      <c r="BX38" s="1071" t="n"/>
      <c r="BY38" s="1071" t="n"/>
      <c r="BZ38" s="1071" t="n"/>
      <c r="CA38" s="1071" t="n"/>
      <c r="CB38" s="1071" t="n"/>
      <c r="CC38" s="1071" t="n"/>
      <c r="CD38" s="1071" t="n"/>
      <c r="CE38" s="1071" t="n"/>
      <c r="CF38" s="1071" t="n"/>
      <c r="CG38" s="1071" t="n"/>
      <c r="CH38" s="1071" t="n"/>
      <c r="CI38" s="1071" t="n"/>
      <c r="CJ38" s="1071" t="n"/>
      <c r="CK38" s="1071" t="n"/>
      <c r="CL38" s="1071" t="n"/>
      <c r="CM38" s="1071" t="n"/>
      <c r="CN38" s="1071" t="n"/>
      <c r="CO38" s="1071" t="n"/>
      <c r="CP38" s="1071" t="n"/>
      <c r="CQ38" s="1071" t="n"/>
      <c r="CR38" s="1071" t="n"/>
      <c r="CS38" s="1071" t="n"/>
      <c r="CT38" s="1071" t="n"/>
      <c r="CU38" s="1071" t="n"/>
      <c r="CV38" s="1071" t="n"/>
      <c r="CW38" s="1071" t="n"/>
      <c r="CX38" s="1071" t="n"/>
      <c r="CY38" s="1071" t="n"/>
      <c r="CZ38" s="1071" t="n"/>
      <c r="DA38" s="1071" t="n"/>
      <c r="DB38" s="1071" t="n"/>
      <c r="DC38" s="1071" t="n"/>
      <c r="DD38" s="1071" t="n"/>
      <c r="DE38" s="1071" t="n"/>
      <c r="DF38" s="1071" t="n"/>
      <c r="DG38" s="1071" t="n"/>
      <c r="DH38" s="1071" t="n"/>
      <c r="DI38" s="1071" t="n"/>
      <c r="DJ38" s="1071" t="n"/>
      <c r="DK38" s="1071" t="n"/>
      <c r="DL38" s="1071" t="n"/>
      <c r="DM38" s="1071" t="n"/>
      <c r="DN38" s="1071" t="n"/>
      <c r="DO38" s="1071" t="n"/>
      <c r="DP38" s="1071" t="n"/>
      <c r="DQ38" s="1071" t="n"/>
      <c r="DR38" s="1071" t="n"/>
      <c r="DS38" s="1071" t="n"/>
      <c r="DT38" s="1071" t="n"/>
      <c r="DU38" s="1071" t="n"/>
      <c r="DV38" s="1071" t="n"/>
      <c r="DW38" s="1071" t="n"/>
      <c r="DX38" s="1071" t="n"/>
      <c r="DY38" s="1071" t="n"/>
      <c r="DZ38" s="1071" t="n"/>
      <c r="EA38" s="1071" t="n"/>
      <c r="EB38" s="1071" t="n"/>
      <c r="EC38" s="1071" t="n"/>
      <c r="ED38" s="1071" t="n"/>
      <c r="EE38" s="1071" t="n"/>
      <c r="EF38" s="1071" t="n"/>
      <c r="EG38" s="1071" t="n"/>
      <c r="EH38" s="1071" t="n"/>
      <c r="EI38" s="1071" t="n"/>
      <c r="EJ38" s="1071" t="n"/>
      <c r="EK38" s="1071" t="n"/>
      <c r="EL38" s="1071" t="n"/>
      <c r="EM38" s="1071" t="n"/>
      <c r="EN38" s="1071" t="n"/>
      <c r="EO38" s="1071" t="n"/>
      <c r="EP38" s="1071" t="n"/>
      <c r="EQ38" s="1071" t="n"/>
      <c r="ER38" s="1071" t="n"/>
      <c r="ES38" s="1071" t="n"/>
      <c r="ET38" s="1071" t="n"/>
      <c r="EU38" s="1071" t="n"/>
      <c r="EV38" s="1071" t="n"/>
      <c r="EW38" s="1071" t="n"/>
      <c r="EX38" s="1071" t="n"/>
      <c r="EY38" s="1071" t="n"/>
      <c r="EZ38" s="1071" t="n"/>
      <c r="FA38" s="1071" t="n"/>
      <c r="FB38" s="1071" t="n"/>
      <c r="FC38" s="1071" t="n"/>
      <c r="FD38" s="1071" t="n"/>
      <c r="FE38" s="1071" t="n"/>
      <c r="FF38" s="1071" t="n"/>
      <c r="FG38" s="1071" t="n"/>
      <c r="FH38" s="1071" t="n"/>
      <c r="FI38" s="1071" t="n"/>
      <c r="FJ38" s="1071" t="n"/>
      <c r="FK38" s="1071" t="n"/>
      <c r="FL38" s="1071" t="n"/>
      <c r="FM38" s="1071" t="n"/>
      <c r="FN38" s="1071" t="n"/>
      <c r="FO38" s="1071" t="n"/>
      <c r="FP38" s="1071" t="n"/>
      <c r="FQ38" s="1071" t="n"/>
      <c r="FR38" s="1071" t="n"/>
      <c r="FS38" s="1071" t="n"/>
      <c r="FT38" s="1071" t="n"/>
      <c r="FU38" s="1071" t="n"/>
      <c r="FV38" s="1071" t="n"/>
      <c r="FW38" s="1071" t="n"/>
      <c r="FX38" s="1071" t="n"/>
      <c r="FY38" s="1071" t="n"/>
      <c r="FZ38" s="1071" t="n"/>
      <c r="GA38" s="1071" t="n"/>
      <c r="GB38" s="1071" t="n"/>
      <c r="GC38" s="1071" t="n"/>
      <c r="GD38" s="1071" t="n"/>
      <c r="GE38" s="1071" t="n"/>
      <c r="GF38" s="1071" t="n"/>
      <c r="GG38" s="1071" t="n"/>
      <c r="GH38" s="1071" t="n"/>
      <c r="GI38" s="1071" t="n"/>
      <c r="GJ38" s="1071" t="n"/>
      <c r="GK38" s="1071" t="n"/>
      <c r="GL38" s="1071" t="n"/>
      <c r="GM38" s="1071" t="n"/>
      <c r="GN38" s="1071" t="n"/>
      <c r="GO38" s="1071" t="n"/>
      <c r="GP38" s="1071" t="n"/>
      <c r="GQ38" s="1071" t="n"/>
      <c r="GR38" s="1071" t="n"/>
      <c r="GS38" s="1071" t="n"/>
      <c r="GT38" s="1071" t="n"/>
      <c r="GU38" s="1071" t="n"/>
      <c r="GV38" s="1071" t="n"/>
      <c r="GW38" s="1071" t="n"/>
      <c r="GX38" s="1071" t="n"/>
      <c r="GY38" s="1071" t="n"/>
      <c r="GZ38" s="1071" t="n"/>
      <c r="HA38" s="1071" t="n"/>
      <c r="HB38" s="1071" t="n"/>
      <c r="HC38" s="1071" t="n"/>
      <c r="HD38" s="1071" t="n"/>
      <c r="HE38" s="1071" t="n"/>
      <c r="HF38" s="1071" t="n"/>
      <c r="HG38" s="1071" t="n"/>
      <c r="HH38" s="1071" t="n"/>
      <c r="HI38" s="1071" t="n"/>
      <c r="HJ38" s="1071" t="n"/>
      <c r="HK38" s="1071" t="n"/>
      <c r="HL38" s="1071" t="n"/>
      <c r="HM38" s="1071" t="n"/>
      <c r="HN38" s="1071" t="n"/>
      <c r="HO38" s="1071" t="n"/>
      <c r="HP38" s="1071" t="n"/>
      <c r="HQ38" s="1071" t="n"/>
      <c r="HR38" s="1071" t="n"/>
      <c r="HS38" s="1071" t="n"/>
      <c r="HT38" s="1071" t="n"/>
      <c r="HU38" s="1071" t="n"/>
      <c r="HV38" s="1071" t="n"/>
      <c r="HW38" s="1071" t="n"/>
      <c r="HX38" s="1071" t="n"/>
      <c r="HY38" s="1071" t="n"/>
      <c r="HZ38" s="1071" t="n"/>
      <c r="IA38" s="1071" t="n"/>
      <c r="IB38" s="1071" t="n"/>
      <c r="IC38" s="1071" t="n"/>
      <c r="ID38" s="1071" t="n"/>
      <c r="IE38" s="1071" t="n"/>
      <c r="IF38" s="1071" t="n"/>
      <c r="IG38" s="1071" t="n"/>
      <c r="IH38" s="1071" t="n"/>
      <c r="II38" s="1071" t="n"/>
      <c r="IJ38" s="1071" t="n"/>
      <c r="IK38" s="1071" t="n"/>
      <c r="IL38" s="1071" t="n"/>
      <c r="IM38" s="1071" t="n"/>
      <c r="IN38" s="1071" t="n"/>
      <c r="IO38" s="1071" t="n"/>
      <c r="IP38" s="1071" t="n"/>
      <c r="IQ38" s="1071" t="n"/>
      <c r="IR38" s="1071" t="n"/>
      <c r="IS38" s="1071" t="n"/>
      <c r="IT38" s="1071" t="n"/>
      <c r="IU38" s="1071" t="n"/>
      <c r="IV38" s="1071" t="n"/>
      <c r="IW38" s="1071" t="n"/>
      <c r="IX38" s="1071" t="n"/>
      <c r="IY38" s="1071" t="n"/>
      <c r="IZ38" s="1071" t="n"/>
      <c r="JA38" s="1071" t="n"/>
      <c r="JB38" s="1071" t="n"/>
      <c r="JC38" s="1071" t="n"/>
      <c r="JD38" s="1071" t="n"/>
      <c r="JE38" s="1071" t="n"/>
      <c r="JF38" s="1071" t="n"/>
      <c r="JG38" s="1071" t="n"/>
      <c r="JH38" s="1071" t="n"/>
      <c r="JI38" s="1071" t="n"/>
      <c r="JJ38" s="1071" t="n"/>
      <c r="JK38" s="1071" t="n"/>
      <c r="JL38" s="1071" t="n"/>
      <c r="JM38" s="1071" t="n"/>
      <c r="JN38" s="1071" t="n"/>
      <c r="JO38" s="1071" t="n"/>
      <c r="JP38" s="1071" t="n"/>
      <c r="JQ38" s="1071" t="n"/>
      <c r="JR38" s="1071" t="n"/>
      <c r="JS38" s="1071" t="n"/>
      <c r="JT38" s="1071" t="n"/>
      <c r="JU38" s="1071" t="n"/>
      <c r="JV38" s="1071" t="n"/>
      <c r="JW38" s="1071" t="n"/>
      <c r="JX38" s="1071" t="n"/>
      <c r="JY38" s="1071" t="n"/>
      <c r="JZ38" s="1071" t="n"/>
      <c r="KA38" s="1071" t="n"/>
      <c r="KB38" s="1071" t="n"/>
      <c r="KC38" s="1071" t="n"/>
      <c r="KD38" s="1071" t="n"/>
      <c r="KE38" s="1071" t="n"/>
      <c r="KF38" s="1071" t="n"/>
      <c r="KG38" s="1071" t="n"/>
      <c r="KH38" s="1071" t="n"/>
      <c r="KI38" s="1071" t="n"/>
      <c r="KJ38" s="1071" t="n"/>
      <c r="KK38" s="1071" t="n"/>
      <c r="KL38" s="1071" t="n"/>
      <c r="KM38" s="1071" t="n"/>
      <c r="KN38" s="1071" t="n"/>
      <c r="KO38" s="1071" t="n"/>
      <c r="KP38" s="1071" t="n"/>
      <c r="KQ38" s="1071" t="n"/>
      <c r="KR38" s="1071" t="n"/>
      <c r="KS38" s="1071" t="n"/>
      <c r="KT38" s="1071" t="n"/>
      <c r="KU38" s="1071" t="n"/>
      <c r="KV38" s="1071" t="n"/>
      <c r="KW38" s="1071" t="n"/>
      <c r="KX38" s="1071" t="n"/>
      <c r="KY38" s="1071" t="n"/>
      <c r="KZ38" s="1071" t="n"/>
      <c r="LA38" s="1071" t="n"/>
      <c r="LB38" s="1071" t="n"/>
      <c r="LC38" s="1071" t="n"/>
      <c r="LD38" s="1071" t="n"/>
      <c r="LE38" s="1071" t="n"/>
      <c r="LF38" s="1071" t="n"/>
      <c r="LG38" s="1071" t="n"/>
      <c r="LH38" s="1071" t="n"/>
      <c r="LI38" s="1071" t="n"/>
      <c r="LJ38" s="1071" t="n"/>
      <c r="LK38" s="1071" t="n"/>
      <c r="LL38" s="1071" t="n"/>
      <c r="LM38" s="1071" t="n"/>
      <c r="LN38" s="1071" t="n"/>
      <c r="LO38" s="1071" t="n"/>
      <c r="LP38" s="1071" t="n"/>
      <c r="LQ38" s="1071" t="n"/>
      <c r="LR38" s="1071" t="n"/>
      <c r="LS38" s="1071" t="n"/>
    </row>
    <row r="39" ht="14.25" customFormat="1" customHeight="1" s="1071">
      <c r="A39" s="1071" t="n"/>
      <c r="B39" s="1097" t="n"/>
      <c r="C39" s="1098" t="n"/>
      <c r="D39" s="1098" t="n"/>
      <c r="E39" s="1098" t="n"/>
      <c r="F39" s="1098" t="n"/>
      <c r="G39" s="1098" t="n"/>
      <c r="H39" s="1098" t="n"/>
      <c r="I39" s="1099" t="n"/>
      <c r="J39" s="1071" t="n"/>
      <c r="K39" s="1071" t="n"/>
      <c r="L39" s="1071" t="n"/>
      <c r="M39" s="1071" t="n"/>
      <c r="N39" s="1100">
        <f>B39</f>
        <v/>
      </c>
      <c r="O39" s="1104">
        <f>C39*BS!$B$9</f>
        <v/>
      </c>
      <c r="P39" s="1104">
        <f>D39*BS!$B$9</f>
        <v/>
      </c>
      <c r="Q39" s="1101">
        <f>E39*BS!$B$9</f>
        <v/>
      </c>
      <c r="R39" s="1101">
        <f>F39*BS!$B$9</f>
        <v/>
      </c>
      <c r="S39" s="1101">
        <f>G39*BS!$B$9</f>
        <v/>
      </c>
      <c r="T39" s="1101">
        <f>H39*BS!$B$9</f>
        <v/>
      </c>
      <c r="U39" s="1116">
        <f>I39</f>
        <v/>
      </c>
      <c r="V39" s="1071" t="n"/>
      <c r="W39" s="1071" t="n"/>
      <c r="X39" s="1071" t="n"/>
      <c r="Y39" s="1071" t="n"/>
      <c r="Z39" s="1071" t="n"/>
      <c r="AA39" s="1071" t="n"/>
      <c r="AB39" s="1071" t="n"/>
      <c r="AC39" s="1071" t="n"/>
      <c r="AD39" s="1071" t="n"/>
      <c r="AE39" s="1071" t="n"/>
      <c r="AF39" s="1071" t="n"/>
      <c r="AG39" s="1071" t="n"/>
      <c r="AH39" s="1071" t="n"/>
      <c r="AI39" s="1071" t="n"/>
      <c r="AJ39" s="1071" t="n"/>
      <c r="AK39" s="1071" t="n"/>
      <c r="AL39" s="1071" t="n"/>
      <c r="AM39" s="1071" t="n"/>
      <c r="AN39" s="1071" t="n"/>
      <c r="AO39" s="1071" t="n"/>
      <c r="AP39" s="1071" t="n"/>
      <c r="AQ39" s="1071" t="n"/>
      <c r="AR39" s="1071" t="n"/>
      <c r="AS39" s="1071" t="n"/>
      <c r="AT39" s="1071" t="n"/>
      <c r="AU39" s="1071" t="n"/>
      <c r="AV39" s="1071" t="n"/>
      <c r="AW39" s="1071" t="n"/>
      <c r="AX39" s="1071" t="n"/>
      <c r="AY39" s="1071" t="n"/>
      <c r="AZ39" s="1071" t="n"/>
      <c r="BA39" s="1071" t="n"/>
      <c r="BB39" s="1071" t="n"/>
      <c r="BC39" s="1071" t="n"/>
      <c r="BD39" s="1071" t="n"/>
      <c r="BE39" s="1071" t="n"/>
      <c r="BF39" s="1071" t="n"/>
      <c r="BG39" s="1071" t="n"/>
      <c r="BH39" s="1071" t="n"/>
      <c r="BI39" s="1071" t="n"/>
      <c r="BJ39" s="1071" t="n"/>
      <c r="BK39" s="1071" t="n"/>
      <c r="BL39" s="1071" t="n"/>
      <c r="BM39" s="1071" t="n"/>
      <c r="BN39" s="1071" t="n"/>
      <c r="BO39" s="1071" t="n"/>
      <c r="BP39" s="1071" t="n"/>
      <c r="BQ39" s="1071" t="n"/>
      <c r="BR39" s="1071" t="n"/>
      <c r="BS39" s="1071" t="n"/>
      <c r="BT39" s="1071" t="n"/>
      <c r="BU39" s="1071" t="n"/>
      <c r="BV39" s="1071" t="n"/>
      <c r="BW39" s="1071" t="n"/>
      <c r="BX39" s="1071" t="n"/>
      <c r="BY39" s="1071" t="n"/>
      <c r="BZ39" s="1071" t="n"/>
      <c r="CA39" s="1071" t="n"/>
      <c r="CB39" s="1071" t="n"/>
      <c r="CC39" s="1071" t="n"/>
      <c r="CD39" s="1071" t="n"/>
      <c r="CE39" s="1071" t="n"/>
      <c r="CF39" s="1071" t="n"/>
      <c r="CG39" s="1071" t="n"/>
      <c r="CH39" s="1071" t="n"/>
      <c r="CI39" s="1071" t="n"/>
      <c r="CJ39" s="1071" t="n"/>
      <c r="CK39" s="1071" t="n"/>
      <c r="CL39" s="1071" t="n"/>
      <c r="CM39" s="1071" t="n"/>
      <c r="CN39" s="1071" t="n"/>
      <c r="CO39" s="1071" t="n"/>
      <c r="CP39" s="1071" t="n"/>
      <c r="CQ39" s="1071" t="n"/>
      <c r="CR39" s="1071" t="n"/>
      <c r="CS39" s="1071" t="n"/>
      <c r="CT39" s="1071" t="n"/>
      <c r="CU39" s="1071" t="n"/>
      <c r="CV39" s="1071" t="n"/>
      <c r="CW39" s="1071" t="n"/>
      <c r="CX39" s="1071" t="n"/>
      <c r="CY39" s="1071" t="n"/>
      <c r="CZ39" s="1071" t="n"/>
      <c r="DA39" s="1071" t="n"/>
      <c r="DB39" s="1071" t="n"/>
      <c r="DC39" s="1071" t="n"/>
      <c r="DD39" s="1071" t="n"/>
      <c r="DE39" s="1071" t="n"/>
      <c r="DF39" s="1071" t="n"/>
      <c r="DG39" s="1071" t="n"/>
      <c r="DH39" s="1071" t="n"/>
      <c r="DI39" s="1071" t="n"/>
      <c r="DJ39" s="1071" t="n"/>
      <c r="DK39" s="1071" t="n"/>
      <c r="DL39" s="1071" t="n"/>
      <c r="DM39" s="1071" t="n"/>
      <c r="DN39" s="1071" t="n"/>
      <c r="DO39" s="1071" t="n"/>
      <c r="DP39" s="1071" t="n"/>
      <c r="DQ39" s="1071" t="n"/>
      <c r="DR39" s="1071" t="n"/>
      <c r="DS39" s="1071" t="n"/>
      <c r="DT39" s="1071" t="n"/>
      <c r="DU39" s="1071" t="n"/>
      <c r="DV39" s="1071" t="n"/>
      <c r="DW39" s="1071" t="n"/>
      <c r="DX39" s="1071" t="n"/>
      <c r="DY39" s="1071" t="n"/>
      <c r="DZ39" s="1071" t="n"/>
      <c r="EA39" s="1071" t="n"/>
      <c r="EB39" s="1071" t="n"/>
      <c r="EC39" s="1071" t="n"/>
      <c r="ED39" s="1071" t="n"/>
      <c r="EE39" s="1071" t="n"/>
      <c r="EF39" s="1071" t="n"/>
      <c r="EG39" s="1071" t="n"/>
      <c r="EH39" s="1071" t="n"/>
      <c r="EI39" s="1071" t="n"/>
      <c r="EJ39" s="1071" t="n"/>
      <c r="EK39" s="1071" t="n"/>
      <c r="EL39" s="1071" t="n"/>
      <c r="EM39" s="1071" t="n"/>
      <c r="EN39" s="1071" t="n"/>
      <c r="EO39" s="1071" t="n"/>
      <c r="EP39" s="1071" t="n"/>
      <c r="EQ39" s="1071" t="n"/>
      <c r="ER39" s="1071" t="n"/>
      <c r="ES39" s="1071" t="n"/>
      <c r="ET39" s="1071" t="n"/>
      <c r="EU39" s="1071" t="n"/>
      <c r="EV39" s="1071" t="n"/>
      <c r="EW39" s="1071" t="n"/>
      <c r="EX39" s="1071" t="n"/>
      <c r="EY39" s="1071" t="n"/>
      <c r="EZ39" s="1071" t="n"/>
      <c r="FA39" s="1071" t="n"/>
      <c r="FB39" s="1071" t="n"/>
      <c r="FC39" s="1071" t="n"/>
      <c r="FD39" s="1071" t="n"/>
      <c r="FE39" s="1071" t="n"/>
      <c r="FF39" s="1071" t="n"/>
      <c r="FG39" s="1071" t="n"/>
      <c r="FH39" s="1071" t="n"/>
      <c r="FI39" s="1071" t="n"/>
      <c r="FJ39" s="1071" t="n"/>
      <c r="FK39" s="1071" t="n"/>
      <c r="FL39" s="1071" t="n"/>
      <c r="FM39" s="1071" t="n"/>
      <c r="FN39" s="1071" t="n"/>
      <c r="FO39" s="1071" t="n"/>
      <c r="FP39" s="1071" t="n"/>
      <c r="FQ39" s="1071" t="n"/>
      <c r="FR39" s="1071" t="n"/>
      <c r="FS39" s="1071" t="n"/>
      <c r="FT39" s="1071" t="n"/>
      <c r="FU39" s="1071" t="n"/>
      <c r="FV39" s="1071" t="n"/>
      <c r="FW39" s="1071" t="n"/>
      <c r="FX39" s="1071" t="n"/>
      <c r="FY39" s="1071" t="n"/>
      <c r="FZ39" s="1071" t="n"/>
      <c r="GA39" s="1071" t="n"/>
      <c r="GB39" s="1071" t="n"/>
      <c r="GC39" s="1071" t="n"/>
      <c r="GD39" s="1071" t="n"/>
      <c r="GE39" s="1071" t="n"/>
      <c r="GF39" s="1071" t="n"/>
      <c r="GG39" s="1071" t="n"/>
      <c r="GH39" s="1071" t="n"/>
      <c r="GI39" s="1071" t="n"/>
      <c r="GJ39" s="1071" t="n"/>
      <c r="GK39" s="1071" t="n"/>
      <c r="GL39" s="1071" t="n"/>
      <c r="GM39" s="1071" t="n"/>
      <c r="GN39" s="1071" t="n"/>
      <c r="GO39" s="1071" t="n"/>
      <c r="GP39" s="1071" t="n"/>
      <c r="GQ39" s="1071" t="n"/>
      <c r="GR39" s="1071" t="n"/>
      <c r="GS39" s="1071" t="n"/>
      <c r="GT39" s="1071" t="n"/>
      <c r="GU39" s="1071" t="n"/>
      <c r="GV39" s="1071" t="n"/>
      <c r="GW39" s="1071" t="n"/>
      <c r="GX39" s="1071" t="n"/>
      <c r="GY39" s="1071" t="n"/>
      <c r="GZ39" s="1071" t="n"/>
      <c r="HA39" s="1071" t="n"/>
      <c r="HB39" s="1071" t="n"/>
      <c r="HC39" s="1071" t="n"/>
      <c r="HD39" s="1071" t="n"/>
      <c r="HE39" s="1071" t="n"/>
      <c r="HF39" s="1071" t="n"/>
      <c r="HG39" s="1071" t="n"/>
      <c r="HH39" s="1071" t="n"/>
      <c r="HI39" s="1071" t="n"/>
      <c r="HJ39" s="1071" t="n"/>
      <c r="HK39" s="1071" t="n"/>
      <c r="HL39" s="1071" t="n"/>
      <c r="HM39" s="1071" t="n"/>
      <c r="HN39" s="1071" t="n"/>
      <c r="HO39" s="1071" t="n"/>
      <c r="HP39" s="1071" t="n"/>
      <c r="HQ39" s="1071" t="n"/>
      <c r="HR39" s="1071" t="n"/>
      <c r="HS39" s="1071" t="n"/>
      <c r="HT39" s="1071" t="n"/>
      <c r="HU39" s="1071" t="n"/>
      <c r="HV39" s="1071" t="n"/>
      <c r="HW39" s="1071" t="n"/>
      <c r="HX39" s="1071" t="n"/>
      <c r="HY39" s="1071" t="n"/>
      <c r="HZ39" s="1071" t="n"/>
      <c r="IA39" s="1071" t="n"/>
      <c r="IB39" s="1071" t="n"/>
      <c r="IC39" s="1071" t="n"/>
      <c r="ID39" s="1071" t="n"/>
      <c r="IE39" s="1071" t="n"/>
      <c r="IF39" s="1071" t="n"/>
      <c r="IG39" s="1071" t="n"/>
      <c r="IH39" s="1071" t="n"/>
      <c r="II39" s="1071" t="n"/>
      <c r="IJ39" s="1071" t="n"/>
      <c r="IK39" s="1071" t="n"/>
      <c r="IL39" s="1071" t="n"/>
      <c r="IM39" s="1071" t="n"/>
      <c r="IN39" s="1071" t="n"/>
      <c r="IO39" s="1071" t="n"/>
      <c r="IP39" s="1071" t="n"/>
      <c r="IQ39" s="1071" t="n"/>
      <c r="IR39" s="1071" t="n"/>
      <c r="IS39" s="1071" t="n"/>
      <c r="IT39" s="1071" t="n"/>
      <c r="IU39" s="1071" t="n"/>
      <c r="IV39" s="1071" t="n"/>
      <c r="IW39" s="1071" t="n"/>
      <c r="IX39" s="1071" t="n"/>
      <c r="IY39" s="1071" t="n"/>
      <c r="IZ39" s="1071" t="n"/>
      <c r="JA39" s="1071" t="n"/>
      <c r="JB39" s="1071" t="n"/>
      <c r="JC39" s="1071" t="n"/>
      <c r="JD39" s="1071" t="n"/>
      <c r="JE39" s="1071" t="n"/>
      <c r="JF39" s="1071" t="n"/>
      <c r="JG39" s="1071" t="n"/>
      <c r="JH39" s="1071" t="n"/>
      <c r="JI39" s="1071" t="n"/>
      <c r="JJ39" s="1071" t="n"/>
      <c r="JK39" s="1071" t="n"/>
      <c r="JL39" s="1071" t="n"/>
      <c r="JM39" s="1071" t="n"/>
      <c r="JN39" s="1071" t="n"/>
      <c r="JO39" s="1071" t="n"/>
      <c r="JP39" s="1071" t="n"/>
      <c r="JQ39" s="1071" t="n"/>
      <c r="JR39" s="1071" t="n"/>
      <c r="JS39" s="1071" t="n"/>
      <c r="JT39" s="1071" t="n"/>
      <c r="JU39" s="1071" t="n"/>
      <c r="JV39" s="1071" t="n"/>
      <c r="JW39" s="1071" t="n"/>
      <c r="JX39" s="1071" t="n"/>
      <c r="JY39" s="1071" t="n"/>
      <c r="JZ39" s="1071" t="n"/>
      <c r="KA39" s="1071" t="n"/>
      <c r="KB39" s="1071" t="n"/>
      <c r="KC39" s="1071" t="n"/>
      <c r="KD39" s="1071" t="n"/>
      <c r="KE39" s="1071" t="n"/>
      <c r="KF39" s="1071" t="n"/>
      <c r="KG39" s="1071" t="n"/>
      <c r="KH39" s="1071" t="n"/>
      <c r="KI39" s="1071" t="n"/>
      <c r="KJ39" s="1071" t="n"/>
      <c r="KK39" s="1071" t="n"/>
      <c r="KL39" s="1071" t="n"/>
      <c r="KM39" s="1071" t="n"/>
      <c r="KN39" s="1071" t="n"/>
      <c r="KO39" s="1071" t="n"/>
      <c r="KP39" s="1071" t="n"/>
      <c r="KQ39" s="1071" t="n"/>
      <c r="KR39" s="1071" t="n"/>
      <c r="KS39" s="1071" t="n"/>
      <c r="KT39" s="1071" t="n"/>
      <c r="KU39" s="1071" t="n"/>
      <c r="KV39" s="1071" t="n"/>
      <c r="KW39" s="1071" t="n"/>
      <c r="KX39" s="1071" t="n"/>
      <c r="KY39" s="1071" t="n"/>
      <c r="KZ39" s="1071" t="n"/>
      <c r="LA39" s="1071" t="n"/>
      <c r="LB39" s="1071" t="n"/>
      <c r="LC39" s="1071" t="n"/>
      <c r="LD39" s="1071" t="n"/>
      <c r="LE39" s="1071" t="n"/>
      <c r="LF39" s="1071" t="n"/>
      <c r="LG39" s="1071" t="n"/>
      <c r="LH39" s="1071" t="n"/>
      <c r="LI39" s="1071" t="n"/>
      <c r="LJ39" s="1071" t="n"/>
      <c r="LK39" s="1071" t="n"/>
      <c r="LL39" s="1071" t="n"/>
      <c r="LM39" s="1071" t="n"/>
      <c r="LN39" s="1071" t="n"/>
      <c r="LO39" s="1071" t="n"/>
      <c r="LP39" s="1071" t="n"/>
      <c r="LQ39" s="1071" t="n"/>
      <c r="LR39" s="1071" t="n"/>
      <c r="LS39" s="1071" t="n"/>
    </row>
    <row r="40" ht="14.25" customFormat="1" customHeight="1" s="1107">
      <c r="A40" s="1080" t="n"/>
      <c r="B40" s="1091" t="inlineStr">
        <is>
          <t xml:space="preserve">Total </t>
        </is>
      </c>
      <c r="C40" s="1108">
        <f>SUM(C29:C39)</f>
        <v/>
      </c>
      <c r="D40" s="1108">
        <f>SUM(D29:D39)</f>
        <v/>
      </c>
      <c r="E40" s="1108">
        <f>SUM(E29:E39)</f>
        <v/>
      </c>
      <c r="F40" s="1108">
        <f>SUM(F29:F39)</f>
        <v/>
      </c>
      <c r="G40" s="1108">
        <f>SUM(G29:G39)</f>
        <v/>
      </c>
      <c r="H40" s="1108">
        <f>SUM(H29:H39)</f>
        <v/>
      </c>
      <c r="I40" s="1117" t="n"/>
      <c r="J40" s="1080" t="n"/>
      <c r="K40" s="1080" t="n"/>
      <c r="L40" s="1080" t="n"/>
      <c r="M40" s="1080" t="n"/>
      <c r="N40" s="1110">
        <f>B40</f>
        <v/>
      </c>
      <c r="O40" s="1111">
        <f>C40*BS!$B$9</f>
        <v/>
      </c>
      <c r="P40" s="1111">
        <f>D40*BS!$B$9</f>
        <v/>
      </c>
      <c r="Q40" s="1111">
        <f>E40*BS!$B$9</f>
        <v/>
      </c>
      <c r="R40" s="1111">
        <f>F40*BS!$B$9</f>
        <v/>
      </c>
      <c r="S40" s="1111">
        <f>G40*BS!$B$9</f>
        <v/>
      </c>
      <c r="T40" s="1111">
        <f>H40*BS!$B$9</f>
        <v/>
      </c>
      <c r="U40" s="1118">
        <f>I40</f>
        <v/>
      </c>
      <c r="V40" s="1080" t="n"/>
      <c r="W40" s="1080" t="n"/>
      <c r="X40" s="1080" t="n"/>
      <c r="Y40" s="1080" t="n"/>
      <c r="Z40" s="1080" t="n"/>
      <c r="AA40" s="1080" t="n"/>
      <c r="AB40" s="1080" t="n"/>
      <c r="AC40" s="1080" t="n"/>
      <c r="AD40" s="1080" t="n"/>
      <c r="AE40" s="1080" t="n"/>
      <c r="AF40" s="1080" t="n"/>
      <c r="AG40" s="1080" t="n"/>
      <c r="AH40" s="1080" t="n"/>
      <c r="AI40" s="1080" t="n"/>
      <c r="AJ40" s="1080" t="n"/>
      <c r="AK40" s="1080" t="n"/>
      <c r="AL40" s="1080" t="n"/>
      <c r="AM40" s="1080" t="n"/>
      <c r="AN40" s="1080" t="n"/>
      <c r="AO40" s="1080" t="n"/>
      <c r="AP40" s="1080" t="n"/>
      <c r="AQ40" s="1080" t="n"/>
      <c r="AR40" s="1080" t="n"/>
      <c r="AS40" s="1080" t="n"/>
      <c r="AT40" s="1080" t="n"/>
      <c r="AU40" s="1080" t="n"/>
      <c r="AV40" s="1080" t="n"/>
      <c r="AW40" s="1080" t="n"/>
      <c r="AX40" s="1080" t="n"/>
      <c r="AY40" s="1080" t="n"/>
      <c r="AZ40" s="1080" t="n"/>
      <c r="BA40" s="1080" t="n"/>
      <c r="BB40" s="1080" t="n"/>
      <c r="BC40" s="1080" t="n"/>
      <c r="BD40" s="1080" t="n"/>
      <c r="BE40" s="1080" t="n"/>
      <c r="BF40" s="1080" t="n"/>
      <c r="BG40" s="1080" t="n"/>
      <c r="BH40" s="1080" t="n"/>
      <c r="BI40" s="1080" t="n"/>
      <c r="BJ40" s="1080" t="n"/>
      <c r="BK40" s="1080" t="n"/>
      <c r="BL40" s="1080" t="n"/>
      <c r="BM40" s="1080" t="n"/>
      <c r="BN40" s="1080" t="n"/>
      <c r="BO40" s="1080" t="n"/>
      <c r="BP40" s="1080" t="n"/>
      <c r="BQ40" s="1080" t="n"/>
      <c r="BR40" s="1080" t="n"/>
      <c r="BS40" s="1080" t="n"/>
      <c r="BT40" s="1080" t="n"/>
      <c r="BU40" s="1080" t="n"/>
      <c r="BV40" s="1080" t="n"/>
      <c r="BW40" s="1080" t="n"/>
      <c r="BX40" s="1080" t="n"/>
      <c r="BY40" s="1080" t="n"/>
      <c r="BZ40" s="1080" t="n"/>
      <c r="CA40" s="1080" t="n"/>
      <c r="CB40" s="1080" t="n"/>
      <c r="CC40" s="1080" t="n"/>
      <c r="CD40" s="1080" t="n"/>
      <c r="CE40" s="1080" t="n"/>
      <c r="CF40" s="1080" t="n"/>
      <c r="CG40" s="1080" t="n"/>
      <c r="CH40" s="1080" t="n"/>
      <c r="CI40" s="1080" t="n"/>
      <c r="CJ40" s="1080" t="n"/>
      <c r="CK40" s="1080" t="n"/>
      <c r="CL40" s="1080" t="n"/>
      <c r="CM40" s="1080" t="n"/>
      <c r="CN40" s="1080" t="n"/>
      <c r="CO40" s="1080" t="n"/>
      <c r="CP40" s="1080" t="n"/>
      <c r="CQ40" s="1080" t="n"/>
      <c r="CR40" s="1080" t="n"/>
      <c r="CS40" s="1080" t="n"/>
      <c r="CT40" s="1080" t="n"/>
      <c r="CU40" s="1080" t="n"/>
      <c r="CV40" s="1080" t="n"/>
      <c r="CW40" s="1080" t="n"/>
      <c r="CX40" s="1080" t="n"/>
      <c r="CY40" s="1080" t="n"/>
      <c r="CZ40" s="1080" t="n"/>
      <c r="DA40" s="1080" t="n"/>
      <c r="DB40" s="1080" t="n"/>
      <c r="DC40" s="1080" t="n"/>
      <c r="DD40" s="1080" t="n"/>
      <c r="DE40" s="1080" t="n"/>
      <c r="DF40" s="1080" t="n"/>
      <c r="DG40" s="1080" t="n"/>
      <c r="DH40" s="1080" t="n"/>
      <c r="DI40" s="1080" t="n"/>
      <c r="DJ40" s="1080" t="n"/>
      <c r="DK40" s="1080" t="n"/>
      <c r="DL40" s="1080" t="n"/>
      <c r="DM40" s="1080" t="n"/>
      <c r="DN40" s="1080" t="n"/>
      <c r="DO40" s="1080" t="n"/>
      <c r="DP40" s="1080" t="n"/>
      <c r="DQ40" s="1080" t="n"/>
      <c r="DR40" s="1080" t="n"/>
      <c r="DS40" s="1080" t="n"/>
      <c r="DT40" s="1080" t="n"/>
      <c r="DU40" s="1080" t="n"/>
      <c r="DV40" s="1080" t="n"/>
      <c r="DW40" s="1080" t="n"/>
      <c r="DX40" s="1080" t="n"/>
      <c r="DY40" s="1080" t="n"/>
      <c r="DZ40" s="1080" t="n"/>
      <c r="EA40" s="1080" t="n"/>
      <c r="EB40" s="1080" t="n"/>
      <c r="EC40" s="1080" t="n"/>
      <c r="ED40" s="1080" t="n"/>
      <c r="EE40" s="1080" t="n"/>
      <c r="EF40" s="1080" t="n"/>
      <c r="EG40" s="1080" t="n"/>
      <c r="EH40" s="1080" t="n"/>
      <c r="EI40" s="1080" t="n"/>
      <c r="EJ40" s="1080" t="n"/>
      <c r="EK40" s="1080" t="n"/>
      <c r="EL40" s="1080" t="n"/>
      <c r="EM40" s="1080" t="n"/>
      <c r="EN40" s="1080" t="n"/>
      <c r="EO40" s="1080" t="n"/>
      <c r="EP40" s="1080" t="n"/>
      <c r="EQ40" s="1080" t="n"/>
      <c r="ER40" s="1080" t="n"/>
      <c r="ES40" s="1080" t="n"/>
      <c r="ET40" s="1080" t="n"/>
      <c r="EU40" s="1080" t="n"/>
      <c r="EV40" s="1080" t="n"/>
      <c r="EW40" s="1080" t="n"/>
      <c r="EX40" s="1080" t="n"/>
      <c r="EY40" s="1080" t="n"/>
      <c r="EZ40" s="1080" t="n"/>
      <c r="FA40" s="1080" t="n"/>
      <c r="FB40" s="1080" t="n"/>
      <c r="FC40" s="1080" t="n"/>
      <c r="FD40" s="1080" t="n"/>
      <c r="FE40" s="1080" t="n"/>
      <c r="FF40" s="1080" t="n"/>
      <c r="FG40" s="1080" t="n"/>
      <c r="FH40" s="1080" t="n"/>
      <c r="FI40" s="1080" t="n"/>
      <c r="FJ40" s="1080" t="n"/>
      <c r="FK40" s="1080" t="n"/>
      <c r="FL40" s="1080" t="n"/>
      <c r="FM40" s="1080" t="n"/>
      <c r="FN40" s="1080" t="n"/>
      <c r="FO40" s="1080" t="n"/>
      <c r="FP40" s="1080" t="n"/>
      <c r="FQ40" s="1080" t="n"/>
      <c r="FR40" s="1080" t="n"/>
      <c r="FS40" s="1080" t="n"/>
      <c r="FT40" s="1080" t="n"/>
      <c r="FU40" s="1080" t="n"/>
      <c r="FV40" s="1080" t="n"/>
      <c r="FW40" s="1080" t="n"/>
      <c r="FX40" s="1080" t="n"/>
      <c r="FY40" s="1080" t="n"/>
      <c r="FZ40" s="1080" t="n"/>
      <c r="GA40" s="1080" t="n"/>
      <c r="GB40" s="1080" t="n"/>
      <c r="GC40" s="1080" t="n"/>
      <c r="GD40" s="1080" t="n"/>
      <c r="GE40" s="1080" t="n"/>
      <c r="GF40" s="1080" t="n"/>
      <c r="GG40" s="1080" t="n"/>
      <c r="GH40" s="1080" t="n"/>
      <c r="GI40" s="1080" t="n"/>
      <c r="GJ40" s="1080" t="n"/>
      <c r="GK40" s="1080" t="n"/>
      <c r="GL40" s="1080" t="n"/>
      <c r="GM40" s="1080" t="n"/>
      <c r="GN40" s="1080" t="n"/>
      <c r="GO40" s="1080" t="n"/>
      <c r="GP40" s="1080" t="n"/>
      <c r="GQ40" s="1080" t="n"/>
      <c r="GR40" s="1080" t="n"/>
      <c r="GS40" s="1080" t="n"/>
      <c r="GT40" s="1080" t="n"/>
      <c r="GU40" s="1080" t="n"/>
      <c r="GV40" s="1080" t="n"/>
      <c r="GW40" s="1080" t="n"/>
      <c r="GX40" s="1080" t="n"/>
      <c r="GY40" s="1080" t="n"/>
      <c r="GZ40" s="1080" t="n"/>
      <c r="HA40" s="1080" t="n"/>
      <c r="HB40" s="1080" t="n"/>
      <c r="HC40" s="1080" t="n"/>
      <c r="HD40" s="1080" t="n"/>
      <c r="HE40" s="1080" t="n"/>
      <c r="HF40" s="1080" t="n"/>
      <c r="HG40" s="1080" t="n"/>
      <c r="HH40" s="1080" t="n"/>
      <c r="HI40" s="1080" t="n"/>
      <c r="HJ40" s="1080" t="n"/>
      <c r="HK40" s="1080" t="n"/>
      <c r="HL40" s="1080" t="n"/>
      <c r="HM40" s="1080" t="n"/>
      <c r="HN40" s="1080" t="n"/>
      <c r="HO40" s="1080" t="n"/>
      <c r="HP40" s="1080" t="n"/>
      <c r="HQ40" s="1080" t="n"/>
      <c r="HR40" s="1080" t="n"/>
      <c r="HS40" s="1080" t="n"/>
      <c r="HT40" s="1080" t="n"/>
      <c r="HU40" s="1080" t="n"/>
      <c r="HV40" s="1080" t="n"/>
      <c r="HW40" s="1080" t="n"/>
      <c r="HX40" s="1080" t="n"/>
      <c r="HY40" s="1080" t="n"/>
      <c r="HZ40" s="1080" t="n"/>
      <c r="IA40" s="1080" t="n"/>
      <c r="IB40" s="1080" t="n"/>
      <c r="IC40" s="1080" t="n"/>
      <c r="ID40" s="1080" t="n"/>
      <c r="IE40" s="1080" t="n"/>
      <c r="IF40" s="1080" t="n"/>
      <c r="IG40" s="1080" t="n"/>
      <c r="IH40" s="1080" t="n"/>
      <c r="II40" s="1080" t="n"/>
      <c r="IJ40" s="1080" t="n"/>
      <c r="IK40" s="1080" t="n"/>
      <c r="IL40" s="1080" t="n"/>
      <c r="IM40" s="1080" t="n"/>
      <c r="IN40" s="1080" t="n"/>
      <c r="IO40" s="1080" t="n"/>
      <c r="IP40" s="1080" t="n"/>
      <c r="IQ40" s="1080" t="n"/>
      <c r="IR40" s="1080" t="n"/>
      <c r="IS40" s="1080" t="n"/>
      <c r="IT40" s="1080" t="n"/>
      <c r="IU40" s="1080" t="n"/>
      <c r="IV40" s="1080" t="n"/>
      <c r="IW40" s="1080" t="n"/>
      <c r="IX40" s="1080" t="n"/>
      <c r="IY40" s="1080" t="n"/>
      <c r="IZ40" s="1080" t="n"/>
      <c r="JA40" s="1080" t="n"/>
      <c r="JB40" s="1080" t="n"/>
      <c r="JC40" s="1080" t="n"/>
      <c r="JD40" s="1080" t="n"/>
      <c r="JE40" s="1080" t="n"/>
      <c r="JF40" s="1080" t="n"/>
      <c r="JG40" s="1080" t="n"/>
      <c r="JH40" s="1080" t="n"/>
      <c r="JI40" s="1080" t="n"/>
      <c r="JJ40" s="1080" t="n"/>
      <c r="JK40" s="1080" t="n"/>
      <c r="JL40" s="1080" t="n"/>
      <c r="JM40" s="1080" t="n"/>
      <c r="JN40" s="1080" t="n"/>
      <c r="JO40" s="1080" t="n"/>
      <c r="JP40" s="1080" t="n"/>
      <c r="JQ40" s="1080" t="n"/>
      <c r="JR40" s="1080" t="n"/>
      <c r="JS40" s="1080" t="n"/>
      <c r="JT40" s="1080" t="n"/>
      <c r="JU40" s="1080" t="n"/>
      <c r="JV40" s="1080" t="n"/>
      <c r="JW40" s="1080" t="n"/>
      <c r="JX40" s="1080" t="n"/>
      <c r="JY40" s="1080" t="n"/>
      <c r="JZ40" s="1080" t="n"/>
      <c r="KA40" s="1080" t="n"/>
      <c r="KB40" s="1080" t="n"/>
      <c r="KC40" s="1080" t="n"/>
      <c r="KD40" s="1080" t="n"/>
      <c r="KE40" s="1080" t="n"/>
      <c r="KF40" s="1080" t="n"/>
      <c r="KG40" s="1080" t="n"/>
      <c r="KH40" s="1080" t="n"/>
      <c r="KI40" s="1080" t="n"/>
      <c r="KJ40" s="1080" t="n"/>
      <c r="KK40" s="1080" t="n"/>
      <c r="KL40" s="1080" t="n"/>
      <c r="KM40" s="1080" t="n"/>
      <c r="KN40" s="1080" t="n"/>
      <c r="KO40" s="1080" t="n"/>
      <c r="KP40" s="1080" t="n"/>
      <c r="KQ40" s="1080" t="n"/>
      <c r="KR40" s="1080" t="n"/>
      <c r="KS40" s="1080" t="n"/>
      <c r="KT40" s="1080" t="n"/>
      <c r="KU40" s="1080" t="n"/>
      <c r="KV40" s="1080" t="n"/>
      <c r="KW40" s="1080" t="n"/>
      <c r="KX40" s="1080" t="n"/>
      <c r="KY40" s="1080" t="n"/>
      <c r="KZ40" s="1080" t="n"/>
      <c r="LA40" s="1080" t="n"/>
      <c r="LB40" s="1080" t="n"/>
      <c r="LC40" s="1080" t="n"/>
      <c r="LD40" s="1080" t="n"/>
      <c r="LE40" s="1080" t="n"/>
      <c r="LF40" s="1080" t="n"/>
      <c r="LG40" s="1080" t="n"/>
      <c r="LH40" s="1080" t="n"/>
      <c r="LI40" s="1080" t="n"/>
      <c r="LJ40" s="1080" t="n"/>
      <c r="LK40" s="1080" t="n"/>
      <c r="LL40" s="1080" t="n"/>
      <c r="LM40" s="1080" t="n"/>
      <c r="LN40" s="1080" t="n"/>
      <c r="LO40" s="1080" t="n"/>
      <c r="LP40" s="1080" t="n"/>
      <c r="LQ40" s="1080" t="n"/>
      <c r="LR40" s="1080" t="n"/>
      <c r="LS40" s="1080" t="n"/>
    </row>
    <row r="41" ht="14.25" customFormat="1" customHeight="1" s="1071">
      <c r="A41" s="1071" t="n"/>
      <c r="B41" s="1097" t="n"/>
      <c r="C41" s="1113" t="n"/>
      <c r="D41" s="1113" t="n"/>
      <c r="E41" s="1113" t="n"/>
      <c r="F41" s="1113" t="n"/>
      <c r="G41" s="1113" t="n"/>
      <c r="H41" s="1113" t="n"/>
      <c r="I41" s="1099" t="n"/>
      <c r="J41" s="1071" t="n"/>
      <c r="K41" s="1071" t="n"/>
      <c r="L41" s="1071" t="n"/>
      <c r="M41" s="1071" t="n"/>
      <c r="N41" s="1100" t="n"/>
      <c r="O41" s="1101" t="n"/>
      <c r="P41" s="1101" t="n"/>
      <c r="Q41" s="1101" t="n"/>
      <c r="R41" s="1101" t="n"/>
      <c r="S41" s="1101" t="n"/>
      <c r="T41" s="1101" t="n"/>
      <c r="U41" s="1102" t="n"/>
      <c r="V41" s="1071" t="n"/>
      <c r="W41" s="1071" t="n"/>
      <c r="X41" s="1071" t="n"/>
      <c r="Y41" s="1071" t="n"/>
      <c r="Z41" s="1071" t="n"/>
      <c r="AA41" s="1071" t="n"/>
      <c r="AB41" s="1071" t="n"/>
      <c r="AC41" s="1071" t="n"/>
      <c r="AD41" s="1071" t="n"/>
      <c r="AE41" s="1071" t="n"/>
      <c r="AF41" s="1071" t="n"/>
      <c r="AG41" s="1071" t="n"/>
      <c r="AH41" s="1071" t="n"/>
      <c r="AI41" s="1071" t="n"/>
      <c r="AJ41" s="1071" t="n"/>
      <c r="AK41" s="1071" t="n"/>
      <c r="AL41" s="1071" t="n"/>
      <c r="AM41" s="1071" t="n"/>
      <c r="AN41" s="1071" t="n"/>
      <c r="AO41" s="1071" t="n"/>
      <c r="AP41" s="1071" t="n"/>
      <c r="AQ41" s="1071" t="n"/>
      <c r="AR41" s="1071" t="n"/>
      <c r="AS41" s="1071" t="n"/>
      <c r="AT41" s="1071" t="n"/>
      <c r="AU41" s="1071" t="n"/>
      <c r="AV41" s="1071" t="n"/>
      <c r="AW41" s="1071" t="n"/>
      <c r="AX41" s="1071" t="n"/>
      <c r="AY41" s="1071" t="n"/>
      <c r="AZ41" s="1071" t="n"/>
      <c r="BA41" s="1071" t="n"/>
      <c r="BB41" s="1071" t="n"/>
      <c r="BC41" s="1071" t="n"/>
      <c r="BD41" s="1071" t="n"/>
      <c r="BE41" s="1071" t="n"/>
      <c r="BF41" s="1071" t="n"/>
      <c r="BG41" s="1071" t="n"/>
      <c r="BH41" s="1071" t="n"/>
      <c r="BI41" s="1071" t="n"/>
      <c r="BJ41" s="1071" t="n"/>
      <c r="BK41" s="1071" t="n"/>
      <c r="BL41" s="1071" t="n"/>
      <c r="BM41" s="1071" t="n"/>
      <c r="BN41" s="1071" t="n"/>
      <c r="BO41" s="1071" t="n"/>
      <c r="BP41" s="1071" t="n"/>
      <c r="BQ41" s="1071" t="n"/>
      <c r="BR41" s="1071" t="n"/>
      <c r="BS41" s="1071" t="n"/>
      <c r="BT41" s="1071" t="n"/>
      <c r="BU41" s="1071" t="n"/>
      <c r="BV41" s="1071" t="n"/>
      <c r="BW41" s="1071" t="n"/>
      <c r="BX41" s="1071" t="n"/>
      <c r="BY41" s="1071" t="n"/>
      <c r="BZ41" s="1071" t="n"/>
      <c r="CA41" s="1071" t="n"/>
      <c r="CB41" s="1071" t="n"/>
      <c r="CC41" s="1071" t="n"/>
      <c r="CD41" s="1071" t="n"/>
      <c r="CE41" s="1071" t="n"/>
      <c r="CF41" s="1071" t="n"/>
      <c r="CG41" s="1071" t="n"/>
      <c r="CH41" s="1071" t="n"/>
      <c r="CI41" s="1071" t="n"/>
      <c r="CJ41" s="1071" t="n"/>
      <c r="CK41" s="1071" t="n"/>
      <c r="CL41" s="1071" t="n"/>
      <c r="CM41" s="1071" t="n"/>
      <c r="CN41" s="1071" t="n"/>
      <c r="CO41" s="1071" t="n"/>
      <c r="CP41" s="1071" t="n"/>
      <c r="CQ41" s="1071" t="n"/>
      <c r="CR41" s="1071" t="n"/>
      <c r="CS41" s="1071" t="n"/>
      <c r="CT41" s="1071" t="n"/>
      <c r="CU41" s="1071" t="n"/>
      <c r="CV41" s="1071" t="n"/>
      <c r="CW41" s="1071" t="n"/>
      <c r="CX41" s="1071" t="n"/>
      <c r="CY41" s="1071" t="n"/>
      <c r="CZ41" s="1071" t="n"/>
      <c r="DA41" s="1071" t="n"/>
      <c r="DB41" s="1071" t="n"/>
      <c r="DC41" s="1071" t="n"/>
      <c r="DD41" s="1071" t="n"/>
      <c r="DE41" s="1071" t="n"/>
      <c r="DF41" s="1071" t="n"/>
      <c r="DG41" s="1071" t="n"/>
      <c r="DH41" s="1071" t="n"/>
      <c r="DI41" s="1071" t="n"/>
      <c r="DJ41" s="1071" t="n"/>
      <c r="DK41" s="1071" t="n"/>
      <c r="DL41" s="1071" t="n"/>
      <c r="DM41" s="1071" t="n"/>
      <c r="DN41" s="1071" t="n"/>
      <c r="DO41" s="1071" t="n"/>
      <c r="DP41" s="1071" t="n"/>
      <c r="DQ41" s="1071" t="n"/>
      <c r="DR41" s="1071" t="n"/>
      <c r="DS41" s="1071" t="n"/>
      <c r="DT41" s="1071" t="n"/>
      <c r="DU41" s="1071" t="n"/>
      <c r="DV41" s="1071" t="n"/>
      <c r="DW41" s="1071" t="n"/>
      <c r="DX41" s="1071" t="n"/>
      <c r="DY41" s="1071" t="n"/>
      <c r="DZ41" s="1071" t="n"/>
      <c r="EA41" s="1071" t="n"/>
      <c r="EB41" s="1071" t="n"/>
      <c r="EC41" s="1071" t="n"/>
      <c r="ED41" s="1071" t="n"/>
      <c r="EE41" s="1071" t="n"/>
      <c r="EF41" s="1071" t="n"/>
      <c r="EG41" s="1071" t="n"/>
      <c r="EH41" s="1071" t="n"/>
      <c r="EI41" s="1071" t="n"/>
      <c r="EJ41" s="1071" t="n"/>
      <c r="EK41" s="1071" t="n"/>
      <c r="EL41" s="1071" t="n"/>
      <c r="EM41" s="1071" t="n"/>
      <c r="EN41" s="1071" t="n"/>
      <c r="EO41" s="1071" t="n"/>
      <c r="EP41" s="1071" t="n"/>
      <c r="EQ41" s="1071" t="n"/>
      <c r="ER41" s="1071" t="n"/>
      <c r="ES41" s="1071" t="n"/>
      <c r="ET41" s="1071" t="n"/>
      <c r="EU41" s="1071" t="n"/>
      <c r="EV41" s="1071" t="n"/>
      <c r="EW41" s="1071" t="n"/>
      <c r="EX41" s="1071" t="n"/>
      <c r="EY41" s="1071" t="n"/>
      <c r="EZ41" s="1071" t="n"/>
      <c r="FA41" s="1071" t="n"/>
      <c r="FB41" s="1071" t="n"/>
      <c r="FC41" s="1071" t="n"/>
      <c r="FD41" s="1071" t="n"/>
      <c r="FE41" s="1071" t="n"/>
      <c r="FF41" s="1071" t="n"/>
      <c r="FG41" s="1071" t="n"/>
      <c r="FH41" s="1071" t="n"/>
      <c r="FI41" s="1071" t="n"/>
      <c r="FJ41" s="1071" t="n"/>
      <c r="FK41" s="1071" t="n"/>
      <c r="FL41" s="1071" t="n"/>
      <c r="FM41" s="1071" t="n"/>
      <c r="FN41" s="1071" t="n"/>
      <c r="FO41" s="1071" t="n"/>
      <c r="FP41" s="1071" t="n"/>
      <c r="FQ41" s="1071" t="n"/>
      <c r="FR41" s="1071" t="n"/>
      <c r="FS41" s="1071" t="n"/>
      <c r="FT41" s="1071" t="n"/>
      <c r="FU41" s="1071" t="n"/>
      <c r="FV41" s="1071" t="n"/>
      <c r="FW41" s="1071" t="n"/>
      <c r="FX41" s="1071" t="n"/>
      <c r="FY41" s="1071" t="n"/>
      <c r="FZ41" s="1071" t="n"/>
      <c r="GA41" s="1071" t="n"/>
      <c r="GB41" s="1071" t="n"/>
      <c r="GC41" s="1071" t="n"/>
      <c r="GD41" s="1071" t="n"/>
      <c r="GE41" s="1071" t="n"/>
      <c r="GF41" s="1071" t="n"/>
      <c r="GG41" s="1071" t="n"/>
      <c r="GH41" s="1071" t="n"/>
      <c r="GI41" s="1071" t="n"/>
      <c r="GJ41" s="1071" t="n"/>
      <c r="GK41" s="1071" t="n"/>
      <c r="GL41" s="1071" t="n"/>
      <c r="GM41" s="1071" t="n"/>
      <c r="GN41" s="1071" t="n"/>
      <c r="GO41" s="1071" t="n"/>
      <c r="GP41" s="1071" t="n"/>
      <c r="GQ41" s="1071" t="n"/>
      <c r="GR41" s="1071" t="n"/>
      <c r="GS41" s="1071" t="n"/>
      <c r="GT41" s="1071" t="n"/>
      <c r="GU41" s="1071" t="n"/>
      <c r="GV41" s="1071" t="n"/>
      <c r="GW41" s="1071" t="n"/>
      <c r="GX41" s="1071" t="n"/>
      <c r="GY41" s="1071" t="n"/>
      <c r="GZ41" s="1071" t="n"/>
      <c r="HA41" s="1071" t="n"/>
      <c r="HB41" s="1071" t="n"/>
      <c r="HC41" s="1071" t="n"/>
      <c r="HD41" s="1071" t="n"/>
      <c r="HE41" s="1071" t="n"/>
      <c r="HF41" s="1071" t="n"/>
      <c r="HG41" s="1071" t="n"/>
      <c r="HH41" s="1071" t="n"/>
      <c r="HI41" s="1071" t="n"/>
      <c r="HJ41" s="1071" t="n"/>
      <c r="HK41" s="1071" t="n"/>
      <c r="HL41" s="1071" t="n"/>
      <c r="HM41" s="1071" t="n"/>
      <c r="HN41" s="1071" t="n"/>
      <c r="HO41" s="1071" t="n"/>
      <c r="HP41" s="1071" t="n"/>
      <c r="HQ41" s="1071" t="n"/>
      <c r="HR41" s="1071" t="n"/>
      <c r="HS41" s="1071" t="n"/>
      <c r="HT41" s="1071" t="n"/>
      <c r="HU41" s="1071" t="n"/>
      <c r="HV41" s="1071" t="n"/>
      <c r="HW41" s="1071" t="n"/>
      <c r="HX41" s="1071" t="n"/>
      <c r="HY41" s="1071" t="n"/>
      <c r="HZ41" s="1071" t="n"/>
      <c r="IA41" s="1071" t="n"/>
      <c r="IB41" s="1071" t="n"/>
      <c r="IC41" s="1071" t="n"/>
      <c r="ID41" s="1071" t="n"/>
      <c r="IE41" s="1071" t="n"/>
      <c r="IF41" s="1071" t="n"/>
      <c r="IG41" s="1071" t="n"/>
      <c r="IH41" s="1071" t="n"/>
      <c r="II41" s="1071" t="n"/>
      <c r="IJ41" s="1071" t="n"/>
      <c r="IK41" s="1071" t="n"/>
      <c r="IL41" s="1071" t="n"/>
      <c r="IM41" s="1071" t="n"/>
      <c r="IN41" s="1071" t="n"/>
      <c r="IO41" s="1071" t="n"/>
      <c r="IP41" s="1071" t="n"/>
      <c r="IQ41" s="1071" t="n"/>
      <c r="IR41" s="1071" t="n"/>
      <c r="IS41" s="1071" t="n"/>
      <c r="IT41" s="1071" t="n"/>
      <c r="IU41" s="1071" t="n"/>
      <c r="IV41" s="1071" t="n"/>
      <c r="IW41" s="1071" t="n"/>
      <c r="IX41" s="1071" t="n"/>
      <c r="IY41" s="1071" t="n"/>
      <c r="IZ41" s="1071" t="n"/>
      <c r="JA41" s="1071" t="n"/>
      <c r="JB41" s="1071" t="n"/>
      <c r="JC41" s="1071" t="n"/>
      <c r="JD41" s="1071" t="n"/>
      <c r="JE41" s="1071" t="n"/>
      <c r="JF41" s="1071" t="n"/>
      <c r="JG41" s="1071" t="n"/>
      <c r="JH41" s="1071" t="n"/>
      <c r="JI41" s="1071" t="n"/>
      <c r="JJ41" s="1071" t="n"/>
      <c r="JK41" s="1071" t="n"/>
      <c r="JL41" s="1071" t="n"/>
      <c r="JM41" s="1071" t="n"/>
      <c r="JN41" s="1071" t="n"/>
      <c r="JO41" s="1071" t="n"/>
      <c r="JP41" s="1071" t="n"/>
      <c r="JQ41" s="1071" t="n"/>
      <c r="JR41" s="1071" t="n"/>
      <c r="JS41" s="1071" t="n"/>
      <c r="JT41" s="1071" t="n"/>
      <c r="JU41" s="1071" t="n"/>
      <c r="JV41" s="1071" t="n"/>
      <c r="JW41" s="1071" t="n"/>
      <c r="JX41" s="1071" t="n"/>
      <c r="JY41" s="1071" t="n"/>
      <c r="JZ41" s="1071" t="n"/>
      <c r="KA41" s="1071" t="n"/>
      <c r="KB41" s="1071" t="n"/>
      <c r="KC41" s="1071" t="n"/>
      <c r="KD41" s="1071" t="n"/>
      <c r="KE41" s="1071" t="n"/>
      <c r="KF41" s="1071" t="n"/>
      <c r="KG41" s="1071" t="n"/>
      <c r="KH41" s="1071" t="n"/>
      <c r="KI41" s="1071" t="n"/>
      <c r="KJ41" s="1071" t="n"/>
      <c r="KK41" s="1071" t="n"/>
      <c r="KL41" s="1071" t="n"/>
      <c r="KM41" s="1071" t="n"/>
      <c r="KN41" s="1071" t="n"/>
      <c r="KO41" s="1071" t="n"/>
      <c r="KP41" s="1071" t="n"/>
      <c r="KQ41" s="1071" t="n"/>
      <c r="KR41" s="1071" t="n"/>
      <c r="KS41" s="1071" t="n"/>
      <c r="KT41" s="1071" t="n"/>
      <c r="KU41" s="1071" t="n"/>
      <c r="KV41" s="1071" t="n"/>
      <c r="KW41" s="1071" t="n"/>
      <c r="KX41" s="1071" t="n"/>
      <c r="KY41" s="1071" t="n"/>
      <c r="KZ41" s="1071" t="n"/>
      <c r="LA41" s="1071" t="n"/>
      <c r="LB41" s="1071" t="n"/>
      <c r="LC41" s="1071" t="n"/>
      <c r="LD41" s="1071" t="n"/>
      <c r="LE41" s="1071" t="n"/>
      <c r="LF41" s="1071" t="n"/>
      <c r="LG41" s="1071" t="n"/>
      <c r="LH41" s="1071" t="n"/>
      <c r="LI41" s="1071" t="n"/>
      <c r="LJ41" s="1071" t="n"/>
      <c r="LK41" s="1071" t="n"/>
      <c r="LL41" s="1071" t="n"/>
      <c r="LM41" s="1071" t="n"/>
      <c r="LN41" s="1071" t="n"/>
      <c r="LO41" s="1071" t="n"/>
      <c r="LP41" s="1071" t="n"/>
      <c r="LQ41" s="1071" t="n"/>
      <c r="LR41" s="1071" t="n"/>
      <c r="LS41" s="1071" t="n"/>
    </row>
    <row r="42" ht="14.25" customFormat="1" customHeight="1" s="1071">
      <c r="A42" s="1071" t="n"/>
      <c r="B42" s="1114" t="inlineStr">
        <is>
          <t>Inventories</t>
        </is>
      </c>
      <c r="C42" s="1113" t="n"/>
      <c r="D42" s="1113" t="n"/>
      <c r="E42" s="1113" t="n"/>
      <c r="F42" s="1113" t="n"/>
      <c r="G42" s="1113" t="n"/>
      <c r="H42" s="1113" t="n"/>
      <c r="I42" s="1099" t="n"/>
      <c r="J42" s="1071" t="n"/>
      <c r="K42" s="1071" t="n"/>
      <c r="L42" s="1071" t="n"/>
      <c r="M42" s="1071" t="n"/>
      <c r="N42" s="1115">
        <f>B42</f>
        <v/>
      </c>
      <c r="O42" s="1101" t="n"/>
      <c r="P42" s="1101" t="n"/>
      <c r="Q42" s="1101" t="n"/>
      <c r="R42" s="1101" t="n"/>
      <c r="S42" s="1101" t="n"/>
      <c r="T42" s="1101" t="n"/>
      <c r="U42" s="1102" t="n"/>
      <c r="V42" s="1071" t="n"/>
      <c r="W42" s="1071" t="n"/>
      <c r="X42" s="1071" t="n"/>
      <c r="Y42" s="1071" t="n"/>
      <c r="Z42" s="1071" t="n"/>
      <c r="AA42" s="1071" t="n"/>
      <c r="AB42" s="1071" t="n"/>
      <c r="AC42" s="1071" t="n"/>
      <c r="AD42" s="1071" t="n"/>
      <c r="AE42" s="1071" t="n"/>
      <c r="AF42" s="1071" t="n"/>
      <c r="AG42" s="1071" t="n"/>
      <c r="AH42" s="1071" t="n"/>
      <c r="AI42" s="1071" t="n"/>
      <c r="AJ42" s="1071" t="n"/>
      <c r="AK42" s="1071" t="n"/>
      <c r="AL42" s="1071" t="n"/>
      <c r="AM42" s="1071" t="n"/>
      <c r="AN42" s="1071" t="n"/>
      <c r="AO42" s="1071" t="n"/>
      <c r="AP42" s="1071" t="n"/>
      <c r="AQ42" s="1071" t="n"/>
      <c r="AR42" s="1071" t="n"/>
      <c r="AS42" s="1071" t="n"/>
      <c r="AT42" s="1071" t="n"/>
      <c r="AU42" s="1071" t="n"/>
      <c r="AV42" s="1071" t="n"/>
      <c r="AW42" s="1071" t="n"/>
      <c r="AX42" s="1071" t="n"/>
      <c r="AY42" s="1071" t="n"/>
      <c r="AZ42" s="1071" t="n"/>
      <c r="BA42" s="1071" t="n"/>
      <c r="BB42" s="1071" t="n"/>
      <c r="BC42" s="1071" t="n"/>
      <c r="BD42" s="1071" t="n"/>
      <c r="BE42" s="1071" t="n"/>
      <c r="BF42" s="1071" t="n"/>
      <c r="BG42" s="1071" t="n"/>
      <c r="BH42" s="1071" t="n"/>
      <c r="BI42" s="1071" t="n"/>
      <c r="BJ42" s="1071" t="n"/>
      <c r="BK42" s="1071" t="n"/>
      <c r="BL42" s="1071" t="n"/>
      <c r="BM42" s="1071" t="n"/>
      <c r="BN42" s="1071" t="n"/>
      <c r="BO42" s="1071" t="n"/>
      <c r="BP42" s="1071" t="n"/>
      <c r="BQ42" s="1071" t="n"/>
      <c r="BR42" s="1071" t="n"/>
      <c r="BS42" s="1071" t="n"/>
      <c r="BT42" s="1071" t="n"/>
      <c r="BU42" s="1071" t="n"/>
      <c r="BV42" s="1071" t="n"/>
      <c r="BW42" s="1071" t="n"/>
      <c r="BX42" s="1071" t="n"/>
      <c r="BY42" s="1071" t="n"/>
      <c r="BZ42" s="1071" t="n"/>
      <c r="CA42" s="1071" t="n"/>
      <c r="CB42" s="1071" t="n"/>
      <c r="CC42" s="1071" t="n"/>
      <c r="CD42" s="1071" t="n"/>
      <c r="CE42" s="1071" t="n"/>
      <c r="CF42" s="1071" t="n"/>
      <c r="CG42" s="1071" t="n"/>
      <c r="CH42" s="1071" t="n"/>
      <c r="CI42" s="1071" t="n"/>
      <c r="CJ42" s="1071" t="n"/>
      <c r="CK42" s="1071" t="n"/>
      <c r="CL42" s="1071" t="n"/>
      <c r="CM42" s="1071" t="n"/>
      <c r="CN42" s="1071" t="n"/>
      <c r="CO42" s="1071" t="n"/>
      <c r="CP42" s="1071" t="n"/>
      <c r="CQ42" s="1071" t="n"/>
      <c r="CR42" s="1071" t="n"/>
      <c r="CS42" s="1071" t="n"/>
      <c r="CT42" s="1071" t="n"/>
      <c r="CU42" s="1071" t="n"/>
      <c r="CV42" s="1071" t="n"/>
      <c r="CW42" s="1071" t="n"/>
      <c r="CX42" s="1071" t="n"/>
      <c r="CY42" s="1071" t="n"/>
      <c r="CZ42" s="1071" t="n"/>
      <c r="DA42" s="1071" t="n"/>
      <c r="DB42" s="1071" t="n"/>
      <c r="DC42" s="1071" t="n"/>
      <c r="DD42" s="1071" t="n"/>
      <c r="DE42" s="1071" t="n"/>
      <c r="DF42" s="1071" t="n"/>
      <c r="DG42" s="1071" t="n"/>
      <c r="DH42" s="1071" t="n"/>
      <c r="DI42" s="1071" t="n"/>
      <c r="DJ42" s="1071" t="n"/>
      <c r="DK42" s="1071" t="n"/>
      <c r="DL42" s="1071" t="n"/>
      <c r="DM42" s="1071" t="n"/>
      <c r="DN42" s="1071" t="n"/>
      <c r="DO42" s="1071" t="n"/>
      <c r="DP42" s="1071" t="n"/>
      <c r="DQ42" s="1071" t="n"/>
      <c r="DR42" s="1071" t="n"/>
      <c r="DS42" s="1071" t="n"/>
      <c r="DT42" s="1071" t="n"/>
      <c r="DU42" s="1071" t="n"/>
      <c r="DV42" s="1071" t="n"/>
      <c r="DW42" s="1071" t="n"/>
      <c r="DX42" s="1071" t="n"/>
      <c r="DY42" s="1071" t="n"/>
      <c r="DZ42" s="1071" t="n"/>
      <c r="EA42" s="1071" t="n"/>
      <c r="EB42" s="1071" t="n"/>
      <c r="EC42" s="1071" t="n"/>
      <c r="ED42" s="1071" t="n"/>
      <c r="EE42" s="1071" t="n"/>
      <c r="EF42" s="1071" t="n"/>
      <c r="EG42" s="1071" t="n"/>
      <c r="EH42" s="1071" t="n"/>
      <c r="EI42" s="1071" t="n"/>
      <c r="EJ42" s="1071" t="n"/>
      <c r="EK42" s="1071" t="n"/>
      <c r="EL42" s="1071" t="n"/>
      <c r="EM42" s="1071" t="n"/>
      <c r="EN42" s="1071" t="n"/>
      <c r="EO42" s="1071" t="n"/>
      <c r="EP42" s="1071" t="n"/>
      <c r="EQ42" s="1071" t="n"/>
      <c r="ER42" s="1071" t="n"/>
      <c r="ES42" s="1071" t="n"/>
      <c r="ET42" s="1071" t="n"/>
      <c r="EU42" s="1071" t="n"/>
      <c r="EV42" s="1071" t="n"/>
      <c r="EW42" s="1071" t="n"/>
      <c r="EX42" s="1071" t="n"/>
      <c r="EY42" s="1071" t="n"/>
      <c r="EZ42" s="1071" t="n"/>
      <c r="FA42" s="1071" t="n"/>
      <c r="FB42" s="1071" t="n"/>
      <c r="FC42" s="1071" t="n"/>
      <c r="FD42" s="1071" t="n"/>
      <c r="FE42" s="1071" t="n"/>
      <c r="FF42" s="1071" t="n"/>
      <c r="FG42" s="1071" t="n"/>
      <c r="FH42" s="1071" t="n"/>
      <c r="FI42" s="1071" t="n"/>
      <c r="FJ42" s="1071" t="n"/>
      <c r="FK42" s="1071" t="n"/>
      <c r="FL42" s="1071" t="n"/>
      <c r="FM42" s="1071" t="n"/>
      <c r="FN42" s="1071" t="n"/>
      <c r="FO42" s="1071" t="n"/>
      <c r="FP42" s="1071" t="n"/>
      <c r="FQ42" s="1071" t="n"/>
      <c r="FR42" s="1071" t="n"/>
      <c r="FS42" s="1071" t="n"/>
      <c r="FT42" s="1071" t="n"/>
      <c r="FU42" s="1071" t="n"/>
      <c r="FV42" s="1071" t="n"/>
      <c r="FW42" s="1071" t="n"/>
      <c r="FX42" s="1071" t="n"/>
      <c r="FY42" s="1071" t="n"/>
      <c r="FZ42" s="1071" t="n"/>
      <c r="GA42" s="1071" t="n"/>
      <c r="GB42" s="1071" t="n"/>
      <c r="GC42" s="1071" t="n"/>
      <c r="GD42" s="1071" t="n"/>
      <c r="GE42" s="1071" t="n"/>
      <c r="GF42" s="1071" t="n"/>
      <c r="GG42" s="1071" t="n"/>
      <c r="GH42" s="1071" t="n"/>
      <c r="GI42" s="1071" t="n"/>
      <c r="GJ42" s="1071" t="n"/>
      <c r="GK42" s="1071" t="n"/>
      <c r="GL42" s="1071" t="n"/>
      <c r="GM42" s="1071" t="n"/>
      <c r="GN42" s="1071" t="n"/>
      <c r="GO42" s="1071" t="n"/>
      <c r="GP42" s="1071" t="n"/>
      <c r="GQ42" s="1071" t="n"/>
      <c r="GR42" s="1071" t="n"/>
      <c r="GS42" s="1071" t="n"/>
      <c r="GT42" s="1071" t="n"/>
      <c r="GU42" s="1071" t="n"/>
      <c r="GV42" s="1071" t="n"/>
      <c r="GW42" s="1071" t="n"/>
      <c r="GX42" s="1071" t="n"/>
      <c r="GY42" s="1071" t="n"/>
      <c r="GZ42" s="1071" t="n"/>
      <c r="HA42" s="1071" t="n"/>
      <c r="HB42" s="1071" t="n"/>
      <c r="HC42" s="1071" t="n"/>
      <c r="HD42" s="1071" t="n"/>
      <c r="HE42" s="1071" t="n"/>
      <c r="HF42" s="1071" t="n"/>
      <c r="HG42" s="1071" t="n"/>
      <c r="HH42" s="1071" t="n"/>
      <c r="HI42" s="1071" t="n"/>
      <c r="HJ42" s="1071" t="n"/>
      <c r="HK42" s="1071" t="n"/>
      <c r="HL42" s="1071" t="n"/>
      <c r="HM42" s="1071" t="n"/>
      <c r="HN42" s="1071" t="n"/>
      <c r="HO42" s="1071" t="n"/>
      <c r="HP42" s="1071" t="n"/>
      <c r="HQ42" s="1071" t="n"/>
      <c r="HR42" s="1071" t="n"/>
      <c r="HS42" s="1071" t="n"/>
      <c r="HT42" s="1071" t="n"/>
      <c r="HU42" s="1071" t="n"/>
      <c r="HV42" s="1071" t="n"/>
      <c r="HW42" s="1071" t="n"/>
      <c r="HX42" s="1071" t="n"/>
      <c r="HY42" s="1071" t="n"/>
      <c r="HZ42" s="1071" t="n"/>
      <c r="IA42" s="1071" t="n"/>
      <c r="IB42" s="1071" t="n"/>
      <c r="IC42" s="1071" t="n"/>
      <c r="ID42" s="1071" t="n"/>
      <c r="IE42" s="1071" t="n"/>
      <c r="IF42" s="1071" t="n"/>
      <c r="IG42" s="1071" t="n"/>
      <c r="IH42" s="1071" t="n"/>
      <c r="II42" s="1071" t="n"/>
      <c r="IJ42" s="1071" t="n"/>
      <c r="IK42" s="1071" t="n"/>
      <c r="IL42" s="1071" t="n"/>
      <c r="IM42" s="1071" t="n"/>
      <c r="IN42" s="1071" t="n"/>
      <c r="IO42" s="1071" t="n"/>
      <c r="IP42" s="1071" t="n"/>
      <c r="IQ42" s="1071" t="n"/>
      <c r="IR42" s="1071" t="n"/>
      <c r="IS42" s="1071" t="n"/>
      <c r="IT42" s="1071" t="n"/>
      <c r="IU42" s="1071" t="n"/>
      <c r="IV42" s="1071" t="n"/>
      <c r="IW42" s="1071" t="n"/>
      <c r="IX42" s="1071" t="n"/>
      <c r="IY42" s="1071" t="n"/>
      <c r="IZ42" s="1071" t="n"/>
      <c r="JA42" s="1071" t="n"/>
      <c r="JB42" s="1071" t="n"/>
      <c r="JC42" s="1071" t="n"/>
      <c r="JD42" s="1071" t="n"/>
      <c r="JE42" s="1071" t="n"/>
      <c r="JF42" s="1071" t="n"/>
      <c r="JG42" s="1071" t="n"/>
      <c r="JH42" s="1071" t="n"/>
      <c r="JI42" s="1071" t="n"/>
      <c r="JJ42" s="1071" t="n"/>
      <c r="JK42" s="1071" t="n"/>
      <c r="JL42" s="1071" t="n"/>
      <c r="JM42" s="1071" t="n"/>
      <c r="JN42" s="1071" t="n"/>
      <c r="JO42" s="1071" t="n"/>
      <c r="JP42" s="1071" t="n"/>
      <c r="JQ42" s="1071" t="n"/>
      <c r="JR42" s="1071" t="n"/>
      <c r="JS42" s="1071" t="n"/>
      <c r="JT42" s="1071" t="n"/>
      <c r="JU42" s="1071" t="n"/>
      <c r="JV42" s="1071" t="n"/>
      <c r="JW42" s="1071" t="n"/>
      <c r="JX42" s="1071" t="n"/>
      <c r="JY42" s="1071" t="n"/>
      <c r="JZ42" s="1071" t="n"/>
      <c r="KA42" s="1071" t="n"/>
      <c r="KB42" s="1071" t="n"/>
      <c r="KC42" s="1071" t="n"/>
      <c r="KD42" s="1071" t="n"/>
      <c r="KE42" s="1071" t="n"/>
      <c r="KF42" s="1071" t="n"/>
      <c r="KG42" s="1071" t="n"/>
      <c r="KH42" s="1071" t="n"/>
      <c r="KI42" s="1071" t="n"/>
      <c r="KJ42" s="1071" t="n"/>
      <c r="KK42" s="1071" t="n"/>
      <c r="KL42" s="1071" t="n"/>
      <c r="KM42" s="1071" t="n"/>
      <c r="KN42" s="1071" t="n"/>
      <c r="KO42" s="1071" t="n"/>
      <c r="KP42" s="1071" t="n"/>
      <c r="KQ42" s="1071" t="n"/>
      <c r="KR42" s="1071" t="n"/>
      <c r="KS42" s="1071" t="n"/>
      <c r="KT42" s="1071" t="n"/>
      <c r="KU42" s="1071" t="n"/>
      <c r="KV42" s="1071" t="n"/>
      <c r="KW42" s="1071" t="n"/>
      <c r="KX42" s="1071" t="n"/>
      <c r="KY42" s="1071" t="n"/>
      <c r="KZ42" s="1071" t="n"/>
      <c r="LA42" s="1071" t="n"/>
      <c r="LB42" s="1071" t="n"/>
      <c r="LC42" s="1071" t="n"/>
      <c r="LD42" s="1071" t="n"/>
      <c r="LE42" s="1071" t="n"/>
      <c r="LF42" s="1071" t="n"/>
      <c r="LG42" s="1071" t="n"/>
      <c r="LH42" s="1071" t="n"/>
      <c r="LI42" s="1071" t="n"/>
      <c r="LJ42" s="1071" t="n"/>
      <c r="LK42" s="1071" t="n"/>
      <c r="LL42" s="1071" t="n"/>
      <c r="LM42" s="1071" t="n"/>
      <c r="LN42" s="1071" t="n"/>
      <c r="LO42" s="1071" t="n"/>
      <c r="LP42" s="1071" t="n"/>
      <c r="LQ42" s="1071" t="n"/>
      <c r="LR42" s="1071" t="n"/>
      <c r="LS42" s="1071" t="n"/>
    </row>
    <row r="43" ht="14.25" customFormat="1" customHeight="1" s="1071">
      <c r="A43" s="1071" t="n"/>
      <c r="B43" s="1097" t="inlineStr">
        <is>
          <t xml:space="preserve">  Coal inventory at cost</t>
        </is>
      </c>
      <c r="C43" s="1098" t="n"/>
      <c r="D43" s="1098" t="n"/>
      <c r="E43" s="1098" t="n"/>
      <c r="F43" s="1098" t="n"/>
      <c r="G43" s="1098" t="n">
        <v>3174270</v>
      </c>
      <c r="H43" s="1098" t="n">
        <v>3528471</v>
      </c>
      <c r="I43" s="1099" t="n"/>
      <c r="J43" s="1071" t="n"/>
      <c r="K43" s="1071" t="n"/>
      <c r="L43" s="1071" t="n"/>
      <c r="M43" s="1071" t="n"/>
      <c r="N43" s="1100">
        <f>B43</f>
        <v/>
      </c>
      <c r="O43" s="1101">
        <f>C43*BS!$B$9</f>
        <v/>
      </c>
      <c r="P43" s="1101">
        <f>D43*BS!$B$9</f>
        <v/>
      </c>
      <c r="Q43" s="1101">
        <f>E43*BS!$B$9</f>
        <v/>
      </c>
      <c r="R43" s="1101">
        <f>F43*BS!$B$9</f>
        <v/>
      </c>
      <c r="S43" s="1101">
        <f>G43*BS!$B$9</f>
        <v/>
      </c>
      <c r="T43" s="1101">
        <f>H43*BS!$B$9</f>
        <v/>
      </c>
      <c r="U43" s="1102">
        <f>I43</f>
        <v/>
      </c>
      <c r="V43" s="141" t="n"/>
      <c r="W43" s="141" t="n"/>
      <c r="X43" s="1071" t="n"/>
      <c r="Y43" s="1071" t="n"/>
      <c r="Z43" s="1071" t="n"/>
      <c r="AA43" s="1071" t="n"/>
      <c r="AB43" s="1071" t="n"/>
      <c r="AC43" s="1071" t="n"/>
      <c r="AD43" s="1071" t="n"/>
      <c r="AE43" s="1071" t="n"/>
      <c r="AF43" s="1071" t="n"/>
      <c r="AG43" s="1071" t="n"/>
      <c r="AH43" s="1071" t="n"/>
      <c r="AI43" s="1071" t="n"/>
      <c r="AJ43" s="1071" t="n"/>
      <c r="AK43" s="1071" t="n"/>
      <c r="AL43" s="1071" t="n"/>
      <c r="AM43" s="1071" t="n"/>
      <c r="AN43" s="1071" t="n"/>
      <c r="AO43" s="1071" t="n"/>
      <c r="AP43" s="1071" t="n"/>
      <c r="AQ43" s="1071" t="n"/>
      <c r="AR43" s="1071" t="n"/>
      <c r="AS43" s="1071" t="n"/>
      <c r="AT43" s="1071" t="n"/>
      <c r="AU43" s="1071" t="n"/>
      <c r="AV43" s="1071" t="n"/>
      <c r="AW43" s="1071" t="n"/>
      <c r="AX43" s="1071" t="n"/>
      <c r="AY43" s="1071" t="n"/>
      <c r="AZ43" s="1071" t="n"/>
      <c r="BA43" s="1071" t="n"/>
      <c r="BB43" s="1071" t="n"/>
      <c r="BC43" s="1071" t="n"/>
      <c r="BD43" s="1071" t="n"/>
      <c r="BE43" s="1071" t="n"/>
      <c r="BF43" s="1071" t="n"/>
      <c r="BG43" s="1071" t="n"/>
      <c r="BH43" s="1071" t="n"/>
      <c r="BI43" s="1071" t="n"/>
      <c r="BJ43" s="1071" t="n"/>
      <c r="BK43" s="1071" t="n"/>
      <c r="BL43" s="1071" t="n"/>
      <c r="BM43" s="1071" t="n"/>
      <c r="BN43" s="1071" t="n"/>
      <c r="BO43" s="1071" t="n"/>
      <c r="BP43" s="1071" t="n"/>
      <c r="BQ43" s="1071" t="n"/>
      <c r="BR43" s="1071" t="n"/>
      <c r="BS43" s="1071" t="n"/>
      <c r="BT43" s="1071" t="n"/>
      <c r="BU43" s="1071" t="n"/>
      <c r="BV43" s="1071" t="n"/>
      <c r="BW43" s="1071" t="n"/>
      <c r="BX43" s="1071" t="n"/>
      <c r="BY43" s="1071" t="n"/>
      <c r="BZ43" s="1071" t="n"/>
      <c r="CA43" s="1071" t="n"/>
      <c r="CB43" s="1071" t="n"/>
      <c r="CC43" s="1071" t="n"/>
      <c r="CD43" s="1071" t="n"/>
      <c r="CE43" s="1071" t="n"/>
      <c r="CF43" s="1071" t="n"/>
      <c r="CG43" s="1071" t="n"/>
      <c r="CH43" s="1071" t="n"/>
      <c r="CI43" s="1071" t="n"/>
      <c r="CJ43" s="1071" t="n"/>
      <c r="CK43" s="1071" t="n"/>
      <c r="CL43" s="1071" t="n"/>
      <c r="CM43" s="1071" t="n"/>
      <c r="CN43" s="1071" t="n"/>
      <c r="CO43" s="1071" t="n"/>
      <c r="CP43" s="1071" t="n"/>
      <c r="CQ43" s="1071" t="n"/>
      <c r="CR43" s="1071" t="n"/>
      <c r="CS43" s="1071" t="n"/>
      <c r="CT43" s="1071" t="n"/>
      <c r="CU43" s="1071" t="n"/>
      <c r="CV43" s="1071" t="n"/>
      <c r="CW43" s="1071" t="n"/>
      <c r="CX43" s="1071" t="n"/>
      <c r="CY43" s="1071" t="n"/>
      <c r="CZ43" s="1071" t="n"/>
      <c r="DA43" s="1071" t="n"/>
      <c r="DB43" s="1071" t="n"/>
      <c r="DC43" s="1071" t="n"/>
      <c r="DD43" s="1071" t="n"/>
      <c r="DE43" s="1071" t="n"/>
      <c r="DF43" s="1071" t="n"/>
      <c r="DG43" s="1071" t="n"/>
      <c r="DH43" s="1071" t="n"/>
      <c r="DI43" s="1071" t="n"/>
      <c r="DJ43" s="1071" t="n"/>
      <c r="DK43" s="1071" t="n"/>
      <c r="DL43" s="1071" t="n"/>
      <c r="DM43" s="1071" t="n"/>
      <c r="DN43" s="1071" t="n"/>
      <c r="DO43" s="1071" t="n"/>
      <c r="DP43" s="1071" t="n"/>
      <c r="DQ43" s="1071" t="n"/>
      <c r="DR43" s="1071" t="n"/>
      <c r="DS43" s="1071" t="n"/>
      <c r="DT43" s="1071" t="n"/>
      <c r="DU43" s="1071" t="n"/>
      <c r="DV43" s="1071" t="n"/>
      <c r="DW43" s="1071" t="n"/>
      <c r="DX43" s="1071" t="n"/>
      <c r="DY43" s="1071" t="n"/>
      <c r="DZ43" s="1071" t="n"/>
      <c r="EA43" s="1071" t="n"/>
      <c r="EB43" s="1071" t="n"/>
      <c r="EC43" s="1071" t="n"/>
      <c r="ED43" s="1071" t="n"/>
      <c r="EE43" s="1071" t="n"/>
      <c r="EF43" s="1071" t="n"/>
      <c r="EG43" s="1071" t="n"/>
      <c r="EH43" s="1071" t="n"/>
      <c r="EI43" s="1071" t="n"/>
      <c r="EJ43" s="1071" t="n"/>
      <c r="EK43" s="1071" t="n"/>
      <c r="EL43" s="1071" t="n"/>
      <c r="EM43" s="1071" t="n"/>
      <c r="EN43" s="1071" t="n"/>
      <c r="EO43" s="1071" t="n"/>
      <c r="EP43" s="1071" t="n"/>
      <c r="EQ43" s="1071" t="n"/>
      <c r="ER43" s="1071" t="n"/>
      <c r="ES43" s="1071" t="n"/>
      <c r="ET43" s="1071" t="n"/>
      <c r="EU43" s="1071" t="n"/>
      <c r="EV43" s="1071" t="n"/>
      <c r="EW43" s="1071" t="n"/>
      <c r="EX43" s="1071" t="n"/>
      <c r="EY43" s="1071" t="n"/>
      <c r="EZ43" s="1071" t="n"/>
      <c r="FA43" s="1071" t="n"/>
      <c r="FB43" s="1071" t="n"/>
      <c r="FC43" s="1071" t="n"/>
      <c r="FD43" s="1071" t="n"/>
      <c r="FE43" s="1071" t="n"/>
      <c r="FF43" s="1071" t="n"/>
      <c r="FG43" s="1071" t="n"/>
      <c r="FH43" s="1071" t="n"/>
      <c r="FI43" s="1071" t="n"/>
      <c r="FJ43" s="1071" t="n"/>
      <c r="FK43" s="1071" t="n"/>
      <c r="FL43" s="1071" t="n"/>
      <c r="FM43" s="1071" t="n"/>
      <c r="FN43" s="1071" t="n"/>
      <c r="FO43" s="1071" t="n"/>
      <c r="FP43" s="1071" t="n"/>
      <c r="FQ43" s="1071" t="n"/>
      <c r="FR43" s="1071" t="n"/>
      <c r="FS43" s="1071" t="n"/>
      <c r="FT43" s="1071" t="n"/>
      <c r="FU43" s="1071" t="n"/>
      <c r="FV43" s="1071" t="n"/>
      <c r="FW43" s="1071" t="n"/>
      <c r="FX43" s="1071" t="n"/>
      <c r="FY43" s="1071" t="n"/>
      <c r="FZ43" s="1071" t="n"/>
      <c r="GA43" s="1071" t="n"/>
      <c r="GB43" s="1071" t="n"/>
      <c r="GC43" s="1071" t="n"/>
      <c r="GD43" s="1071" t="n"/>
      <c r="GE43" s="1071" t="n"/>
      <c r="GF43" s="1071" t="n"/>
      <c r="GG43" s="1071" t="n"/>
      <c r="GH43" s="1071" t="n"/>
      <c r="GI43" s="1071" t="n"/>
      <c r="GJ43" s="1071" t="n"/>
      <c r="GK43" s="1071" t="n"/>
      <c r="GL43" s="1071" t="n"/>
      <c r="GM43" s="1071" t="n"/>
      <c r="GN43" s="1071" t="n"/>
      <c r="GO43" s="1071" t="n"/>
      <c r="GP43" s="1071" t="n"/>
      <c r="GQ43" s="1071" t="n"/>
      <c r="GR43" s="1071" t="n"/>
      <c r="GS43" s="1071" t="n"/>
      <c r="GT43" s="1071" t="n"/>
      <c r="GU43" s="1071" t="n"/>
      <c r="GV43" s="1071" t="n"/>
      <c r="GW43" s="1071" t="n"/>
      <c r="GX43" s="1071" t="n"/>
      <c r="GY43" s="1071" t="n"/>
      <c r="GZ43" s="1071" t="n"/>
      <c r="HA43" s="1071" t="n"/>
      <c r="HB43" s="1071" t="n"/>
      <c r="HC43" s="1071" t="n"/>
      <c r="HD43" s="1071" t="n"/>
      <c r="HE43" s="1071" t="n"/>
      <c r="HF43" s="1071" t="n"/>
      <c r="HG43" s="1071" t="n"/>
      <c r="HH43" s="1071" t="n"/>
      <c r="HI43" s="1071" t="n"/>
      <c r="HJ43" s="1071" t="n"/>
      <c r="HK43" s="1071" t="n"/>
      <c r="HL43" s="1071" t="n"/>
      <c r="HM43" s="1071" t="n"/>
      <c r="HN43" s="1071" t="n"/>
      <c r="HO43" s="1071" t="n"/>
      <c r="HP43" s="1071" t="n"/>
      <c r="HQ43" s="1071" t="n"/>
      <c r="HR43" s="1071" t="n"/>
      <c r="HS43" s="1071" t="n"/>
      <c r="HT43" s="1071" t="n"/>
      <c r="HU43" s="1071" t="n"/>
      <c r="HV43" s="1071" t="n"/>
      <c r="HW43" s="1071" t="n"/>
      <c r="HX43" s="1071" t="n"/>
      <c r="HY43" s="1071" t="n"/>
      <c r="HZ43" s="1071" t="n"/>
      <c r="IA43" s="1071" t="n"/>
      <c r="IB43" s="1071" t="n"/>
      <c r="IC43" s="1071" t="n"/>
      <c r="ID43" s="1071" t="n"/>
      <c r="IE43" s="1071" t="n"/>
      <c r="IF43" s="1071" t="n"/>
      <c r="IG43" s="1071" t="n"/>
      <c r="IH43" s="1071" t="n"/>
      <c r="II43" s="1071" t="n"/>
      <c r="IJ43" s="1071" t="n"/>
      <c r="IK43" s="1071" t="n"/>
      <c r="IL43" s="1071" t="n"/>
      <c r="IM43" s="1071" t="n"/>
      <c r="IN43" s="1071" t="n"/>
      <c r="IO43" s="1071" t="n"/>
      <c r="IP43" s="1071" t="n"/>
      <c r="IQ43" s="1071" t="n"/>
      <c r="IR43" s="1071" t="n"/>
      <c r="IS43" s="1071" t="n"/>
      <c r="IT43" s="1071" t="n"/>
      <c r="IU43" s="1071" t="n"/>
      <c r="IV43" s="1071" t="n"/>
      <c r="IW43" s="1071" t="n"/>
      <c r="IX43" s="1071" t="n"/>
      <c r="IY43" s="1071" t="n"/>
      <c r="IZ43" s="1071" t="n"/>
      <c r="JA43" s="1071" t="n"/>
      <c r="JB43" s="1071" t="n"/>
      <c r="JC43" s="1071" t="n"/>
      <c r="JD43" s="1071" t="n"/>
      <c r="JE43" s="1071" t="n"/>
      <c r="JF43" s="1071" t="n"/>
      <c r="JG43" s="1071" t="n"/>
      <c r="JH43" s="1071" t="n"/>
      <c r="JI43" s="1071" t="n"/>
      <c r="JJ43" s="1071" t="n"/>
      <c r="JK43" s="1071" t="n"/>
      <c r="JL43" s="1071" t="n"/>
      <c r="JM43" s="1071" t="n"/>
      <c r="JN43" s="1071" t="n"/>
      <c r="JO43" s="1071" t="n"/>
      <c r="JP43" s="1071" t="n"/>
      <c r="JQ43" s="1071" t="n"/>
      <c r="JR43" s="1071" t="n"/>
      <c r="JS43" s="1071" t="n"/>
      <c r="JT43" s="1071" t="n"/>
      <c r="JU43" s="1071" t="n"/>
      <c r="JV43" s="1071" t="n"/>
      <c r="JW43" s="1071" t="n"/>
      <c r="JX43" s="1071" t="n"/>
      <c r="JY43" s="1071" t="n"/>
      <c r="JZ43" s="1071" t="n"/>
      <c r="KA43" s="1071" t="n"/>
      <c r="KB43" s="1071" t="n"/>
      <c r="KC43" s="1071" t="n"/>
      <c r="KD43" s="1071" t="n"/>
      <c r="KE43" s="1071" t="n"/>
      <c r="KF43" s="1071" t="n"/>
      <c r="KG43" s="1071" t="n"/>
      <c r="KH43" s="1071" t="n"/>
      <c r="KI43" s="1071" t="n"/>
      <c r="KJ43" s="1071" t="n"/>
      <c r="KK43" s="1071" t="n"/>
      <c r="KL43" s="1071" t="n"/>
      <c r="KM43" s="1071" t="n"/>
      <c r="KN43" s="1071" t="n"/>
      <c r="KO43" s="1071" t="n"/>
      <c r="KP43" s="1071" t="n"/>
      <c r="KQ43" s="1071" t="n"/>
      <c r="KR43" s="1071" t="n"/>
      <c r="KS43" s="1071" t="n"/>
      <c r="KT43" s="1071" t="n"/>
      <c r="KU43" s="1071" t="n"/>
      <c r="KV43" s="1071" t="n"/>
      <c r="KW43" s="1071" t="n"/>
      <c r="KX43" s="1071" t="n"/>
      <c r="KY43" s="1071" t="n"/>
      <c r="KZ43" s="1071" t="n"/>
      <c r="LA43" s="1071" t="n"/>
      <c r="LB43" s="1071" t="n"/>
      <c r="LC43" s="1071" t="n"/>
      <c r="LD43" s="1071" t="n"/>
      <c r="LE43" s="1071" t="n"/>
      <c r="LF43" s="1071" t="n"/>
      <c r="LG43" s="1071" t="n"/>
      <c r="LH43" s="1071" t="n"/>
      <c r="LI43" s="1071" t="n"/>
      <c r="LJ43" s="1071" t="n"/>
      <c r="LK43" s="1071" t="n"/>
      <c r="LL43" s="1071" t="n"/>
      <c r="LM43" s="1071" t="n"/>
      <c r="LN43" s="1071" t="n"/>
      <c r="LO43" s="1071" t="n"/>
      <c r="LP43" s="1071" t="n"/>
      <c r="LQ43" s="1071" t="n"/>
      <c r="LR43" s="1071" t="n"/>
      <c r="LS43" s="1071" t="n"/>
    </row>
    <row r="44" ht="14.25" customFormat="1" customHeight="1" s="1071">
      <c r="A44" s="1071" t="n"/>
      <c r="B44" s="1097" t="inlineStr">
        <is>
          <t xml:space="preserve">  Spare parts at cost</t>
        </is>
      </c>
      <c r="C44" s="1098" t="n"/>
      <c r="D44" s="1098" t="n"/>
      <c r="E44" s="1098" t="n"/>
      <c r="F44" s="1098" t="n"/>
      <c r="G44" s="1098" t="n">
        <v>444171</v>
      </c>
      <c r="H44" s="1098" t="n">
        <v>1346758</v>
      </c>
      <c r="I44" s="1119" t="n"/>
      <c r="J44" s="1071" t="n"/>
      <c r="K44" s="1071" t="n"/>
      <c r="L44" s="1071" t="n"/>
      <c r="M44" s="1071" t="n"/>
      <c r="N44" s="1100">
        <f>B44</f>
        <v/>
      </c>
      <c r="O44" s="1101">
        <f>C44*BS!$B$9</f>
        <v/>
      </c>
      <c r="P44" s="1101">
        <f>D44*BS!$B$9</f>
        <v/>
      </c>
      <c r="Q44" s="1101">
        <f>E44*BS!$B$9</f>
        <v/>
      </c>
      <c r="R44" s="1101">
        <f>F44*BS!$B$9</f>
        <v/>
      </c>
      <c r="S44" s="1101">
        <f>G44*BS!$B$9</f>
        <v/>
      </c>
      <c r="T44" s="1101">
        <f>H44*BS!$B$9</f>
        <v/>
      </c>
      <c r="U44" s="1120">
        <f>I44</f>
        <v/>
      </c>
      <c r="V44" s="141" t="n"/>
      <c r="W44" s="141" t="n"/>
      <c r="X44" s="1071" t="n"/>
      <c r="Y44" s="1071" t="n"/>
      <c r="Z44" s="1071" t="n"/>
      <c r="AA44" s="1071" t="n"/>
      <c r="AB44" s="1071" t="n"/>
      <c r="AC44" s="1071" t="n"/>
      <c r="AD44" s="1071" t="n"/>
      <c r="AE44" s="1071" t="n"/>
      <c r="AF44" s="1071" t="n"/>
      <c r="AG44" s="1071" t="n"/>
      <c r="AH44" s="1071" t="n"/>
      <c r="AI44" s="1071" t="n"/>
      <c r="AJ44" s="1071" t="n"/>
      <c r="AK44" s="1071" t="n"/>
      <c r="AL44" s="1071" t="n"/>
      <c r="AM44" s="1071" t="n"/>
      <c r="AN44" s="1071" t="n"/>
      <c r="AO44" s="1071" t="n"/>
      <c r="AP44" s="1071" t="n"/>
      <c r="AQ44" s="1071" t="n"/>
      <c r="AR44" s="1071" t="n"/>
      <c r="AS44" s="1071" t="n"/>
      <c r="AT44" s="1071" t="n"/>
      <c r="AU44" s="1071" t="n"/>
      <c r="AV44" s="1071" t="n"/>
      <c r="AW44" s="1071" t="n"/>
      <c r="AX44" s="1071" t="n"/>
      <c r="AY44" s="1071" t="n"/>
      <c r="AZ44" s="1071" t="n"/>
      <c r="BA44" s="1071" t="n"/>
      <c r="BB44" s="1071" t="n"/>
      <c r="BC44" s="1071" t="n"/>
      <c r="BD44" s="1071" t="n"/>
      <c r="BE44" s="1071" t="n"/>
      <c r="BF44" s="1071" t="n"/>
      <c r="BG44" s="1071" t="n"/>
      <c r="BH44" s="1071" t="n"/>
      <c r="BI44" s="1071" t="n"/>
      <c r="BJ44" s="1071" t="n"/>
      <c r="BK44" s="1071" t="n"/>
      <c r="BL44" s="1071" t="n"/>
      <c r="BM44" s="1071" t="n"/>
      <c r="BN44" s="1071" t="n"/>
      <c r="BO44" s="1071" t="n"/>
      <c r="BP44" s="1071" t="n"/>
      <c r="BQ44" s="1071" t="n"/>
      <c r="BR44" s="1071" t="n"/>
      <c r="BS44" s="1071" t="n"/>
      <c r="BT44" s="1071" t="n"/>
      <c r="BU44" s="1071" t="n"/>
      <c r="BV44" s="1071" t="n"/>
      <c r="BW44" s="1071" t="n"/>
      <c r="BX44" s="1071" t="n"/>
      <c r="BY44" s="1071" t="n"/>
      <c r="BZ44" s="1071" t="n"/>
      <c r="CA44" s="1071" t="n"/>
      <c r="CB44" s="1071" t="n"/>
      <c r="CC44" s="1071" t="n"/>
      <c r="CD44" s="1071" t="n"/>
      <c r="CE44" s="1071" t="n"/>
      <c r="CF44" s="1071" t="n"/>
      <c r="CG44" s="1071" t="n"/>
      <c r="CH44" s="1071" t="n"/>
      <c r="CI44" s="1071" t="n"/>
      <c r="CJ44" s="1071" t="n"/>
      <c r="CK44" s="1071" t="n"/>
      <c r="CL44" s="1071" t="n"/>
      <c r="CM44" s="1071" t="n"/>
      <c r="CN44" s="1071" t="n"/>
      <c r="CO44" s="1071" t="n"/>
      <c r="CP44" s="1071" t="n"/>
      <c r="CQ44" s="1071" t="n"/>
      <c r="CR44" s="1071" t="n"/>
      <c r="CS44" s="1071" t="n"/>
      <c r="CT44" s="1071" t="n"/>
      <c r="CU44" s="1071" t="n"/>
      <c r="CV44" s="1071" t="n"/>
      <c r="CW44" s="1071" t="n"/>
      <c r="CX44" s="1071" t="n"/>
      <c r="CY44" s="1071" t="n"/>
      <c r="CZ44" s="1071" t="n"/>
      <c r="DA44" s="1071" t="n"/>
      <c r="DB44" s="1071" t="n"/>
      <c r="DC44" s="1071" t="n"/>
      <c r="DD44" s="1071" t="n"/>
      <c r="DE44" s="1071" t="n"/>
      <c r="DF44" s="1071" t="n"/>
      <c r="DG44" s="1071" t="n"/>
      <c r="DH44" s="1071" t="n"/>
      <c r="DI44" s="1071" t="n"/>
      <c r="DJ44" s="1071" t="n"/>
      <c r="DK44" s="1071" t="n"/>
      <c r="DL44" s="1071" t="n"/>
      <c r="DM44" s="1071" t="n"/>
      <c r="DN44" s="1071" t="n"/>
      <c r="DO44" s="1071" t="n"/>
      <c r="DP44" s="1071" t="n"/>
      <c r="DQ44" s="1071" t="n"/>
      <c r="DR44" s="1071" t="n"/>
      <c r="DS44" s="1071" t="n"/>
      <c r="DT44" s="1071" t="n"/>
      <c r="DU44" s="1071" t="n"/>
      <c r="DV44" s="1071" t="n"/>
      <c r="DW44" s="1071" t="n"/>
      <c r="DX44" s="1071" t="n"/>
      <c r="DY44" s="1071" t="n"/>
      <c r="DZ44" s="1071" t="n"/>
      <c r="EA44" s="1071" t="n"/>
      <c r="EB44" s="1071" t="n"/>
      <c r="EC44" s="1071" t="n"/>
      <c r="ED44" s="1071" t="n"/>
      <c r="EE44" s="1071" t="n"/>
      <c r="EF44" s="1071" t="n"/>
      <c r="EG44" s="1071" t="n"/>
      <c r="EH44" s="1071" t="n"/>
      <c r="EI44" s="1071" t="n"/>
      <c r="EJ44" s="1071" t="n"/>
      <c r="EK44" s="1071" t="n"/>
      <c r="EL44" s="1071" t="n"/>
      <c r="EM44" s="1071" t="n"/>
      <c r="EN44" s="1071" t="n"/>
      <c r="EO44" s="1071" t="n"/>
      <c r="EP44" s="1071" t="n"/>
      <c r="EQ44" s="1071" t="n"/>
      <c r="ER44" s="1071" t="n"/>
      <c r="ES44" s="1071" t="n"/>
      <c r="ET44" s="1071" t="n"/>
      <c r="EU44" s="1071" t="n"/>
      <c r="EV44" s="1071" t="n"/>
      <c r="EW44" s="1071" t="n"/>
      <c r="EX44" s="1071" t="n"/>
      <c r="EY44" s="1071" t="n"/>
      <c r="EZ44" s="1071" t="n"/>
      <c r="FA44" s="1071" t="n"/>
      <c r="FB44" s="1071" t="n"/>
      <c r="FC44" s="1071" t="n"/>
      <c r="FD44" s="1071" t="n"/>
      <c r="FE44" s="1071" t="n"/>
      <c r="FF44" s="1071" t="n"/>
      <c r="FG44" s="1071" t="n"/>
      <c r="FH44" s="1071" t="n"/>
      <c r="FI44" s="1071" t="n"/>
      <c r="FJ44" s="1071" t="n"/>
      <c r="FK44" s="1071" t="n"/>
      <c r="FL44" s="1071" t="n"/>
      <c r="FM44" s="1071" t="n"/>
      <c r="FN44" s="1071" t="n"/>
      <c r="FO44" s="1071" t="n"/>
      <c r="FP44" s="1071" t="n"/>
      <c r="FQ44" s="1071" t="n"/>
      <c r="FR44" s="1071" t="n"/>
      <c r="FS44" s="1071" t="n"/>
      <c r="FT44" s="1071" t="n"/>
      <c r="FU44" s="1071" t="n"/>
      <c r="FV44" s="1071" t="n"/>
      <c r="FW44" s="1071" t="n"/>
      <c r="FX44" s="1071" t="n"/>
      <c r="FY44" s="1071" t="n"/>
      <c r="FZ44" s="1071" t="n"/>
      <c r="GA44" s="1071" t="n"/>
      <c r="GB44" s="1071" t="n"/>
      <c r="GC44" s="1071" t="n"/>
      <c r="GD44" s="1071" t="n"/>
      <c r="GE44" s="1071" t="n"/>
      <c r="GF44" s="1071" t="n"/>
      <c r="GG44" s="1071" t="n"/>
      <c r="GH44" s="1071" t="n"/>
      <c r="GI44" s="1071" t="n"/>
      <c r="GJ44" s="1071" t="n"/>
      <c r="GK44" s="1071" t="n"/>
      <c r="GL44" s="1071" t="n"/>
      <c r="GM44" s="1071" t="n"/>
      <c r="GN44" s="1071" t="n"/>
      <c r="GO44" s="1071" t="n"/>
      <c r="GP44" s="1071" t="n"/>
      <c r="GQ44" s="1071" t="n"/>
      <c r="GR44" s="1071" t="n"/>
      <c r="GS44" s="1071" t="n"/>
      <c r="GT44" s="1071" t="n"/>
      <c r="GU44" s="1071" t="n"/>
      <c r="GV44" s="1071" t="n"/>
      <c r="GW44" s="1071" t="n"/>
      <c r="GX44" s="1071" t="n"/>
      <c r="GY44" s="1071" t="n"/>
      <c r="GZ44" s="1071" t="n"/>
      <c r="HA44" s="1071" t="n"/>
      <c r="HB44" s="1071" t="n"/>
      <c r="HC44" s="1071" t="n"/>
      <c r="HD44" s="1071" t="n"/>
      <c r="HE44" s="1071" t="n"/>
      <c r="HF44" s="1071" t="n"/>
      <c r="HG44" s="1071" t="n"/>
      <c r="HH44" s="1071" t="n"/>
      <c r="HI44" s="1071" t="n"/>
      <c r="HJ44" s="1071" t="n"/>
      <c r="HK44" s="1071" t="n"/>
      <c r="HL44" s="1071" t="n"/>
      <c r="HM44" s="1071" t="n"/>
      <c r="HN44" s="1071" t="n"/>
      <c r="HO44" s="1071" t="n"/>
      <c r="HP44" s="1071" t="n"/>
      <c r="HQ44" s="1071" t="n"/>
      <c r="HR44" s="1071" t="n"/>
      <c r="HS44" s="1071" t="n"/>
      <c r="HT44" s="1071" t="n"/>
      <c r="HU44" s="1071" t="n"/>
      <c r="HV44" s="1071" t="n"/>
      <c r="HW44" s="1071" t="n"/>
      <c r="HX44" s="1071" t="n"/>
      <c r="HY44" s="1071" t="n"/>
      <c r="HZ44" s="1071" t="n"/>
      <c r="IA44" s="1071" t="n"/>
      <c r="IB44" s="1071" t="n"/>
      <c r="IC44" s="1071" t="n"/>
      <c r="ID44" s="1071" t="n"/>
      <c r="IE44" s="1071" t="n"/>
      <c r="IF44" s="1071" t="n"/>
      <c r="IG44" s="1071" t="n"/>
      <c r="IH44" s="1071" t="n"/>
      <c r="II44" s="1071" t="n"/>
      <c r="IJ44" s="1071" t="n"/>
      <c r="IK44" s="1071" t="n"/>
      <c r="IL44" s="1071" t="n"/>
      <c r="IM44" s="1071" t="n"/>
      <c r="IN44" s="1071" t="n"/>
      <c r="IO44" s="1071" t="n"/>
      <c r="IP44" s="1071" t="n"/>
      <c r="IQ44" s="1071" t="n"/>
      <c r="IR44" s="1071" t="n"/>
      <c r="IS44" s="1071" t="n"/>
      <c r="IT44" s="1071" t="n"/>
      <c r="IU44" s="1071" t="n"/>
      <c r="IV44" s="1071" t="n"/>
      <c r="IW44" s="1071" t="n"/>
      <c r="IX44" s="1071" t="n"/>
      <c r="IY44" s="1071" t="n"/>
      <c r="IZ44" s="1071" t="n"/>
      <c r="JA44" s="1071" t="n"/>
      <c r="JB44" s="1071" t="n"/>
      <c r="JC44" s="1071" t="n"/>
      <c r="JD44" s="1071" t="n"/>
      <c r="JE44" s="1071" t="n"/>
      <c r="JF44" s="1071" t="n"/>
      <c r="JG44" s="1071" t="n"/>
      <c r="JH44" s="1071" t="n"/>
      <c r="JI44" s="1071" t="n"/>
      <c r="JJ44" s="1071" t="n"/>
      <c r="JK44" s="1071" t="n"/>
      <c r="JL44" s="1071" t="n"/>
      <c r="JM44" s="1071" t="n"/>
      <c r="JN44" s="1071" t="n"/>
      <c r="JO44" s="1071" t="n"/>
      <c r="JP44" s="1071" t="n"/>
      <c r="JQ44" s="1071" t="n"/>
      <c r="JR44" s="1071" t="n"/>
      <c r="JS44" s="1071" t="n"/>
      <c r="JT44" s="1071" t="n"/>
      <c r="JU44" s="1071" t="n"/>
      <c r="JV44" s="1071" t="n"/>
      <c r="JW44" s="1071" t="n"/>
      <c r="JX44" s="1071" t="n"/>
      <c r="JY44" s="1071" t="n"/>
      <c r="JZ44" s="1071" t="n"/>
      <c r="KA44" s="1071" t="n"/>
      <c r="KB44" s="1071" t="n"/>
      <c r="KC44" s="1071" t="n"/>
      <c r="KD44" s="1071" t="n"/>
      <c r="KE44" s="1071" t="n"/>
      <c r="KF44" s="1071" t="n"/>
      <c r="KG44" s="1071" t="n"/>
      <c r="KH44" s="1071" t="n"/>
      <c r="KI44" s="1071" t="n"/>
      <c r="KJ44" s="1071" t="n"/>
      <c r="KK44" s="1071" t="n"/>
      <c r="KL44" s="1071" t="n"/>
      <c r="KM44" s="1071" t="n"/>
      <c r="KN44" s="1071" t="n"/>
      <c r="KO44" s="1071" t="n"/>
      <c r="KP44" s="1071" t="n"/>
      <c r="KQ44" s="1071" t="n"/>
      <c r="KR44" s="1071" t="n"/>
      <c r="KS44" s="1071" t="n"/>
      <c r="KT44" s="1071" t="n"/>
      <c r="KU44" s="1071" t="n"/>
      <c r="KV44" s="1071" t="n"/>
      <c r="KW44" s="1071" t="n"/>
      <c r="KX44" s="1071" t="n"/>
      <c r="KY44" s="1071" t="n"/>
      <c r="KZ44" s="1071" t="n"/>
      <c r="LA44" s="1071" t="n"/>
      <c r="LB44" s="1071" t="n"/>
      <c r="LC44" s="1071" t="n"/>
      <c r="LD44" s="1071" t="n"/>
      <c r="LE44" s="1071" t="n"/>
      <c r="LF44" s="1071" t="n"/>
      <c r="LG44" s="1071" t="n"/>
      <c r="LH44" s="1071" t="n"/>
      <c r="LI44" s="1071" t="n"/>
      <c r="LJ44" s="1071" t="n"/>
      <c r="LK44" s="1071" t="n"/>
      <c r="LL44" s="1071" t="n"/>
      <c r="LM44" s="1071" t="n"/>
      <c r="LN44" s="1071" t="n"/>
      <c r="LO44" s="1071" t="n"/>
      <c r="LP44" s="1071" t="n"/>
      <c r="LQ44" s="1071" t="n"/>
      <c r="LR44" s="1071" t="n"/>
      <c r="LS44" s="1071" t="n"/>
    </row>
    <row r="45" ht="14.25" customFormat="1" customHeight="1" s="1071">
      <c r="A45" s="1071" t="n"/>
      <c r="B45" s="1097" t="n"/>
      <c r="C45" s="1098" t="n"/>
      <c r="D45" s="1098" t="n"/>
      <c r="E45" s="1098" t="n"/>
      <c r="F45" s="1098" t="n"/>
      <c r="G45" s="1098" t="n"/>
      <c r="H45" s="1098" t="n"/>
      <c r="I45" s="1121" t="n"/>
      <c r="J45" s="1071" t="n"/>
      <c r="K45" s="1071" t="n"/>
      <c r="L45" s="1071" t="n"/>
      <c r="M45" s="1071" t="n"/>
      <c r="N45" s="1100">
        <f>B45</f>
        <v/>
      </c>
      <c r="O45" s="1101">
        <f>C45*BS!$B$9</f>
        <v/>
      </c>
      <c r="P45" s="1101">
        <f>D45*BS!$B$9</f>
        <v/>
      </c>
      <c r="Q45" s="1101">
        <f>E45*BS!$B$9</f>
        <v/>
      </c>
      <c r="R45" s="1101">
        <f>F45*BS!$B$9</f>
        <v/>
      </c>
      <c r="S45" s="1101">
        <f>G45*BS!$B$9</f>
        <v/>
      </c>
      <c r="T45" s="1101">
        <f>H45*BS!$B$9</f>
        <v/>
      </c>
      <c r="U45" s="1120">
        <f>I45</f>
        <v/>
      </c>
      <c r="V45" s="141" t="n"/>
      <c r="W45" s="141" t="n"/>
      <c r="X45" s="1071" t="n"/>
      <c r="Y45" s="1071" t="n"/>
      <c r="Z45" s="1071" t="n"/>
      <c r="AA45" s="1071" t="n"/>
      <c r="AB45" s="1071" t="n"/>
      <c r="AC45" s="1071" t="n"/>
      <c r="AD45" s="1071" t="n"/>
      <c r="AE45" s="1071" t="n"/>
      <c r="AF45" s="1071" t="n"/>
      <c r="AG45" s="1071" t="n"/>
      <c r="AH45" s="1071" t="n"/>
      <c r="AI45" s="1071" t="n"/>
      <c r="AJ45" s="1071" t="n"/>
      <c r="AK45" s="1071" t="n"/>
      <c r="AL45" s="1071" t="n"/>
      <c r="AM45" s="1071" t="n"/>
      <c r="AN45" s="1071" t="n"/>
      <c r="AO45" s="1071" t="n"/>
      <c r="AP45" s="1071" t="n"/>
      <c r="AQ45" s="1071" t="n"/>
      <c r="AR45" s="1071" t="n"/>
      <c r="AS45" s="1071" t="n"/>
      <c r="AT45" s="1071" t="n"/>
      <c r="AU45" s="1071" t="n"/>
      <c r="AV45" s="1071" t="n"/>
      <c r="AW45" s="1071" t="n"/>
      <c r="AX45" s="1071" t="n"/>
      <c r="AY45" s="1071" t="n"/>
      <c r="AZ45" s="1071" t="n"/>
      <c r="BA45" s="1071" t="n"/>
      <c r="BB45" s="1071" t="n"/>
      <c r="BC45" s="1071" t="n"/>
      <c r="BD45" s="1071" t="n"/>
      <c r="BE45" s="1071" t="n"/>
      <c r="BF45" s="1071" t="n"/>
      <c r="BG45" s="1071" t="n"/>
      <c r="BH45" s="1071" t="n"/>
      <c r="BI45" s="1071" t="n"/>
      <c r="BJ45" s="1071" t="n"/>
      <c r="BK45" s="1071" t="n"/>
      <c r="BL45" s="1071" t="n"/>
      <c r="BM45" s="1071" t="n"/>
      <c r="BN45" s="1071" t="n"/>
      <c r="BO45" s="1071" t="n"/>
      <c r="BP45" s="1071" t="n"/>
      <c r="BQ45" s="1071" t="n"/>
      <c r="BR45" s="1071" t="n"/>
      <c r="BS45" s="1071" t="n"/>
      <c r="BT45" s="1071" t="n"/>
      <c r="BU45" s="1071" t="n"/>
      <c r="BV45" s="1071" t="n"/>
      <c r="BW45" s="1071" t="n"/>
      <c r="BX45" s="1071" t="n"/>
      <c r="BY45" s="1071" t="n"/>
      <c r="BZ45" s="1071" t="n"/>
      <c r="CA45" s="1071" t="n"/>
      <c r="CB45" s="1071" t="n"/>
      <c r="CC45" s="1071" t="n"/>
      <c r="CD45" s="1071" t="n"/>
      <c r="CE45" s="1071" t="n"/>
      <c r="CF45" s="1071" t="n"/>
      <c r="CG45" s="1071" t="n"/>
      <c r="CH45" s="1071" t="n"/>
      <c r="CI45" s="1071" t="n"/>
      <c r="CJ45" s="1071" t="n"/>
      <c r="CK45" s="1071" t="n"/>
      <c r="CL45" s="1071" t="n"/>
      <c r="CM45" s="1071" t="n"/>
      <c r="CN45" s="1071" t="n"/>
      <c r="CO45" s="1071" t="n"/>
      <c r="CP45" s="1071" t="n"/>
      <c r="CQ45" s="1071" t="n"/>
      <c r="CR45" s="1071" t="n"/>
      <c r="CS45" s="1071" t="n"/>
      <c r="CT45" s="1071" t="n"/>
      <c r="CU45" s="1071" t="n"/>
      <c r="CV45" s="1071" t="n"/>
      <c r="CW45" s="1071" t="n"/>
      <c r="CX45" s="1071" t="n"/>
      <c r="CY45" s="1071" t="n"/>
      <c r="CZ45" s="1071" t="n"/>
      <c r="DA45" s="1071" t="n"/>
      <c r="DB45" s="1071" t="n"/>
      <c r="DC45" s="1071" t="n"/>
      <c r="DD45" s="1071" t="n"/>
      <c r="DE45" s="1071" t="n"/>
      <c r="DF45" s="1071" t="n"/>
      <c r="DG45" s="1071" t="n"/>
      <c r="DH45" s="1071" t="n"/>
      <c r="DI45" s="1071" t="n"/>
      <c r="DJ45" s="1071" t="n"/>
      <c r="DK45" s="1071" t="n"/>
      <c r="DL45" s="1071" t="n"/>
      <c r="DM45" s="1071" t="n"/>
      <c r="DN45" s="1071" t="n"/>
      <c r="DO45" s="1071" t="n"/>
      <c r="DP45" s="1071" t="n"/>
      <c r="DQ45" s="1071" t="n"/>
      <c r="DR45" s="1071" t="n"/>
      <c r="DS45" s="1071" t="n"/>
      <c r="DT45" s="1071" t="n"/>
      <c r="DU45" s="1071" t="n"/>
      <c r="DV45" s="1071" t="n"/>
      <c r="DW45" s="1071" t="n"/>
      <c r="DX45" s="1071" t="n"/>
      <c r="DY45" s="1071" t="n"/>
      <c r="DZ45" s="1071" t="n"/>
      <c r="EA45" s="1071" t="n"/>
      <c r="EB45" s="1071" t="n"/>
      <c r="EC45" s="1071" t="n"/>
      <c r="ED45" s="1071" t="n"/>
      <c r="EE45" s="1071" t="n"/>
      <c r="EF45" s="1071" t="n"/>
      <c r="EG45" s="1071" t="n"/>
      <c r="EH45" s="1071" t="n"/>
      <c r="EI45" s="1071" t="n"/>
      <c r="EJ45" s="1071" t="n"/>
      <c r="EK45" s="1071" t="n"/>
      <c r="EL45" s="1071" t="n"/>
      <c r="EM45" s="1071" t="n"/>
      <c r="EN45" s="1071" t="n"/>
      <c r="EO45" s="1071" t="n"/>
      <c r="EP45" s="1071" t="n"/>
      <c r="EQ45" s="1071" t="n"/>
      <c r="ER45" s="1071" t="n"/>
      <c r="ES45" s="1071" t="n"/>
      <c r="ET45" s="1071" t="n"/>
      <c r="EU45" s="1071" t="n"/>
      <c r="EV45" s="1071" t="n"/>
      <c r="EW45" s="1071" t="n"/>
      <c r="EX45" s="1071" t="n"/>
      <c r="EY45" s="1071" t="n"/>
      <c r="EZ45" s="1071" t="n"/>
      <c r="FA45" s="1071" t="n"/>
      <c r="FB45" s="1071" t="n"/>
      <c r="FC45" s="1071" t="n"/>
      <c r="FD45" s="1071" t="n"/>
      <c r="FE45" s="1071" t="n"/>
      <c r="FF45" s="1071" t="n"/>
      <c r="FG45" s="1071" t="n"/>
      <c r="FH45" s="1071" t="n"/>
      <c r="FI45" s="1071" t="n"/>
      <c r="FJ45" s="1071" t="n"/>
      <c r="FK45" s="1071" t="n"/>
      <c r="FL45" s="1071" t="n"/>
      <c r="FM45" s="1071" t="n"/>
      <c r="FN45" s="1071" t="n"/>
      <c r="FO45" s="1071" t="n"/>
      <c r="FP45" s="1071" t="n"/>
      <c r="FQ45" s="1071" t="n"/>
      <c r="FR45" s="1071" t="n"/>
      <c r="FS45" s="1071" t="n"/>
      <c r="FT45" s="1071" t="n"/>
      <c r="FU45" s="1071" t="n"/>
      <c r="FV45" s="1071" t="n"/>
      <c r="FW45" s="1071" t="n"/>
      <c r="FX45" s="1071" t="n"/>
      <c r="FY45" s="1071" t="n"/>
      <c r="FZ45" s="1071" t="n"/>
      <c r="GA45" s="1071" t="n"/>
      <c r="GB45" s="1071" t="n"/>
      <c r="GC45" s="1071" t="n"/>
      <c r="GD45" s="1071" t="n"/>
      <c r="GE45" s="1071" t="n"/>
      <c r="GF45" s="1071" t="n"/>
      <c r="GG45" s="1071" t="n"/>
      <c r="GH45" s="1071" t="n"/>
      <c r="GI45" s="1071" t="n"/>
      <c r="GJ45" s="1071" t="n"/>
      <c r="GK45" s="1071" t="n"/>
      <c r="GL45" s="1071" t="n"/>
      <c r="GM45" s="1071" t="n"/>
      <c r="GN45" s="1071" t="n"/>
      <c r="GO45" s="1071" t="n"/>
      <c r="GP45" s="1071" t="n"/>
      <c r="GQ45" s="1071" t="n"/>
      <c r="GR45" s="1071" t="n"/>
      <c r="GS45" s="1071" t="n"/>
      <c r="GT45" s="1071" t="n"/>
      <c r="GU45" s="1071" t="n"/>
      <c r="GV45" s="1071" t="n"/>
      <c r="GW45" s="1071" t="n"/>
      <c r="GX45" s="1071" t="n"/>
      <c r="GY45" s="1071" t="n"/>
      <c r="GZ45" s="1071" t="n"/>
      <c r="HA45" s="1071" t="n"/>
      <c r="HB45" s="1071" t="n"/>
      <c r="HC45" s="1071" t="n"/>
      <c r="HD45" s="1071" t="n"/>
      <c r="HE45" s="1071" t="n"/>
      <c r="HF45" s="1071" t="n"/>
      <c r="HG45" s="1071" t="n"/>
      <c r="HH45" s="1071" t="n"/>
      <c r="HI45" s="1071" t="n"/>
      <c r="HJ45" s="1071" t="n"/>
      <c r="HK45" s="1071" t="n"/>
      <c r="HL45" s="1071" t="n"/>
      <c r="HM45" s="1071" t="n"/>
      <c r="HN45" s="1071" t="n"/>
      <c r="HO45" s="1071" t="n"/>
      <c r="HP45" s="1071" t="n"/>
      <c r="HQ45" s="1071" t="n"/>
      <c r="HR45" s="1071" t="n"/>
      <c r="HS45" s="1071" t="n"/>
      <c r="HT45" s="1071" t="n"/>
      <c r="HU45" s="1071" t="n"/>
      <c r="HV45" s="1071" t="n"/>
      <c r="HW45" s="1071" t="n"/>
      <c r="HX45" s="1071" t="n"/>
      <c r="HY45" s="1071" t="n"/>
      <c r="HZ45" s="1071" t="n"/>
      <c r="IA45" s="1071" t="n"/>
      <c r="IB45" s="1071" t="n"/>
      <c r="IC45" s="1071" t="n"/>
      <c r="ID45" s="1071" t="n"/>
      <c r="IE45" s="1071" t="n"/>
      <c r="IF45" s="1071" t="n"/>
      <c r="IG45" s="1071" t="n"/>
      <c r="IH45" s="1071" t="n"/>
      <c r="II45" s="1071" t="n"/>
      <c r="IJ45" s="1071" t="n"/>
      <c r="IK45" s="1071" t="n"/>
      <c r="IL45" s="1071" t="n"/>
      <c r="IM45" s="1071" t="n"/>
      <c r="IN45" s="1071" t="n"/>
      <c r="IO45" s="1071" t="n"/>
      <c r="IP45" s="1071" t="n"/>
      <c r="IQ45" s="1071" t="n"/>
      <c r="IR45" s="1071" t="n"/>
      <c r="IS45" s="1071" t="n"/>
      <c r="IT45" s="1071" t="n"/>
      <c r="IU45" s="1071" t="n"/>
      <c r="IV45" s="1071" t="n"/>
      <c r="IW45" s="1071" t="n"/>
      <c r="IX45" s="1071" t="n"/>
      <c r="IY45" s="1071" t="n"/>
      <c r="IZ45" s="1071" t="n"/>
      <c r="JA45" s="1071" t="n"/>
      <c r="JB45" s="1071" t="n"/>
      <c r="JC45" s="1071" t="n"/>
      <c r="JD45" s="1071" t="n"/>
      <c r="JE45" s="1071" t="n"/>
      <c r="JF45" s="1071" t="n"/>
      <c r="JG45" s="1071" t="n"/>
      <c r="JH45" s="1071" t="n"/>
      <c r="JI45" s="1071" t="n"/>
      <c r="JJ45" s="1071" t="n"/>
      <c r="JK45" s="1071" t="n"/>
      <c r="JL45" s="1071" t="n"/>
      <c r="JM45" s="1071" t="n"/>
      <c r="JN45" s="1071" t="n"/>
      <c r="JO45" s="1071" t="n"/>
      <c r="JP45" s="1071" t="n"/>
      <c r="JQ45" s="1071" t="n"/>
      <c r="JR45" s="1071" t="n"/>
      <c r="JS45" s="1071" t="n"/>
      <c r="JT45" s="1071" t="n"/>
      <c r="JU45" s="1071" t="n"/>
      <c r="JV45" s="1071" t="n"/>
      <c r="JW45" s="1071" t="n"/>
      <c r="JX45" s="1071" t="n"/>
      <c r="JY45" s="1071" t="n"/>
      <c r="JZ45" s="1071" t="n"/>
      <c r="KA45" s="1071" t="n"/>
      <c r="KB45" s="1071" t="n"/>
      <c r="KC45" s="1071" t="n"/>
      <c r="KD45" s="1071" t="n"/>
      <c r="KE45" s="1071" t="n"/>
      <c r="KF45" s="1071" t="n"/>
      <c r="KG45" s="1071" t="n"/>
      <c r="KH45" s="1071" t="n"/>
      <c r="KI45" s="1071" t="n"/>
      <c r="KJ45" s="1071" t="n"/>
      <c r="KK45" s="1071" t="n"/>
      <c r="KL45" s="1071" t="n"/>
      <c r="KM45" s="1071" t="n"/>
      <c r="KN45" s="1071" t="n"/>
      <c r="KO45" s="1071" t="n"/>
      <c r="KP45" s="1071" t="n"/>
      <c r="KQ45" s="1071" t="n"/>
      <c r="KR45" s="1071" t="n"/>
      <c r="KS45" s="1071" t="n"/>
      <c r="KT45" s="1071" t="n"/>
      <c r="KU45" s="1071" t="n"/>
      <c r="KV45" s="1071" t="n"/>
      <c r="KW45" s="1071" t="n"/>
      <c r="KX45" s="1071" t="n"/>
      <c r="KY45" s="1071" t="n"/>
      <c r="KZ45" s="1071" t="n"/>
      <c r="LA45" s="1071" t="n"/>
      <c r="LB45" s="1071" t="n"/>
      <c r="LC45" s="1071" t="n"/>
      <c r="LD45" s="1071" t="n"/>
      <c r="LE45" s="1071" t="n"/>
      <c r="LF45" s="1071" t="n"/>
      <c r="LG45" s="1071" t="n"/>
      <c r="LH45" s="1071" t="n"/>
      <c r="LI45" s="1071" t="n"/>
      <c r="LJ45" s="1071" t="n"/>
      <c r="LK45" s="1071" t="n"/>
      <c r="LL45" s="1071" t="n"/>
      <c r="LM45" s="1071" t="n"/>
      <c r="LN45" s="1071" t="n"/>
      <c r="LO45" s="1071" t="n"/>
      <c r="LP45" s="1071" t="n"/>
      <c r="LQ45" s="1071" t="n"/>
      <c r="LR45" s="1071" t="n"/>
      <c r="LS45" s="1071" t="n"/>
    </row>
    <row r="46" ht="14.25" customFormat="1" customHeight="1" s="1071">
      <c r="A46" s="1071" t="n"/>
      <c r="B46" s="1097" t="n"/>
      <c r="C46" s="1098" t="n"/>
      <c r="D46" s="1098" t="n"/>
      <c r="E46" s="1098" t="n"/>
      <c r="F46" s="1098" t="n"/>
      <c r="G46" s="1098" t="n"/>
      <c r="H46" s="1098" t="n"/>
      <c r="I46" s="1121" t="n"/>
      <c r="J46" s="1071" t="n"/>
      <c r="K46" s="1071" t="n"/>
      <c r="L46" s="1071" t="n"/>
      <c r="M46" s="1071" t="n"/>
      <c r="N46" s="1100">
        <f>B46</f>
        <v/>
      </c>
      <c r="O46" s="1101">
        <f>C46*BS!$B$9</f>
        <v/>
      </c>
      <c r="P46" s="1101">
        <f>D46*BS!$B$9</f>
        <v/>
      </c>
      <c r="Q46" s="1101">
        <f>E46*BS!$B$9</f>
        <v/>
      </c>
      <c r="R46" s="1101">
        <f>F46*BS!$B$9</f>
        <v/>
      </c>
      <c r="S46" s="1101">
        <f>G46*BS!$B$9</f>
        <v/>
      </c>
      <c r="T46" s="1101">
        <f>H46*BS!$B$9</f>
        <v/>
      </c>
      <c r="U46" s="1120">
        <f>I46</f>
        <v/>
      </c>
      <c r="V46" s="141" t="n"/>
      <c r="W46" s="141" t="n"/>
      <c r="X46" s="1071" t="n"/>
      <c r="Y46" s="1071" t="n"/>
      <c r="Z46" s="1071" t="n"/>
      <c r="AA46" s="1071" t="n"/>
      <c r="AB46" s="1071" t="n"/>
      <c r="AC46" s="1071" t="n"/>
      <c r="AD46" s="1071" t="n"/>
      <c r="AE46" s="1071" t="n"/>
      <c r="AF46" s="1071" t="n"/>
      <c r="AG46" s="1071" t="n"/>
      <c r="AH46" s="1071" t="n"/>
      <c r="AI46" s="1071" t="n"/>
      <c r="AJ46" s="1071" t="n"/>
      <c r="AK46" s="1071" t="n"/>
      <c r="AL46" s="1071" t="n"/>
      <c r="AM46" s="1071" t="n"/>
      <c r="AN46" s="1071" t="n"/>
      <c r="AO46" s="1071" t="n"/>
      <c r="AP46" s="1071" t="n"/>
      <c r="AQ46" s="1071" t="n"/>
      <c r="AR46" s="1071" t="n"/>
      <c r="AS46" s="1071" t="n"/>
      <c r="AT46" s="1071" t="n"/>
      <c r="AU46" s="1071" t="n"/>
      <c r="AV46" s="1071" t="n"/>
      <c r="AW46" s="1071" t="n"/>
      <c r="AX46" s="1071" t="n"/>
      <c r="AY46" s="1071" t="n"/>
      <c r="AZ46" s="1071" t="n"/>
      <c r="BA46" s="1071" t="n"/>
      <c r="BB46" s="1071" t="n"/>
      <c r="BC46" s="1071" t="n"/>
      <c r="BD46" s="1071" t="n"/>
      <c r="BE46" s="1071" t="n"/>
      <c r="BF46" s="1071" t="n"/>
      <c r="BG46" s="1071" t="n"/>
      <c r="BH46" s="1071" t="n"/>
      <c r="BI46" s="1071" t="n"/>
      <c r="BJ46" s="1071" t="n"/>
      <c r="BK46" s="1071" t="n"/>
      <c r="BL46" s="1071" t="n"/>
      <c r="BM46" s="1071" t="n"/>
      <c r="BN46" s="1071" t="n"/>
      <c r="BO46" s="1071" t="n"/>
      <c r="BP46" s="1071" t="n"/>
      <c r="BQ46" s="1071" t="n"/>
      <c r="BR46" s="1071" t="n"/>
      <c r="BS46" s="1071" t="n"/>
      <c r="BT46" s="1071" t="n"/>
      <c r="BU46" s="1071" t="n"/>
      <c r="BV46" s="1071" t="n"/>
      <c r="BW46" s="1071" t="n"/>
      <c r="BX46" s="1071" t="n"/>
      <c r="BY46" s="1071" t="n"/>
      <c r="BZ46" s="1071" t="n"/>
      <c r="CA46" s="1071" t="n"/>
      <c r="CB46" s="1071" t="n"/>
      <c r="CC46" s="1071" t="n"/>
      <c r="CD46" s="1071" t="n"/>
      <c r="CE46" s="1071" t="n"/>
      <c r="CF46" s="1071" t="n"/>
      <c r="CG46" s="1071" t="n"/>
      <c r="CH46" s="1071" t="n"/>
      <c r="CI46" s="1071" t="n"/>
      <c r="CJ46" s="1071" t="n"/>
      <c r="CK46" s="1071" t="n"/>
      <c r="CL46" s="1071" t="n"/>
      <c r="CM46" s="1071" t="n"/>
      <c r="CN46" s="1071" t="n"/>
      <c r="CO46" s="1071" t="n"/>
      <c r="CP46" s="1071" t="n"/>
      <c r="CQ46" s="1071" t="n"/>
      <c r="CR46" s="1071" t="n"/>
      <c r="CS46" s="1071" t="n"/>
      <c r="CT46" s="1071" t="n"/>
      <c r="CU46" s="1071" t="n"/>
      <c r="CV46" s="1071" t="n"/>
      <c r="CW46" s="1071" t="n"/>
      <c r="CX46" s="1071" t="n"/>
      <c r="CY46" s="1071" t="n"/>
      <c r="CZ46" s="1071" t="n"/>
      <c r="DA46" s="1071" t="n"/>
      <c r="DB46" s="1071" t="n"/>
      <c r="DC46" s="1071" t="n"/>
      <c r="DD46" s="1071" t="n"/>
      <c r="DE46" s="1071" t="n"/>
      <c r="DF46" s="1071" t="n"/>
      <c r="DG46" s="1071" t="n"/>
      <c r="DH46" s="1071" t="n"/>
      <c r="DI46" s="1071" t="n"/>
      <c r="DJ46" s="1071" t="n"/>
      <c r="DK46" s="1071" t="n"/>
      <c r="DL46" s="1071" t="n"/>
      <c r="DM46" s="1071" t="n"/>
      <c r="DN46" s="1071" t="n"/>
      <c r="DO46" s="1071" t="n"/>
      <c r="DP46" s="1071" t="n"/>
      <c r="DQ46" s="1071" t="n"/>
      <c r="DR46" s="1071" t="n"/>
      <c r="DS46" s="1071" t="n"/>
      <c r="DT46" s="1071" t="n"/>
      <c r="DU46" s="1071" t="n"/>
      <c r="DV46" s="1071" t="n"/>
      <c r="DW46" s="1071" t="n"/>
      <c r="DX46" s="1071" t="n"/>
      <c r="DY46" s="1071" t="n"/>
      <c r="DZ46" s="1071" t="n"/>
      <c r="EA46" s="1071" t="n"/>
      <c r="EB46" s="1071" t="n"/>
      <c r="EC46" s="1071" t="n"/>
      <c r="ED46" s="1071" t="n"/>
      <c r="EE46" s="1071" t="n"/>
      <c r="EF46" s="1071" t="n"/>
      <c r="EG46" s="1071" t="n"/>
      <c r="EH46" s="1071" t="n"/>
      <c r="EI46" s="1071" t="n"/>
      <c r="EJ46" s="1071" t="n"/>
      <c r="EK46" s="1071" t="n"/>
      <c r="EL46" s="1071" t="n"/>
      <c r="EM46" s="1071" t="n"/>
      <c r="EN46" s="1071" t="n"/>
      <c r="EO46" s="1071" t="n"/>
      <c r="EP46" s="1071" t="n"/>
      <c r="EQ46" s="1071" t="n"/>
      <c r="ER46" s="1071" t="n"/>
      <c r="ES46" s="1071" t="n"/>
      <c r="ET46" s="1071" t="n"/>
      <c r="EU46" s="1071" t="n"/>
      <c r="EV46" s="1071" t="n"/>
      <c r="EW46" s="1071" t="n"/>
      <c r="EX46" s="1071" t="n"/>
      <c r="EY46" s="1071" t="n"/>
      <c r="EZ46" s="1071" t="n"/>
      <c r="FA46" s="1071" t="n"/>
      <c r="FB46" s="1071" t="n"/>
      <c r="FC46" s="1071" t="n"/>
      <c r="FD46" s="1071" t="n"/>
      <c r="FE46" s="1071" t="n"/>
      <c r="FF46" s="1071" t="n"/>
      <c r="FG46" s="1071" t="n"/>
      <c r="FH46" s="1071" t="n"/>
      <c r="FI46" s="1071" t="n"/>
      <c r="FJ46" s="1071" t="n"/>
      <c r="FK46" s="1071" t="n"/>
      <c r="FL46" s="1071" t="n"/>
      <c r="FM46" s="1071" t="n"/>
      <c r="FN46" s="1071" t="n"/>
      <c r="FO46" s="1071" t="n"/>
      <c r="FP46" s="1071" t="n"/>
      <c r="FQ46" s="1071" t="n"/>
      <c r="FR46" s="1071" t="n"/>
      <c r="FS46" s="1071" t="n"/>
      <c r="FT46" s="1071" t="n"/>
      <c r="FU46" s="1071" t="n"/>
      <c r="FV46" s="1071" t="n"/>
      <c r="FW46" s="1071" t="n"/>
      <c r="FX46" s="1071" t="n"/>
      <c r="FY46" s="1071" t="n"/>
      <c r="FZ46" s="1071" t="n"/>
      <c r="GA46" s="1071" t="n"/>
      <c r="GB46" s="1071" t="n"/>
      <c r="GC46" s="1071" t="n"/>
      <c r="GD46" s="1071" t="n"/>
      <c r="GE46" s="1071" t="n"/>
      <c r="GF46" s="1071" t="n"/>
      <c r="GG46" s="1071" t="n"/>
      <c r="GH46" s="1071" t="n"/>
      <c r="GI46" s="1071" t="n"/>
      <c r="GJ46" s="1071" t="n"/>
      <c r="GK46" s="1071" t="n"/>
      <c r="GL46" s="1071" t="n"/>
      <c r="GM46" s="1071" t="n"/>
      <c r="GN46" s="1071" t="n"/>
      <c r="GO46" s="1071" t="n"/>
      <c r="GP46" s="1071" t="n"/>
      <c r="GQ46" s="1071" t="n"/>
      <c r="GR46" s="1071" t="n"/>
      <c r="GS46" s="1071" t="n"/>
      <c r="GT46" s="1071" t="n"/>
      <c r="GU46" s="1071" t="n"/>
      <c r="GV46" s="1071" t="n"/>
      <c r="GW46" s="1071" t="n"/>
      <c r="GX46" s="1071" t="n"/>
      <c r="GY46" s="1071" t="n"/>
      <c r="GZ46" s="1071" t="n"/>
      <c r="HA46" s="1071" t="n"/>
      <c r="HB46" s="1071" t="n"/>
      <c r="HC46" s="1071" t="n"/>
      <c r="HD46" s="1071" t="n"/>
      <c r="HE46" s="1071" t="n"/>
      <c r="HF46" s="1071" t="n"/>
      <c r="HG46" s="1071" t="n"/>
      <c r="HH46" s="1071" t="n"/>
      <c r="HI46" s="1071" t="n"/>
      <c r="HJ46" s="1071" t="n"/>
      <c r="HK46" s="1071" t="n"/>
      <c r="HL46" s="1071" t="n"/>
      <c r="HM46" s="1071" t="n"/>
      <c r="HN46" s="1071" t="n"/>
      <c r="HO46" s="1071" t="n"/>
      <c r="HP46" s="1071" t="n"/>
      <c r="HQ46" s="1071" t="n"/>
      <c r="HR46" s="1071" t="n"/>
      <c r="HS46" s="1071" t="n"/>
      <c r="HT46" s="1071" t="n"/>
      <c r="HU46" s="1071" t="n"/>
      <c r="HV46" s="1071" t="n"/>
      <c r="HW46" s="1071" t="n"/>
      <c r="HX46" s="1071" t="n"/>
      <c r="HY46" s="1071" t="n"/>
      <c r="HZ46" s="1071" t="n"/>
      <c r="IA46" s="1071" t="n"/>
      <c r="IB46" s="1071" t="n"/>
      <c r="IC46" s="1071" t="n"/>
      <c r="ID46" s="1071" t="n"/>
      <c r="IE46" s="1071" t="n"/>
      <c r="IF46" s="1071" t="n"/>
      <c r="IG46" s="1071" t="n"/>
      <c r="IH46" s="1071" t="n"/>
      <c r="II46" s="1071" t="n"/>
      <c r="IJ46" s="1071" t="n"/>
      <c r="IK46" s="1071" t="n"/>
      <c r="IL46" s="1071" t="n"/>
      <c r="IM46" s="1071" t="n"/>
      <c r="IN46" s="1071" t="n"/>
      <c r="IO46" s="1071" t="n"/>
      <c r="IP46" s="1071" t="n"/>
      <c r="IQ46" s="1071" t="n"/>
      <c r="IR46" s="1071" t="n"/>
      <c r="IS46" s="1071" t="n"/>
      <c r="IT46" s="1071" t="n"/>
      <c r="IU46" s="1071" t="n"/>
      <c r="IV46" s="1071" t="n"/>
      <c r="IW46" s="1071" t="n"/>
      <c r="IX46" s="1071" t="n"/>
      <c r="IY46" s="1071" t="n"/>
      <c r="IZ46" s="1071" t="n"/>
      <c r="JA46" s="1071" t="n"/>
      <c r="JB46" s="1071" t="n"/>
      <c r="JC46" s="1071" t="n"/>
      <c r="JD46" s="1071" t="n"/>
      <c r="JE46" s="1071" t="n"/>
      <c r="JF46" s="1071" t="n"/>
      <c r="JG46" s="1071" t="n"/>
      <c r="JH46" s="1071" t="n"/>
      <c r="JI46" s="1071" t="n"/>
      <c r="JJ46" s="1071" t="n"/>
      <c r="JK46" s="1071" t="n"/>
      <c r="JL46" s="1071" t="n"/>
      <c r="JM46" s="1071" t="n"/>
      <c r="JN46" s="1071" t="n"/>
      <c r="JO46" s="1071" t="n"/>
      <c r="JP46" s="1071" t="n"/>
      <c r="JQ46" s="1071" t="n"/>
      <c r="JR46" s="1071" t="n"/>
      <c r="JS46" s="1071" t="n"/>
      <c r="JT46" s="1071" t="n"/>
      <c r="JU46" s="1071" t="n"/>
      <c r="JV46" s="1071" t="n"/>
      <c r="JW46" s="1071" t="n"/>
      <c r="JX46" s="1071" t="n"/>
      <c r="JY46" s="1071" t="n"/>
      <c r="JZ46" s="1071" t="n"/>
      <c r="KA46" s="1071" t="n"/>
      <c r="KB46" s="1071" t="n"/>
      <c r="KC46" s="1071" t="n"/>
      <c r="KD46" s="1071" t="n"/>
      <c r="KE46" s="1071" t="n"/>
      <c r="KF46" s="1071" t="n"/>
      <c r="KG46" s="1071" t="n"/>
      <c r="KH46" s="1071" t="n"/>
      <c r="KI46" s="1071" t="n"/>
      <c r="KJ46" s="1071" t="n"/>
      <c r="KK46" s="1071" t="n"/>
      <c r="KL46" s="1071" t="n"/>
      <c r="KM46" s="1071" t="n"/>
      <c r="KN46" s="1071" t="n"/>
      <c r="KO46" s="1071" t="n"/>
      <c r="KP46" s="1071" t="n"/>
      <c r="KQ46" s="1071" t="n"/>
      <c r="KR46" s="1071" t="n"/>
      <c r="KS46" s="1071" t="n"/>
      <c r="KT46" s="1071" t="n"/>
      <c r="KU46" s="1071" t="n"/>
      <c r="KV46" s="1071" t="n"/>
      <c r="KW46" s="1071" t="n"/>
      <c r="KX46" s="1071" t="n"/>
      <c r="KY46" s="1071" t="n"/>
      <c r="KZ46" s="1071" t="n"/>
      <c r="LA46" s="1071" t="n"/>
      <c r="LB46" s="1071" t="n"/>
      <c r="LC46" s="1071" t="n"/>
      <c r="LD46" s="1071" t="n"/>
      <c r="LE46" s="1071" t="n"/>
      <c r="LF46" s="1071" t="n"/>
      <c r="LG46" s="1071" t="n"/>
      <c r="LH46" s="1071" t="n"/>
      <c r="LI46" s="1071" t="n"/>
      <c r="LJ46" s="1071" t="n"/>
      <c r="LK46" s="1071" t="n"/>
      <c r="LL46" s="1071" t="n"/>
      <c r="LM46" s="1071" t="n"/>
      <c r="LN46" s="1071" t="n"/>
      <c r="LO46" s="1071" t="n"/>
      <c r="LP46" s="1071" t="n"/>
      <c r="LQ46" s="1071" t="n"/>
      <c r="LR46" s="1071" t="n"/>
      <c r="LS46" s="1071" t="n"/>
    </row>
    <row r="47" ht="14.25" customFormat="1" customHeight="1" s="1071">
      <c r="A47" s="1071" t="n"/>
      <c r="B47" s="1097" t="n"/>
      <c r="C47" s="1098" t="n"/>
      <c r="D47" s="1098" t="n"/>
      <c r="E47" s="1098" t="n"/>
      <c r="F47" s="1098" t="n"/>
      <c r="G47" s="1098" t="n"/>
      <c r="H47" s="1098" t="n"/>
      <c r="I47" s="1121" t="n"/>
      <c r="J47" s="1071" t="n"/>
      <c r="K47" s="1071" t="n"/>
      <c r="L47" s="1071" t="n"/>
      <c r="M47" s="1071" t="n"/>
      <c r="N47" s="1100">
        <f>B47</f>
        <v/>
      </c>
      <c r="O47" s="1101">
        <f>C47*BS!$B$9</f>
        <v/>
      </c>
      <c r="P47" s="1101">
        <f>D47*BS!$B$9</f>
        <v/>
      </c>
      <c r="Q47" s="1101">
        <f>E47*BS!$B$9</f>
        <v/>
      </c>
      <c r="R47" s="1101">
        <f>F47*BS!$B$9</f>
        <v/>
      </c>
      <c r="S47" s="1101">
        <f>G47*BS!$B$9</f>
        <v/>
      </c>
      <c r="T47" s="1101">
        <f>H47*BS!$B$9</f>
        <v/>
      </c>
      <c r="U47" s="1120">
        <f>I47</f>
        <v/>
      </c>
      <c r="V47" s="141" t="n"/>
      <c r="W47" s="141" t="n"/>
      <c r="X47" s="1071" t="n"/>
      <c r="Y47" s="1071" t="n"/>
      <c r="Z47" s="1071" t="n"/>
      <c r="AA47" s="1071" t="n"/>
      <c r="AB47" s="1071" t="n"/>
      <c r="AC47" s="1071" t="n"/>
      <c r="AD47" s="1071" t="n"/>
      <c r="AE47" s="1071" t="n"/>
      <c r="AF47" s="1071" t="n"/>
      <c r="AG47" s="1071" t="n"/>
      <c r="AH47" s="1071" t="n"/>
      <c r="AI47" s="1071" t="n"/>
      <c r="AJ47" s="1071" t="n"/>
      <c r="AK47" s="1071" t="n"/>
      <c r="AL47" s="1071" t="n"/>
      <c r="AM47" s="1071" t="n"/>
      <c r="AN47" s="1071" t="n"/>
      <c r="AO47" s="1071" t="n"/>
      <c r="AP47" s="1071" t="n"/>
      <c r="AQ47" s="1071" t="n"/>
      <c r="AR47" s="1071" t="n"/>
      <c r="AS47" s="1071" t="n"/>
      <c r="AT47" s="1071" t="n"/>
      <c r="AU47" s="1071" t="n"/>
      <c r="AV47" s="1071" t="n"/>
      <c r="AW47" s="1071" t="n"/>
      <c r="AX47" s="1071" t="n"/>
      <c r="AY47" s="1071" t="n"/>
      <c r="AZ47" s="1071" t="n"/>
      <c r="BA47" s="1071" t="n"/>
      <c r="BB47" s="1071" t="n"/>
      <c r="BC47" s="1071" t="n"/>
      <c r="BD47" s="1071" t="n"/>
      <c r="BE47" s="1071" t="n"/>
      <c r="BF47" s="1071" t="n"/>
      <c r="BG47" s="1071" t="n"/>
      <c r="BH47" s="1071" t="n"/>
      <c r="BI47" s="1071" t="n"/>
      <c r="BJ47" s="1071" t="n"/>
      <c r="BK47" s="1071" t="n"/>
      <c r="BL47" s="1071" t="n"/>
      <c r="BM47" s="1071" t="n"/>
      <c r="BN47" s="1071" t="n"/>
      <c r="BO47" s="1071" t="n"/>
      <c r="BP47" s="1071" t="n"/>
      <c r="BQ47" s="1071" t="n"/>
      <c r="BR47" s="1071" t="n"/>
      <c r="BS47" s="1071" t="n"/>
      <c r="BT47" s="1071" t="n"/>
      <c r="BU47" s="1071" t="n"/>
      <c r="BV47" s="1071" t="n"/>
      <c r="BW47" s="1071" t="n"/>
      <c r="BX47" s="1071" t="n"/>
      <c r="BY47" s="1071" t="n"/>
      <c r="BZ47" s="1071" t="n"/>
      <c r="CA47" s="1071" t="n"/>
      <c r="CB47" s="1071" t="n"/>
      <c r="CC47" s="1071" t="n"/>
      <c r="CD47" s="1071" t="n"/>
      <c r="CE47" s="1071" t="n"/>
      <c r="CF47" s="1071" t="n"/>
      <c r="CG47" s="1071" t="n"/>
      <c r="CH47" s="1071" t="n"/>
      <c r="CI47" s="1071" t="n"/>
      <c r="CJ47" s="1071" t="n"/>
      <c r="CK47" s="1071" t="n"/>
      <c r="CL47" s="1071" t="n"/>
      <c r="CM47" s="1071" t="n"/>
      <c r="CN47" s="1071" t="n"/>
      <c r="CO47" s="1071" t="n"/>
      <c r="CP47" s="1071" t="n"/>
      <c r="CQ47" s="1071" t="n"/>
      <c r="CR47" s="1071" t="n"/>
      <c r="CS47" s="1071" t="n"/>
      <c r="CT47" s="1071" t="n"/>
      <c r="CU47" s="1071" t="n"/>
      <c r="CV47" s="1071" t="n"/>
      <c r="CW47" s="1071" t="n"/>
      <c r="CX47" s="1071" t="n"/>
      <c r="CY47" s="1071" t="n"/>
      <c r="CZ47" s="1071" t="n"/>
      <c r="DA47" s="1071" t="n"/>
      <c r="DB47" s="1071" t="n"/>
      <c r="DC47" s="1071" t="n"/>
      <c r="DD47" s="1071" t="n"/>
      <c r="DE47" s="1071" t="n"/>
      <c r="DF47" s="1071" t="n"/>
      <c r="DG47" s="1071" t="n"/>
      <c r="DH47" s="1071" t="n"/>
      <c r="DI47" s="1071" t="n"/>
      <c r="DJ47" s="1071" t="n"/>
      <c r="DK47" s="1071" t="n"/>
      <c r="DL47" s="1071" t="n"/>
      <c r="DM47" s="1071" t="n"/>
      <c r="DN47" s="1071" t="n"/>
      <c r="DO47" s="1071" t="n"/>
      <c r="DP47" s="1071" t="n"/>
      <c r="DQ47" s="1071" t="n"/>
      <c r="DR47" s="1071" t="n"/>
      <c r="DS47" s="1071" t="n"/>
      <c r="DT47" s="1071" t="n"/>
      <c r="DU47" s="1071" t="n"/>
      <c r="DV47" s="1071" t="n"/>
      <c r="DW47" s="1071" t="n"/>
      <c r="DX47" s="1071" t="n"/>
      <c r="DY47" s="1071" t="n"/>
      <c r="DZ47" s="1071" t="n"/>
      <c r="EA47" s="1071" t="n"/>
      <c r="EB47" s="1071" t="n"/>
      <c r="EC47" s="1071" t="n"/>
      <c r="ED47" s="1071" t="n"/>
      <c r="EE47" s="1071" t="n"/>
      <c r="EF47" s="1071" t="n"/>
      <c r="EG47" s="1071" t="n"/>
      <c r="EH47" s="1071" t="n"/>
      <c r="EI47" s="1071" t="n"/>
      <c r="EJ47" s="1071" t="n"/>
      <c r="EK47" s="1071" t="n"/>
      <c r="EL47" s="1071" t="n"/>
      <c r="EM47" s="1071" t="n"/>
      <c r="EN47" s="1071" t="n"/>
      <c r="EO47" s="1071" t="n"/>
      <c r="EP47" s="1071" t="n"/>
      <c r="EQ47" s="1071" t="n"/>
      <c r="ER47" s="1071" t="n"/>
      <c r="ES47" s="1071" t="n"/>
      <c r="ET47" s="1071" t="n"/>
      <c r="EU47" s="1071" t="n"/>
      <c r="EV47" s="1071" t="n"/>
      <c r="EW47" s="1071" t="n"/>
      <c r="EX47" s="1071" t="n"/>
      <c r="EY47" s="1071" t="n"/>
      <c r="EZ47" s="1071" t="n"/>
      <c r="FA47" s="1071" t="n"/>
      <c r="FB47" s="1071" t="n"/>
      <c r="FC47" s="1071" t="n"/>
      <c r="FD47" s="1071" t="n"/>
      <c r="FE47" s="1071" t="n"/>
      <c r="FF47" s="1071" t="n"/>
      <c r="FG47" s="1071" t="n"/>
      <c r="FH47" s="1071" t="n"/>
      <c r="FI47" s="1071" t="n"/>
      <c r="FJ47" s="1071" t="n"/>
      <c r="FK47" s="1071" t="n"/>
      <c r="FL47" s="1071" t="n"/>
      <c r="FM47" s="1071" t="n"/>
      <c r="FN47" s="1071" t="n"/>
      <c r="FO47" s="1071" t="n"/>
      <c r="FP47" s="1071" t="n"/>
      <c r="FQ47" s="1071" t="n"/>
      <c r="FR47" s="1071" t="n"/>
      <c r="FS47" s="1071" t="n"/>
      <c r="FT47" s="1071" t="n"/>
      <c r="FU47" s="1071" t="n"/>
      <c r="FV47" s="1071" t="n"/>
      <c r="FW47" s="1071" t="n"/>
      <c r="FX47" s="1071" t="n"/>
      <c r="FY47" s="1071" t="n"/>
      <c r="FZ47" s="1071" t="n"/>
      <c r="GA47" s="1071" t="n"/>
      <c r="GB47" s="1071" t="n"/>
      <c r="GC47" s="1071" t="n"/>
      <c r="GD47" s="1071" t="n"/>
      <c r="GE47" s="1071" t="n"/>
      <c r="GF47" s="1071" t="n"/>
      <c r="GG47" s="1071" t="n"/>
      <c r="GH47" s="1071" t="n"/>
      <c r="GI47" s="1071" t="n"/>
      <c r="GJ47" s="1071" t="n"/>
      <c r="GK47" s="1071" t="n"/>
      <c r="GL47" s="1071" t="n"/>
      <c r="GM47" s="1071" t="n"/>
      <c r="GN47" s="1071" t="n"/>
      <c r="GO47" s="1071" t="n"/>
      <c r="GP47" s="1071" t="n"/>
      <c r="GQ47" s="1071" t="n"/>
      <c r="GR47" s="1071" t="n"/>
      <c r="GS47" s="1071" t="n"/>
      <c r="GT47" s="1071" t="n"/>
      <c r="GU47" s="1071" t="n"/>
      <c r="GV47" s="1071" t="n"/>
      <c r="GW47" s="1071" t="n"/>
      <c r="GX47" s="1071" t="n"/>
      <c r="GY47" s="1071" t="n"/>
      <c r="GZ47" s="1071" t="n"/>
      <c r="HA47" s="1071" t="n"/>
      <c r="HB47" s="1071" t="n"/>
      <c r="HC47" s="1071" t="n"/>
      <c r="HD47" s="1071" t="n"/>
      <c r="HE47" s="1071" t="n"/>
      <c r="HF47" s="1071" t="n"/>
      <c r="HG47" s="1071" t="n"/>
      <c r="HH47" s="1071" t="n"/>
      <c r="HI47" s="1071" t="n"/>
      <c r="HJ47" s="1071" t="n"/>
      <c r="HK47" s="1071" t="n"/>
      <c r="HL47" s="1071" t="n"/>
      <c r="HM47" s="1071" t="n"/>
      <c r="HN47" s="1071" t="n"/>
      <c r="HO47" s="1071" t="n"/>
      <c r="HP47" s="1071" t="n"/>
      <c r="HQ47" s="1071" t="n"/>
      <c r="HR47" s="1071" t="n"/>
      <c r="HS47" s="1071" t="n"/>
      <c r="HT47" s="1071" t="n"/>
      <c r="HU47" s="1071" t="n"/>
      <c r="HV47" s="1071" t="n"/>
      <c r="HW47" s="1071" t="n"/>
      <c r="HX47" s="1071" t="n"/>
      <c r="HY47" s="1071" t="n"/>
      <c r="HZ47" s="1071" t="n"/>
      <c r="IA47" s="1071" t="n"/>
      <c r="IB47" s="1071" t="n"/>
      <c r="IC47" s="1071" t="n"/>
      <c r="ID47" s="1071" t="n"/>
      <c r="IE47" s="1071" t="n"/>
      <c r="IF47" s="1071" t="n"/>
      <c r="IG47" s="1071" t="n"/>
      <c r="IH47" s="1071" t="n"/>
      <c r="II47" s="1071" t="n"/>
      <c r="IJ47" s="1071" t="n"/>
      <c r="IK47" s="1071" t="n"/>
      <c r="IL47" s="1071" t="n"/>
      <c r="IM47" s="1071" t="n"/>
      <c r="IN47" s="1071" t="n"/>
      <c r="IO47" s="1071" t="n"/>
      <c r="IP47" s="1071" t="n"/>
      <c r="IQ47" s="1071" t="n"/>
      <c r="IR47" s="1071" t="n"/>
      <c r="IS47" s="1071" t="n"/>
      <c r="IT47" s="1071" t="n"/>
      <c r="IU47" s="1071" t="n"/>
      <c r="IV47" s="1071" t="n"/>
      <c r="IW47" s="1071" t="n"/>
      <c r="IX47" s="1071" t="n"/>
      <c r="IY47" s="1071" t="n"/>
      <c r="IZ47" s="1071" t="n"/>
      <c r="JA47" s="1071" t="n"/>
      <c r="JB47" s="1071" t="n"/>
      <c r="JC47" s="1071" t="n"/>
      <c r="JD47" s="1071" t="n"/>
      <c r="JE47" s="1071" t="n"/>
      <c r="JF47" s="1071" t="n"/>
      <c r="JG47" s="1071" t="n"/>
      <c r="JH47" s="1071" t="n"/>
      <c r="JI47" s="1071" t="n"/>
      <c r="JJ47" s="1071" t="n"/>
      <c r="JK47" s="1071" t="n"/>
      <c r="JL47" s="1071" t="n"/>
      <c r="JM47" s="1071" t="n"/>
      <c r="JN47" s="1071" t="n"/>
      <c r="JO47" s="1071" t="n"/>
      <c r="JP47" s="1071" t="n"/>
      <c r="JQ47" s="1071" t="n"/>
      <c r="JR47" s="1071" t="n"/>
      <c r="JS47" s="1071" t="n"/>
      <c r="JT47" s="1071" t="n"/>
      <c r="JU47" s="1071" t="n"/>
      <c r="JV47" s="1071" t="n"/>
      <c r="JW47" s="1071" t="n"/>
      <c r="JX47" s="1071" t="n"/>
      <c r="JY47" s="1071" t="n"/>
      <c r="JZ47" s="1071" t="n"/>
      <c r="KA47" s="1071" t="n"/>
      <c r="KB47" s="1071" t="n"/>
      <c r="KC47" s="1071" t="n"/>
      <c r="KD47" s="1071" t="n"/>
      <c r="KE47" s="1071" t="n"/>
      <c r="KF47" s="1071" t="n"/>
      <c r="KG47" s="1071" t="n"/>
      <c r="KH47" s="1071" t="n"/>
      <c r="KI47" s="1071" t="n"/>
      <c r="KJ47" s="1071" t="n"/>
      <c r="KK47" s="1071" t="n"/>
      <c r="KL47" s="1071" t="n"/>
      <c r="KM47" s="1071" t="n"/>
      <c r="KN47" s="1071" t="n"/>
      <c r="KO47" s="1071" t="n"/>
      <c r="KP47" s="1071" t="n"/>
      <c r="KQ47" s="1071" t="n"/>
      <c r="KR47" s="1071" t="n"/>
      <c r="KS47" s="1071" t="n"/>
      <c r="KT47" s="1071" t="n"/>
      <c r="KU47" s="1071" t="n"/>
      <c r="KV47" s="1071" t="n"/>
      <c r="KW47" s="1071" t="n"/>
      <c r="KX47" s="1071" t="n"/>
      <c r="KY47" s="1071" t="n"/>
      <c r="KZ47" s="1071" t="n"/>
      <c r="LA47" s="1071" t="n"/>
      <c r="LB47" s="1071" t="n"/>
      <c r="LC47" s="1071" t="n"/>
      <c r="LD47" s="1071" t="n"/>
      <c r="LE47" s="1071" t="n"/>
      <c r="LF47" s="1071" t="n"/>
      <c r="LG47" s="1071" t="n"/>
      <c r="LH47" s="1071" t="n"/>
      <c r="LI47" s="1071" t="n"/>
      <c r="LJ47" s="1071" t="n"/>
      <c r="LK47" s="1071" t="n"/>
      <c r="LL47" s="1071" t="n"/>
      <c r="LM47" s="1071" t="n"/>
      <c r="LN47" s="1071" t="n"/>
      <c r="LO47" s="1071" t="n"/>
      <c r="LP47" s="1071" t="n"/>
      <c r="LQ47" s="1071" t="n"/>
      <c r="LR47" s="1071" t="n"/>
      <c r="LS47" s="1071" t="n"/>
    </row>
    <row r="48" ht="14.25" customFormat="1" customHeight="1" s="1071">
      <c r="A48" s="1071" t="n"/>
      <c r="B48" s="1097" t="n"/>
      <c r="C48" s="1098" t="n"/>
      <c r="D48" s="1098" t="n"/>
      <c r="E48" s="1098" t="n"/>
      <c r="F48" s="1098" t="n"/>
      <c r="G48" s="1098" t="n"/>
      <c r="H48" s="1098" t="n"/>
      <c r="I48" s="1121" t="n"/>
      <c r="J48" s="1071" t="n"/>
      <c r="K48" s="1071" t="n"/>
      <c r="L48" s="1071" t="n"/>
      <c r="M48" s="1071" t="n"/>
      <c r="N48" s="1100">
        <f>B48</f>
        <v/>
      </c>
      <c r="O48" s="1101">
        <f>C48*BS!$B$9</f>
        <v/>
      </c>
      <c r="P48" s="1101">
        <f>D48*BS!$B$9</f>
        <v/>
      </c>
      <c r="Q48" s="1101">
        <f>E48*BS!$B$9</f>
        <v/>
      </c>
      <c r="R48" s="1101">
        <f>F48*BS!$B$9</f>
        <v/>
      </c>
      <c r="S48" s="1101">
        <f>G48*BS!$B$9</f>
        <v/>
      </c>
      <c r="T48" s="1101">
        <f>H48*BS!$B$9</f>
        <v/>
      </c>
      <c r="U48" s="1120">
        <f>I48</f>
        <v/>
      </c>
      <c r="V48" s="141" t="n"/>
      <c r="W48" s="141" t="n"/>
      <c r="X48" s="1071" t="n"/>
      <c r="Y48" s="1071" t="n"/>
      <c r="Z48" s="1071" t="n"/>
      <c r="AA48" s="1071" t="n"/>
      <c r="AB48" s="1071" t="n"/>
      <c r="AC48" s="1071" t="n"/>
      <c r="AD48" s="1071" t="n"/>
      <c r="AE48" s="1071" t="n"/>
      <c r="AF48" s="1071" t="n"/>
      <c r="AG48" s="1071" t="n"/>
      <c r="AH48" s="1071" t="n"/>
      <c r="AI48" s="1071" t="n"/>
      <c r="AJ48" s="1071" t="n"/>
      <c r="AK48" s="1071" t="n"/>
      <c r="AL48" s="1071" t="n"/>
      <c r="AM48" s="1071" t="n"/>
      <c r="AN48" s="1071" t="n"/>
      <c r="AO48" s="1071" t="n"/>
      <c r="AP48" s="1071" t="n"/>
      <c r="AQ48" s="1071" t="n"/>
      <c r="AR48" s="1071" t="n"/>
      <c r="AS48" s="1071" t="n"/>
      <c r="AT48" s="1071" t="n"/>
      <c r="AU48" s="1071" t="n"/>
      <c r="AV48" s="1071" t="n"/>
      <c r="AW48" s="1071" t="n"/>
      <c r="AX48" s="1071" t="n"/>
      <c r="AY48" s="1071" t="n"/>
      <c r="AZ48" s="1071" t="n"/>
      <c r="BA48" s="1071" t="n"/>
      <c r="BB48" s="1071" t="n"/>
      <c r="BC48" s="1071" t="n"/>
      <c r="BD48" s="1071" t="n"/>
      <c r="BE48" s="1071" t="n"/>
      <c r="BF48" s="1071" t="n"/>
      <c r="BG48" s="1071" t="n"/>
      <c r="BH48" s="1071" t="n"/>
      <c r="BI48" s="1071" t="n"/>
      <c r="BJ48" s="1071" t="n"/>
      <c r="BK48" s="1071" t="n"/>
      <c r="BL48" s="1071" t="n"/>
      <c r="BM48" s="1071" t="n"/>
      <c r="BN48" s="1071" t="n"/>
      <c r="BO48" s="1071" t="n"/>
      <c r="BP48" s="1071" t="n"/>
      <c r="BQ48" s="1071" t="n"/>
      <c r="BR48" s="1071" t="n"/>
      <c r="BS48" s="1071" t="n"/>
      <c r="BT48" s="1071" t="n"/>
      <c r="BU48" s="1071" t="n"/>
      <c r="BV48" s="1071" t="n"/>
      <c r="BW48" s="1071" t="n"/>
      <c r="BX48" s="1071" t="n"/>
      <c r="BY48" s="1071" t="n"/>
      <c r="BZ48" s="1071" t="n"/>
      <c r="CA48" s="1071" t="n"/>
      <c r="CB48" s="1071" t="n"/>
      <c r="CC48" s="1071" t="n"/>
      <c r="CD48" s="1071" t="n"/>
      <c r="CE48" s="1071" t="n"/>
      <c r="CF48" s="1071" t="n"/>
      <c r="CG48" s="1071" t="n"/>
      <c r="CH48" s="1071" t="n"/>
      <c r="CI48" s="1071" t="n"/>
      <c r="CJ48" s="1071" t="n"/>
      <c r="CK48" s="1071" t="n"/>
      <c r="CL48" s="1071" t="n"/>
      <c r="CM48" s="1071" t="n"/>
      <c r="CN48" s="1071" t="n"/>
      <c r="CO48" s="1071" t="n"/>
      <c r="CP48" s="1071" t="n"/>
      <c r="CQ48" s="1071" t="n"/>
      <c r="CR48" s="1071" t="n"/>
      <c r="CS48" s="1071" t="n"/>
      <c r="CT48" s="1071" t="n"/>
      <c r="CU48" s="1071" t="n"/>
      <c r="CV48" s="1071" t="n"/>
      <c r="CW48" s="1071" t="n"/>
      <c r="CX48" s="1071" t="n"/>
      <c r="CY48" s="1071" t="n"/>
      <c r="CZ48" s="1071" t="n"/>
      <c r="DA48" s="1071" t="n"/>
      <c r="DB48" s="1071" t="n"/>
      <c r="DC48" s="1071" t="n"/>
      <c r="DD48" s="1071" t="n"/>
      <c r="DE48" s="1071" t="n"/>
      <c r="DF48" s="1071" t="n"/>
      <c r="DG48" s="1071" t="n"/>
      <c r="DH48" s="1071" t="n"/>
      <c r="DI48" s="1071" t="n"/>
      <c r="DJ48" s="1071" t="n"/>
      <c r="DK48" s="1071" t="n"/>
      <c r="DL48" s="1071" t="n"/>
      <c r="DM48" s="1071" t="n"/>
      <c r="DN48" s="1071" t="n"/>
      <c r="DO48" s="1071" t="n"/>
      <c r="DP48" s="1071" t="n"/>
      <c r="DQ48" s="1071" t="n"/>
      <c r="DR48" s="1071" t="n"/>
      <c r="DS48" s="1071" t="n"/>
      <c r="DT48" s="1071" t="n"/>
      <c r="DU48" s="1071" t="n"/>
      <c r="DV48" s="1071" t="n"/>
      <c r="DW48" s="1071" t="n"/>
      <c r="DX48" s="1071" t="n"/>
      <c r="DY48" s="1071" t="n"/>
      <c r="DZ48" s="1071" t="n"/>
      <c r="EA48" s="1071" t="n"/>
      <c r="EB48" s="1071" t="n"/>
      <c r="EC48" s="1071" t="n"/>
      <c r="ED48" s="1071" t="n"/>
      <c r="EE48" s="1071" t="n"/>
      <c r="EF48" s="1071" t="n"/>
      <c r="EG48" s="1071" t="n"/>
      <c r="EH48" s="1071" t="n"/>
      <c r="EI48" s="1071" t="n"/>
      <c r="EJ48" s="1071" t="n"/>
      <c r="EK48" s="1071" t="n"/>
      <c r="EL48" s="1071" t="n"/>
      <c r="EM48" s="1071" t="n"/>
      <c r="EN48" s="1071" t="n"/>
      <c r="EO48" s="1071" t="n"/>
      <c r="EP48" s="1071" t="n"/>
      <c r="EQ48" s="1071" t="n"/>
      <c r="ER48" s="1071" t="n"/>
      <c r="ES48" s="1071" t="n"/>
      <c r="ET48" s="1071" t="n"/>
      <c r="EU48" s="1071" t="n"/>
      <c r="EV48" s="1071" t="n"/>
      <c r="EW48" s="1071" t="n"/>
      <c r="EX48" s="1071" t="n"/>
      <c r="EY48" s="1071" t="n"/>
      <c r="EZ48" s="1071" t="n"/>
      <c r="FA48" s="1071" t="n"/>
      <c r="FB48" s="1071" t="n"/>
      <c r="FC48" s="1071" t="n"/>
      <c r="FD48" s="1071" t="n"/>
      <c r="FE48" s="1071" t="n"/>
      <c r="FF48" s="1071" t="n"/>
      <c r="FG48" s="1071" t="n"/>
      <c r="FH48" s="1071" t="n"/>
      <c r="FI48" s="1071" t="n"/>
      <c r="FJ48" s="1071" t="n"/>
      <c r="FK48" s="1071" t="n"/>
      <c r="FL48" s="1071" t="n"/>
      <c r="FM48" s="1071" t="n"/>
      <c r="FN48" s="1071" t="n"/>
      <c r="FO48" s="1071" t="n"/>
      <c r="FP48" s="1071" t="n"/>
      <c r="FQ48" s="1071" t="n"/>
      <c r="FR48" s="1071" t="n"/>
      <c r="FS48" s="1071" t="n"/>
      <c r="FT48" s="1071" t="n"/>
      <c r="FU48" s="1071" t="n"/>
      <c r="FV48" s="1071" t="n"/>
      <c r="FW48" s="1071" t="n"/>
      <c r="FX48" s="1071" t="n"/>
      <c r="FY48" s="1071" t="n"/>
      <c r="FZ48" s="1071" t="n"/>
      <c r="GA48" s="1071" t="n"/>
      <c r="GB48" s="1071" t="n"/>
      <c r="GC48" s="1071" t="n"/>
      <c r="GD48" s="1071" t="n"/>
      <c r="GE48" s="1071" t="n"/>
      <c r="GF48" s="1071" t="n"/>
      <c r="GG48" s="1071" t="n"/>
      <c r="GH48" s="1071" t="n"/>
      <c r="GI48" s="1071" t="n"/>
      <c r="GJ48" s="1071" t="n"/>
      <c r="GK48" s="1071" t="n"/>
      <c r="GL48" s="1071" t="n"/>
      <c r="GM48" s="1071" t="n"/>
      <c r="GN48" s="1071" t="n"/>
      <c r="GO48" s="1071" t="n"/>
      <c r="GP48" s="1071" t="n"/>
      <c r="GQ48" s="1071" t="n"/>
      <c r="GR48" s="1071" t="n"/>
      <c r="GS48" s="1071" t="n"/>
      <c r="GT48" s="1071" t="n"/>
      <c r="GU48" s="1071" t="n"/>
      <c r="GV48" s="1071" t="n"/>
      <c r="GW48" s="1071" t="n"/>
      <c r="GX48" s="1071" t="n"/>
      <c r="GY48" s="1071" t="n"/>
      <c r="GZ48" s="1071" t="n"/>
      <c r="HA48" s="1071" t="n"/>
      <c r="HB48" s="1071" t="n"/>
      <c r="HC48" s="1071" t="n"/>
      <c r="HD48" s="1071" t="n"/>
      <c r="HE48" s="1071" t="n"/>
      <c r="HF48" s="1071" t="n"/>
      <c r="HG48" s="1071" t="n"/>
      <c r="HH48" s="1071" t="n"/>
      <c r="HI48" s="1071" t="n"/>
      <c r="HJ48" s="1071" t="n"/>
      <c r="HK48" s="1071" t="n"/>
      <c r="HL48" s="1071" t="n"/>
      <c r="HM48" s="1071" t="n"/>
      <c r="HN48" s="1071" t="n"/>
      <c r="HO48" s="1071" t="n"/>
      <c r="HP48" s="1071" t="n"/>
      <c r="HQ48" s="1071" t="n"/>
      <c r="HR48" s="1071" t="n"/>
      <c r="HS48" s="1071" t="n"/>
      <c r="HT48" s="1071" t="n"/>
      <c r="HU48" s="1071" t="n"/>
      <c r="HV48" s="1071" t="n"/>
      <c r="HW48" s="1071" t="n"/>
      <c r="HX48" s="1071" t="n"/>
      <c r="HY48" s="1071" t="n"/>
      <c r="HZ48" s="1071" t="n"/>
      <c r="IA48" s="1071" t="n"/>
      <c r="IB48" s="1071" t="n"/>
      <c r="IC48" s="1071" t="n"/>
      <c r="ID48" s="1071" t="n"/>
      <c r="IE48" s="1071" t="n"/>
      <c r="IF48" s="1071" t="n"/>
      <c r="IG48" s="1071" t="n"/>
      <c r="IH48" s="1071" t="n"/>
      <c r="II48" s="1071" t="n"/>
      <c r="IJ48" s="1071" t="n"/>
      <c r="IK48" s="1071" t="n"/>
      <c r="IL48" s="1071" t="n"/>
      <c r="IM48" s="1071" t="n"/>
      <c r="IN48" s="1071" t="n"/>
      <c r="IO48" s="1071" t="n"/>
      <c r="IP48" s="1071" t="n"/>
      <c r="IQ48" s="1071" t="n"/>
      <c r="IR48" s="1071" t="n"/>
      <c r="IS48" s="1071" t="n"/>
      <c r="IT48" s="1071" t="n"/>
      <c r="IU48" s="1071" t="n"/>
      <c r="IV48" s="1071" t="n"/>
      <c r="IW48" s="1071" t="n"/>
      <c r="IX48" s="1071" t="n"/>
      <c r="IY48" s="1071" t="n"/>
      <c r="IZ48" s="1071" t="n"/>
      <c r="JA48" s="1071" t="n"/>
      <c r="JB48" s="1071" t="n"/>
      <c r="JC48" s="1071" t="n"/>
      <c r="JD48" s="1071" t="n"/>
      <c r="JE48" s="1071" t="n"/>
      <c r="JF48" s="1071" t="n"/>
      <c r="JG48" s="1071" t="n"/>
      <c r="JH48" s="1071" t="n"/>
      <c r="JI48" s="1071" t="n"/>
      <c r="JJ48" s="1071" t="n"/>
      <c r="JK48" s="1071" t="n"/>
      <c r="JL48" s="1071" t="n"/>
      <c r="JM48" s="1071" t="n"/>
      <c r="JN48" s="1071" t="n"/>
      <c r="JO48" s="1071" t="n"/>
      <c r="JP48" s="1071" t="n"/>
      <c r="JQ48" s="1071" t="n"/>
      <c r="JR48" s="1071" t="n"/>
      <c r="JS48" s="1071" t="n"/>
      <c r="JT48" s="1071" t="n"/>
      <c r="JU48" s="1071" t="n"/>
      <c r="JV48" s="1071" t="n"/>
      <c r="JW48" s="1071" t="n"/>
      <c r="JX48" s="1071" t="n"/>
      <c r="JY48" s="1071" t="n"/>
      <c r="JZ48" s="1071" t="n"/>
      <c r="KA48" s="1071" t="n"/>
      <c r="KB48" s="1071" t="n"/>
      <c r="KC48" s="1071" t="n"/>
      <c r="KD48" s="1071" t="n"/>
      <c r="KE48" s="1071" t="n"/>
      <c r="KF48" s="1071" t="n"/>
      <c r="KG48" s="1071" t="n"/>
      <c r="KH48" s="1071" t="n"/>
      <c r="KI48" s="1071" t="n"/>
      <c r="KJ48" s="1071" t="n"/>
      <c r="KK48" s="1071" t="n"/>
      <c r="KL48" s="1071" t="n"/>
      <c r="KM48" s="1071" t="n"/>
      <c r="KN48" s="1071" t="n"/>
      <c r="KO48" s="1071" t="n"/>
      <c r="KP48" s="1071" t="n"/>
      <c r="KQ48" s="1071" t="n"/>
      <c r="KR48" s="1071" t="n"/>
      <c r="KS48" s="1071" t="n"/>
      <c r="KT48" s="1071" t="n"/>
      <c r="KU48" s="1071" t="n"/>
      <c r="KV48" s="1071" t="n"/>
      <c r="KW48" s="1071" t="n"/>
      <c r="KX48" s="1071" t="n"/>
      <c r="KY48" s="1071" t="n"/>
      <c r="KZ48" s="1071" t="n"/>
      <c r="LA48" s="1071" t="n"/>
      <c r="LB48" s="1071" t="n"/>
      <c r="LC48" s="1071" t="n"/>
      <c r="LD48" s="1071" t="n"/>
      <c r="LE48" s="1071" t="n"/>
      <c r="LF48" s="1071" t="n"/>
      <c r="LG48" s="1071" t="n"/>
      <c r="LH48" s="1071" t="n"/>
      <c r="LI48" s="1071" t="n"/>
      <c r="LJ48" s="1071" t="n"/>
      <c r="LK48" s="1071" t="n"/>
      <c r="LL48" s="1071" t="n"/>
      <c r="LM48" s="1071" t="n"/>
      <c r="LN48" s="1071" t="n"/>
      <c r="LO48" s="1071" t="n"/>
      <c r="LP48" s="1071" t="n"/>
      <c r="LQ48" s="1071" t="n"/>
      <c r="LR48" s="1071" t="n"/>
      <c r="LS48" s="1071" t="n"/>
    </row>
    <row r="49" ht="14.25" customFormat="1" customHeight="1" s="1071">
      <c r="A49" s="1071" t="n"/>
      <c r="B49" s="1097" t="n"/>
      <c r="C49" s="1098" t="n"/>
      <c r="D49" s="1098" t="n"/>
      <c r="E49" s="1098" t="n"/>
      <c r="F49" s="1098" t="n"/>
      <c r="G49" s="1098" t="n"/>
      <c r="H49" s="1098" t="n"/>
      <c r="I49" s="1121" t="n"/>
      <c r="J49" s="1071" t="n"/>
      <c r="K49" s="1071" t="n"/>
      <c r="L49" s="1071" t="n"/>
      <c r="M49" s="1071" t="n"/>
      <c r="N49" s="1100">
        <f>B49</f>
        <v/>
      </c>
      <c r="O49" s="1101">
        <f>C49*BS!$B$9</f>
        <v/>
      </c>
      <c r="P49" s="1101">
        <f>D49*BS!$B$9</f>
        <v/>
      </c>
      <c r="Q49" s="1101">
        <f>E49*BS!$B$9</f>
        <v/>
      </c>
      <c r="R49" s="1101">
        <f>F49*BS!$B$9</f>
        <v/>
      </c>
      <c r="S49" s="1101">
        <f>G49*BS!$B$9</f>
        <v/>
      </c>
      <c r="T49" s="1101">
        <f>H49*BS!$B$9</f>
        <v/>
      </c>
      <c r="U49" s="1120">
        <f>I49</f>
        <v/>
      </c>
      <c r="V49" s="141" t="n"/>
      <c r="W49" s="141" t="n"/>
      <c r="X49" s="1071" t="n"/>
      <c r="Y49" s="1071" t="n"/>
      <c r="Z49" s="1071" t="n"/>
      <c r="AA49" s="1071" t="n"/>
      <c r="AB49" s="1071" t="n"/>
      <c r="AC49" s="1071" t="n"/>
      <c r="AD49" s="1071" t="n"/>
      <c r="AE49" s="1071" t="n"/>
      <c r="AF49" s="1071" t="n"/>
      <c r="AG49" s="1071" t="n"/>
      <c r="AH49" s="1071" t="n"/>
      <c r="AI49" s="1071" t="n"/>
      <c r="AJ49" s="1071" t="n"/>
      <c r="AK49" s="1071" t="n"/>
      <c r="AL49" s="1071" t="n"/>
      <c r="AM49" s="1071" t="n"/>
      <c r="AN49" s="1071" t="n"/>
      <c r="AO49" s="1071" t="n"/>
      <c r="AP49" s="1071" t="n"/>
      <c r="AQ49" s="1071" t="n"/>
      <c r="AR49" s="1071" t="n"/>
      <c r="AS49" s="1071" t="n"/>
      <c r="AT49" s="1071" t="n"/>
      <c r="AU49" s="1071" t="n"/>
      <c r="AV49" s="1071" t="n"/>
      <c r="AW49" s="1071" t="n"/>
      <c r="AX49" s="1071" t="n"/>
      <c r="AY49" s="1071" t="n"/>
      <c r="AZ49" s="1071" t="n"/>
      <c r="BA49" s="1071" t="n"/>
      <c r="BB49" s="1071" t="n"/>
      <c r="BC49" s="1071" t="n"/>
      <c r="BD49" s="1071" t="n"/>
      <c r="BE49" s="1071" t="n"/>
      <c r="BF49" s="1071" t="n"/>
      <c r="BG49" s="1071" t="n"/>
      <c r="BH49" s="1071" t="n"/>
      <c r="BI49" s="1071" t="n"/>
      <c r="BJ49" s="1071" t="n"/>
      <c r="BK49" s="1071" t="n"/>
      <c r="BL49" s="1071" t="n"/>
      <c r="BM49" s="1071" t="n"/>
      <c r="BN49" s="1071" t="n"/>
      <c r="BO49" s="1071" t="n"/>
      <c r="BP49" s="1071" t="n"/>
      <c r="BQ49" s="1071" t="n"/>
      <c r="BR49" s="1071" t="n"/>
      <c r="BS49" s="1071" t="n"/>
      <c r="BT49" s="1071" t="n"/>
      <c r="BU49" s="1071" t="n"/>
      <c r="BV49" s="1071" t="n"/>
      <c r="BW49" s="1071" t="n"/>
      <c r="BX49" s="1071" t="n"/>
      <c r="BY49" s="1071" t="n"/>
      <c r="BZ49" s="1071" t="n"/>
      <c r="CA49" s="1071" t="n"/>
      <c r="CB49" s="1071" t="n"/>
      <c r="CC49" s="1071" t="n"/>
      <c r="CD49" s="1071" t="n"/>
      <c r="CE49" s="1071" t="n"/>
      <c r="CF49" s="1071" t="n"/>
      <c r="CG49" s="1071" t="n"/>
      <c r="CH49" s="1071" t="n"/>
      <c r="CI49" s="1071" t="n"/>
      <c r="CJ49" s="1071" t="n"/>
      <c r="CK49" s="1071" t="n"/>
      <c r="CL49" s="1071" t="n"/>
      <c r="CM49" s="1071" t="n"/>
      <c r="CN49" s="1071" t="n"/>
      <c r="CO49" s="1071" t="n"/>
      <c r="CP49" s="1071" t="n"/>
      <c r="CQ49" s="1071" t="n"/>
      <c r="CR49" s="1071" t="n"/>
      <c r="CS49" s="1071" t="n"/>
      <c r="CT49" s="1071" t="n"/>
      <c r="CU49" s="1071" t="n"/>
      <c r="CV49" s="1071" t="n"/>
      <c r="CW49" s="1071" t="n"/>
      <c r="CX49" s="1071" t="n"/>
      <c r="CY49" s="1071" t="n"/>
      <c r="CZ49" s="1071" t="n"/>
      <c r="DA49" s="1071" t="n"/>
      <c r="DB49" s="1071" t="n"/>
      <c r="DC49" s="1071" t="n"/>
      <c r="DD49" s="1071" t="n"/>
      <c r="DE49" s="1071" t="n"/>
      <c r="DF49" s="1071" t="n"/>
      <c r="DG49" s="1071" t="n"/>
      <c r="DH49" s="1071" t="n"/>
      <c r="DI49" s="1071" t="n"/>
      <c r="DJ49" s="1071" t="n"/>
      <c r="DK49" s="1071" t="n"/>
      <c r="DL49" s="1071" t="n"/>
      <c r="DM49" s="1071" t="n"/>
      <c r="DN49" s="1071" t="n"/>
      <c r="DO49" s="1071" t="n"/>
      <c r="DP49" s="1071" t="n"/>
      <c r="DQ49" s="1071" t="n"/>
      <c r="DR49" s="1071" t="n"/>
      <c r="DS49" s="1071" t="n"/>
      <c r="DT49" s="1071" t="n"/>
      <c r="DU49" s="1071" t="n"/>
      <c r="DV49" s="1071" t="n"/>
      <c r="DW49" s="1071" t="n"/>
      <c r="DX49" s="1071" t="n"/>
      <c r="DY49" s="1071" t="n"/>
      <c r="DZ49" s="1071" t="n"/>
      <c r="EA49" s="1071" t="n"/>
      <c r="EB49" s="1071" t="n"/>
      <c r="EC49" s="1071" t="n"/>
      <c r="ED49" s="1071" t="n"/>
      <c r="EE49" s="1071" t="n"/>
      <c r="EF49" s="1071" t="n"/>
      <c r="EG49" s="1071" t="n"/>
      <c r="EH49" s="1071" t="n"/>
      <c r="EI49" s="1071" t="n"/>
      <c r="EJ49" s="1071" t="n"/>
      <c r="EK49" s="1071" t="n"/>
      <c r="EL49" s="1071" t="n"/>
      <c r="EM49" s="1071" t="n"/>
      <c r="EN49" s="1071" t="n"/>
      <c r="EO49" s="1071" t="n"/>
      <c r="EP49" s="1071" t="n"/>
      <c r="EQ49" s="1071" t="n"/>
      <c r="ER49" s="1071" t="n"/>
      <c r="ES49" s="1071" t="n"/>
      <c r="ET49" s="1071" t="n"/>
      <c r="EU49" s="1071" t="n"/>
      <c r="EV49" s="1071" t="n"/>
      <c r="EW49" s="1071" t="n"/>
      <c r="EX49" s="1071" t="n"/>
      <c r="EY49" s="1071" t="n"/>
      <c r="EZ49" s="1071" t="n"/>
      <c r="FA49" s="1071" t="n"/>
      <c r="FB49" s="1071" t="n"/>
      <c r="FC49" s="1071" t="n"/>
      <c r="FD49" s="1071" t="n"/>
      <c r="FE49" s="1071" t="n"/>
      <c r="FF49" s="1071" t="n"/>
      <c r="FG49" s="1071" t="n"/>
      <c r="FH49" s="1071" t="n"/>
      <c r="FI49" s="1071" t="n"/>
      <c r="FJ49" s="1071" t="n"/>
      <c r="FK49" s="1071" t="n"/>
      <c r="FL49" s="1071" t="n"/>
      <c r="FM49" s="1071" t="n"/>
      <c r="FN49" s="1071" t="n"/>
      <c r="FO49" s="1071" t="n"/>
      <c r="FP49" s="1071" t="n"/>
      <c r="FQ49" s="1071" t="n"/>
      <c r="FR49" s="1071" t="n"/>
      <c r="FS49" s="1071" t="n"/>
      <c r="FT49" s="1071" t="n"/>
      <c r="FU49" s="1071" t="n"/>
      <c r="FV49" s="1071" t="n"/>
      <c r="FW49" s="1071" t="n"/>
      <c r="FX49" s="1071" t="n"/>
      <c r="FY49" s="1071" t="n"/>
      <c r="FZ49" s="1071" t="n"/>
      <c r="GA49" s="1071" t="n"/>
      <c r="GB49" s="1071" t="n"/>
      <c r="GC49" s="1071" t="n"/>
      <c r="GD49" s="1071" t="n"/>
      <c r="GE49" s="1071" t="n"/>
      <c r="GF49" s="1071" t="n"/>
      <c r="GG49" s="1071" t="n"/>
      <c r="GH49" s="1071" t="n"/>
      <c r="GI49" s="1071" t="n"/>
      <c r="GJ49" s="1071" t="n"/>
      <c r="GK49" s="1071" t="n"/>
      <c r="GL49" s="1071" t="n"/>
      <c r="GM49" s="1071" t="n"/>
      <c r="GN49" s="1071" t="n"/>
      <c r="GO49" s="1071" t="n"/>
      <c r="GP49" s="1071" t="n"/>
      <c r="GQ49" s="1071" t="n"/>
      <c r="GR49" s="1071" t="n"/>
      <c r="GS49" s="1071" t="n"/>
      <c r="GT49" s="1071" t="n"/>
      <c r="GU49" s="1071" t="n"/>
      <c r="GV49" s="1071" t="n"/>
      <c r="GW49" s="1071" t="n"/>
      <c r="GX49" s="1071" t="n"/>
      <c r="GY49" s="1071" t="n"/>
      <c r="GZ49" s="1071" t="n"/>
      <c r="HA49" s="1071" t="n"/>
      <c r="HB49" s="1071" t="n"/>
      <c r="HC49" s="1071" t="n"/>
      <c r="HD49" s="1071" t="n"/>
      <c r="HE49" s="1071" t="n"/>
      <c r="HF49" s="1071" t="n"/>
      <c r="HG49" s="1071" t="n"/>
      <c r="HH49" s="1071" t="n"/>
      <c r="HI49" s="1071" t="n"/>
      <c r="HJ49" s="1071" t="n"/>
      <c r="HK49" s="1071" t="n"/>
      <c r="HL49" s="1071" t="n"/>
      <c r="HM49" s="1071" t="n"/>
      <c r="HN49" s="1071" t="n"/>
      <c r="HO49" s="1071" t="n"/>
      <c r="HP49" s="1071" t="n"/>
      <c r="HQ49" s="1071" t="n"/>
      <c r="HR49" s="1071" t="n"/>
      <c r="HS49" s="1071" t="n"/>
      <c r="HT49" s="1071" t="n"/>
      <c r="HU49" s="1071" t="n"/>
      <c r="HV49" s="1071" t="n"/>
      <c r="HW49" s="1071" t="n"/>
      <c r="HX49" s="1071" t="n"/>
      <c r="HY49" s="1071" t="n"/>
      <c r="HZ49" s="1071" t="n"/>
      <c r="IA49" s="1071" t="n"/>
      <c r="IB49" s="1071" t="n"/>
      <c r="IC49" s="1071" t="n"/>
      <c r="ID49" s="1071" t="n"/>
      <c r="IE49" s="1071" t="n"/>
      <c r="IF49" s="1071" t="n"/>
      <c r="IG49" s="1071" t="n"/>
      <c r="IH49" s="1071" t="n"/>
      <c r="II49" s="1071" t="n"/>
      <c r="IJ49" s="1071" t="n"/>
      <c r="IK49" s="1071" t="n"/>
      <c r="IL49" s="1071" t="n"/>
      <c r="IM49" s="1071" t="n"/>
      <c r="IN49" s="1071" t="n"/>
      <c r="IO49" s="1071" t="n"/>
      <c r="IP49" s="1071" t="n"/>
      <c r="IQ49" s="1071" t="n"/>
      <c r="IR49" s="1071" t="n"/>
      <c r="IS49" s="1071" t="n"/>
      <c r="IT49" s="1071" t="n"/>
      <c r="IU49" s="1071" t="n"/>
      <c r="IV49" s="1071" t="n"/>
      <c r="IW49" s="1071" t="n"/>
      <c r="IX49" s="1071" t="n"/>
      <c r="IY49" s="1071" t="n"/>
      <c r="IZ49" s="1071" t="n"/>
      <c r="JA49" s="1071" t="n"/>
      <c r="JB49" s="1071" t="n"/>
      <c r="JC49" s="1071" t="n"/>
      <c r="JD49" s="1071" t="n"/>
      <c r="JE49" s="1071" t="n"/>
      <c r="JF49" s="1071" t="n"/>
      <c r="JG49" s="1071" t="n"/>
      <c r="JH49" s="1071" t="n"/>
      <c r="JI49" s="1071" t="n"/>
      <c r="JJ49" s="1071" t="n"/>
      <c r="JK49" s="1071" t="n"/>
      <c r="JL49" s="1071" t="n"/>
      <c r="JM49" s="1071" t="n"/>
      <c r="JN49" s="1071" t="n"/>
      <c r="JO49" s="1071" t="n"/>
      <c r="JP49" s="1071" t="n"/>
      <c r="JQ49" s="1071" t="n"/>
      <c r="JR49" s="1071" t="n"/>
      <c r="JS49" s="1071" t="n"/>
      <c r="JT49" s="1071" t="n"/>
      <c r="JU49" s="1071" t="n"/>
      <c r="JV49" s="1071" t="n"/>
      <c r="JW49" s="1071" t="n"/>
      <c r="JX49" s="1071" t="n"/>
      <c r="JY49" s="1071" t="n"/>
      <c r="JZ49" s="1071" t="n"/>
      <c r="KA49" s="1071" t="n"/>
      <c r="KB49" s="1071" t="n"/>
      <c r="KC49" s="1071" t="n"/>
      <c r="KD49" s="1071" t="n"/>
      <c r="KE49" s="1071" t="n"/>
      <c r="KF49" s="1071" t="n"/>
      <c r="KG49" s="1071" t="n"/>
      <c r="KH49" s="1071" t="n"/>
      <c r="KI49" s="1071" t="n"/>
      <c r="KJ49" s="1071" t="n"/>
      <c r="KK49" s="1071" t="n"/>
      <c r="KL49" s="1071" t="n"/>
      <c r="KM49" s="1071" t="n"/>
      <c r="KN49" s="1071" t="n"/>
      <c r="KO49" s="1071" t="n"/>
      <c r="KP49" s="1071" t="n"/>
      <c r="KQ49" s="1071" t="n"/>
      <c r="KR49" s="1071" t="n"/>
      <c r="KS49" s="1071" t="n"/>
      <c r="KT49" s="1071" t="n"/>
      <c r="KU49" s="1071" t="n"/>
      <c r="KV49" s="1071" t="n"/>
      <c r="KW49" s="1071" t="n"/>
      <c r="KX49" s="1071" t="n"/>
      <c r="KY49" s="1071" t="n"/>
      <c r="KZ49" s="1071" t="n"/>
      <c r="LA49" s="1071" t="n"/>
      <c r="LB49" s="1071" t="n"/>
      <c r="LC49" s="1071" t="n"/>
      <c r="LD49" s="1071" t="n"/>
      <c r="LE49" s="1071" t="n"/>
      <c r="LF49" s="1071" t="n"/>
      <c r="LG49" s="1071" t="n"/>
      <c r="LH49" s="1071" t="n"/>
      <c r="LI49" s="1071" t="n"/>
      <c r="LJ49" s="1071" t="n"/>
      <c r="LK49" s="1071" t="n"/>
      <c r="LL49" s="1071" t="n"/>
      <c r="LM49" s="1071" t="n"/>
      <c r="LN49" s="1071" t="n"/>
      <c r="LO49" s="1071" t="n"/>
      <c r="LP49" s="1071" t="n"/>
      <c r="LQ49" s="1071" t="n"/>
      <c r="LR49" s="1071" t="n"/>
      <c r="LS49" s="1071" t="n"/>
    </row>
    <row r="50" ht="14.25" customFormat="1" customHeight="1" s="1071">
      <c r="A50" s="1071" t="n"/>
      <c r="B50" s="1097" t="n"/>
      <c r="C50" s="1098" t="n"/>
      <c r="D50" s="1098" t="n"/>
      <c r="E50" s="1098" t="n"/>
      <c r="F50" s="1098" t="n"/>
      <c r="G50" s="1098" t="n"/>
      <c r="H50" s="1098" t="n"/>
      <c r="I50" s="1121" t="n"/>
      <c r="J50" s="1071" t="n"/>
      <c r="K50" s="1071" t="n"/>
      <c r="L50" s="1071" t="n"/>
      <c r="M50" s="1071" t="n"/>
      <c r="N50" s="1100">
        <f>B50</f>
        <v/>
      </c>
      <c r="O50" s="1101">
        <f>C50*BS!$B$9</f>
        <v/>
      </c>
      <c r="P50" s="1101">
        <f>D50*BS!$B$9</f>
        <v/>
      </c>
      <c r="Q50" s="1101">
        <f>E50*BS!$B$9</f>
        <v/>
      </c>
      <c r="R50" s="1101">
        <f>F50*BS!$B$9</f>
        <v/>
      </c>
      <c r="S50" s="1101">
        <f>G50*BS!$B$9</f>
        <v/>
      </c>
      <c r="T50" s="1101">
        <f>H50*BS!$B$9</f>
        <v/>
      </c>
      <c r="U50" s="1120">
        <f>I50</f>
        <v/>
      </c>
      <c r="V50" s="141" t="n"/>
      <c r="W50" s="141" t="n"/>
      <c r="X50" s="1071" t="n"/>
      <c r="Y50" s="1071" t="n"/>
      <c r="Z50" s="1071" t="n"/>
      <c r="AA50" s="1071" t="n"/>
      <c r="AB50" s="1071" t="n"/>
      <c r="AC50" s="1071" t="n"/>
      <c r="AD50" s="1071" t="n"/>
      <c r="AE50" s="1071" t="n"/>
      <c r="AF50" s="1071" t="n"/>
      <c r="AG50" s="1071" t="n"/>
      <c r="AH50" s="1071" t="n"/>
      <c r="AI50" s="1071" t="n"/>
      <c r="AJ50" s="1071" t="n"/>
      <c r="AK50" s="1071" t="n"/>
      <c r="AL50" s="1071" t="n"/>
      <c r="AM50" s="1071" t="n"/>
      <c r="AN50" s="1071" t="n"/>
      <c r="AO50" s="1071" t="n"/>
      <c r="AP50" s="1071" t="n"/>
      <c r="AQ50" s="1071" t="n"/>
      <c r="AR50" s="1071" t="n"/>
      <c r="AS50" s="1071" t="n"/>
      <c r="AT50" s="1071" t="n"/>
      <c r="AU50" s="1071" t="n"/>
      <c r="AV50" s="1071" t="n"/>
      <c r="AW50" s="1071" t="n"/>
      <c r="AX50" s="1071" t="n"/>
      <c r="AY50" s="1071" t="n"/>
      <c r="AZ50" s="1071" t="n"/>
      <c r="BA50" s="1071" t="n"/>
      <c r="BB50" s="1071" t="n"/>
      <c r="BC50" s="1071" t="n"/>
      <c r="BD50" s="1071" t="n"/>
      <c r="BE50" s="1071" t="n"/>
      <c r="BF50" s="1071" t="n"/>
      <c r="BG50" s="1071" t="n"/>
      <c r="BH50" s="1071" t="n"/>
      <c r="BI50" s="1071" t="n"/>
      <c r="BJ50" s="1071" t="n"/>
      <c r="BK50" s="1071" t="n"/>
      <c r="BL50" s="1071" t="n"/>
      <c r="BM50" s="1071" t="n"/>
      <c r="BN50" s="1071" t="n"/>
      <c r="BO50" s="1071" t="n"/>
      <c r="BP50" s="1071" t="n"/>
      <c r="BQ50" s="1071" t="n"/>
      <c r="BR50" s="1071" t="n"/>
      <c r="BS50" s="1071" t="n"/>
      <c r="BT50" s="1071" t="n"/>
      <c r="BU50" s="1071" t="n"/>
      <c r="BV50" s="1071" t="n"/>
      <c r="BW50" s="1071" t="n"/>
      <c r="BX50" s="1071" t="n"/>
      <c r="BY50" s="1071" t="n"/>
      <c r="BZ50" s="1071" t="n"/>
      <c r="CA50" s="1071" t="n"/>
      <c r="CB50" s="1071" t="n"/>
      <c r="CC50" s="1071" t="n"/>
      <c r="CD50" s="1071" t="n"/>
      <c r="CE50" s="1071" t="n"/>
      <c r="CF50" s="1071" t="n"/>
      <c r="CG50" s="1071" t="n"/>
      <c r="CH50" s="1071" t="n"/>
      <c r="CI50" s="1071" t="n"/>
      <c r="CJ50" s="1071" t="n"/>
      <c r="CK50" s="1071" t="n"/>
      <c r="CL50" s="1071" t="n"/>
      <c r="CM50" s="1071" t="n"/>
      <c r="CN50" s="1071" t="n"/>
      <c r="CO50" s="1071" t="n"/>
      <c r="CP50" s="1071" t="n"/>
      <c r="CQ50" s="1071" t="n"/>
      <c r="CR50" s="1071" t="n"/>
      <c r="CS50" s="1071" t="n"/>
      <c r="CT50" s="1071" t="n"/>
      <c r="CU50" s="1071" t="n"/>
      <c r="CV50" s="1071" t="n"/>
      <c r="CW50" s="1071" t="n"/>
      <c r="CX50" s="1071" t="n"/>
      <c r="CY50" s="1071" t="n"/>
      <c r="CZ50" s="1071" t="n"/>
      <c r="DA50" s="1071" t="n"/>
      <c r="DB50" s="1071" t="n"/>
      <c r="DC50" s="1071" t="n"/>
      <c r="DD50" s="1071" t="n"/>
      <c r="DE50" s="1071" t="n"/>
      <c r="DF50" s="1071" t="n"/>
      <c r="DG50" s="1071" t="n"/>
      <c r="DH50" s="1071" t="n"/>
      <c r="DI50" s="1071" t="n"/>
      <c r="DJ50" s="1071" t="n"/>
      <c r="DK50" s="1071" t="n"/>
      <c r="DL50" s="1071" t="n"/>
      <c r="DM50" s="1071" t="n"/>
      <c r="DN50" s="1071" t="n"/>
      <c r="DO50" s="1071" t="n"/>
      <c r="DP50" s="1071" t="n"/>
      <c r="DQ50" s="1071" t="n"/>
      <c r="DR50" s="1071" t="n"/>
      <c r="DS50" s="1071" t="n"/>
      <c r="DT50" s="1071" t="n"/>
      <c r="DU50" s="1071" t="n"/>
      <c r="DV50" s="1071" t="n"/>
      <c r="DW50" s="1071" t="n"/>
      <c r="DX50" s="1071" t="n"/>
      <c r="DY50" s="1071" t="n"/>
      <c r="DZ50" s="1071" t="n"/>
      <c r="EA50" s="1071" t="n"/>
      <c r="EB50" s="1071" t="n"/>
      <c r="EC50" s="1071" t="n"/>
      <c r="ED50" s="1071" t="n"/>
      <c r="EE50" s="1071" t="n"/>
      <c r="EF50" s="1071" t="n"/>
      <c r="EG50" s="1071" t="n"/>
      <c r="EH50" s="1071" t="n"/>
      <c r="EI50" s="1071" t="n"/>
      <c r="EJ50" s="1071" t="n"/>
      <c r="EK50" s="1071" t="n"/>
      <c r="EL50" s="1071" t="n"/>
      <c r="EM50" s="1071" t="n"/>
      <c r="EN50" s="1071" t="n"/>
      <c r="EO50" s="1071" t="n"/>
      <c r="EP50" s="1071" t="n"/>
      <c r="EQ50" s="1071" t="n"/>
      <c r="ER50" s="1071" t="n"/>
      <c r="ES50" s="1071" t="n"/>
      <c r="ET50" s="1071" t="n"/>
      <c r="EU50" s="1071" t="n"/>
      <c r="EV50" s="1071" t="n"/>
      <c r="EW50" s="1071" t="n"/>
      <c r="EX50" s="1071" t="n"/>
      <c r="EY50" s="1071" t="n"/>
      <c r="EZ50" s="1071" t="n"/>
      <c r="FA50" s="1071" t="n"/>
      <c r="FB50" s="1071" t="n"/>
      <c r="FC50" s="1071" t="n"/>
      <c r="FD50" s="1071" t="n"/>
      <c r="FE50" s="1071" t="n"/>
      <c r="FF50" s="1071" t="n"/>
      <c r="FG50" s="1071" t="n"/>
      <c r="FH50" s="1071" t="n"/>
      <c r="FI50" s="1071" t="n"/>
      <c r="FJ50" s="1071" t="n"/>
      <c r="FK50" s="1071" t="n"/>
      <c r="FL50" s="1071" t="n"/>
      <c r="FM50" s="1071" t="n"/>
      <c r="FN50" s="1071" t="n"/>
      <c r="FO50" s="1071" t="n"/>
      <c r="FP50" s="1071" t="n"/>
      <c r="FQ50" s="1071" t="n"/>
      <c r="FR50" s="1071" t="n"/>
      <c r="FS50" s="1071" t="n"/>
      <c r="FT50" s="1071" t="n"/>
      <c r="FU50" s="1071" t="n"/>
      <c r="FV50" s="1071" t="n"/>
      <c r="FW50" s="1071" t="n"/>
      <c r="FX50" s="1071" t="n"/>
      <c r="FY50" s="1071" t="n"/>
      <c r="FZ50" s="1071" t="n"/>
      <c r="GA50" s="1071" t="n"/>
      <c r="GB50" s="1071" t="n"/>
      <c r="GC50" s="1071" t="n"/>
      <c r="GD50" s="1071" t="n"/>
      <c r="GE50" s="1071" t="n"/>
      <c r="GF50" s="1071" t="n"/>
      <c r="GG50" s="1071" t="n"/>
      <c r="GH50" s="1071" t="n"/>
      <c r="GI50" s="1071" t="n"/>
      <c r="GJ50" s="1071" t="n"/>
      <c r="GK50" s="1071" t="n"/>
      <c r="GL50" s="1071" t="n"/>
      <c r="GM50" s="1071" t="n"/>
      <c r="GN50" s="1071" t="n"/>
      <c r="GO50" s="1071" t="n"/>
      <c r="GP50" s="1071" t="n"/>
      <c r="GQ50" s="1071" t="n"/>
      <c r="GR50" s="1071" t="n"/>
      <c r="GS50" s="1071" t="n"/>
      <c r="GT50" s="1071" t="n"/>
      <c r="GU50" s="1071" t="n"/>
      <c r="GV50" s="1071" t="n"/>
      <c r="GW50" s="1071" t="n"/>
      <c r="GX50" s="1071" t="n"/>
      <c r="GY50" s="1071" t="n"/>
      <c r="GZ50" s="1071" t="n"/>
      <c r="HA50" s="1071" t="n"/>
      <c r="HB50" s="1071" t="n"/>
      <c r="HC50" s="1071" t="n"/>
      <c r="HD50" s="1071" t="n"/>
      <c r="HE50" s="1071" t="n"/>
      <c r="HF50" s="1071" t="n"/>
      <c r="HG50" s="1071" t="n"/>
      <c r="HH50" s="1071" t="n"/>
      <c r="HI50" s="1071" t="n"/>
      <c r="HJ50" s="1071" t="n"/>
      <c r="HK50" s="1071" t="n"/>
      <c r="HL50" s="1071" t="n"/>
      <c r="HM50" s="1071" t="n"/>
      <c r="HN50" s="1071" t="n"/>
      <c r="HO50" s="1071" t="n"/>
      <c r="HP50" s="1071" t="n"/>
      <c r="HQ50" s="1071" t="n"/>
      <c r="HR50" s="1071" t="n"/>
      <c r="HS50" s="1071" t="n"/>
      <c r="HT50" s="1071" t="n"/>
      <c r="HU50" s="1071" t="n"/>
      <c r="HV50" s="1071" t="n"/>
      <c r="HW50" s="1071" t="n"/>
      <c r="HX50" s="1071" t="n"/>
      <c r="HY50" s="1071" t="n"/>
      <c r="HZ50" s="1071" t="n"/>
      <c r="IA50" s="1071" t="n"/>
      <c r="IB50" s="1071" t="n"/>
      <c r="IC50" s="1071" t="n"/>
      <c r="ID50" s="1071" t="n"/>
      <c r="IE50" s="1071" t="n"/>
      <c r="IF50" s="1071" t="n"/>
      <c r="IG50" s="1071" t="n"/>
      <c r="IH50" s="1071" t="n"/>
      <c r="II50" s="1071" t="n"/>
      <c r="IJ50" s="1071" t="n"/>
      <c r="IK50" s="1071" t="n"/>
      <c r="IL50" s="1071" t="n"/>
      <c r="IM50" s="1071" t="n"/>
      <c r="IN50" s="1071" t="n"/>
      <c r="IO50" s="1071" t="n"/>
      <c r="IP50" s="1071" t="n"/>
      <c r="IQ50" s="1071" t="n"/>
      <c r="IR50" s="1071" t="n"/>
      <c r="IS50" s="1071" t="n"/>
      <c r="IT50" s="1071" t="n"/>
      <c r="IU50" s="1071" t="n"/>
      <c r="IV50" s="1071" t="n"/>
      <c r="IW50" s="1071" t="n"/>
      <c r="IX50" s="1071" t="n"/>
      <c r="IY50" s="1071" t="n"/>
      <c r="IZ50" s="1071" t="n"/>
      <c r="JA50" s="1071" t="n"/>
      <c r="JB50" s="1071" t="n"/>
      <c r="JC50" s="1071" t="n"/>
      <c r="JD50" s="1071" t="n"/>
      <c r="JE50" s="1071" t="n"/>
      <c r="JF50" s="1071" t="n"/>
      <c r="JG50" s="1071" t="n"/>
      <c r="JH50" s="1071" t="n"/>
      <c r="JI50" s="1071" t="n"/>
      <c r="JJ50" s="1071" t="n"/>
      <c r="JK50" s="1071" t="n"/>
      <c r="JL50" s="1071" t="n"/>
      <c r="JM50" s="1071" t="n"/>
      <c r="JN50" s="1071" t="n"/>
      <c r="JO50" s="1071" t="n"/>
      <c r="JP50" s="1071" t="n"/>
      <c r="JQ50" s="1071" t="n"/>
      <c r="JR50" s="1071" t="n"/>
      <c r="JS50" s="1071" t="n"/>
      <c r="JT50" s="1071" t="n"/>
      <c r="JU50" s="1071" t="n"/>
      <c r="JV50" s="1071" t="n"/>
      <c r="JW50" s="1071" t="n"/>
      <c r="JX50" s="1071" t="n"/>
      <c r="JY50" s="1071" t="n"/>
      <c r="JZ50" s="1071" t="n"/>
      <c r="KA50" s="1071" t="n"/>
      <c r="KB50" s="1071" t="n"/>
      <c r="KC50" s="1071" t="n"/>
      <c r="KD50" s="1071" t="n"/>
      <c r="KE50" s="1071" t="n"/>
      <c r="KF50" s="1071" t="n"/>
      <c r="KG50" s="1071" t="n"/>
      <c r="KH50" s="1071" t="n"/>
      <c r="KI50" s="1071" t="n"/>
      <c r="KJ50" s="1071" t="n"/>
      <c r="KK50" s="1071" t="n"/>
      <c r="KL50" s="1071" t="n"/>
      <c r="KM50" s="1071" t="n"/>
      <c r="KN50" s="1071" t="n"/>
      <c r="KO50" s="1071" t="n"/>
      <c r="KP50" s="1071" t="n"/>
      <c r="KQ50" s="1071" t="n"/>
      <c r="KR50" s="1071" t="n"/>
      <c r="KS50" s="1071" t="n"/>
      <c r="KT50" s="1071" t="n"/>
      <c r="KU50" s="1071" t="n"/>
      <c r="KV50" s="1071" t="n"/>
      <c r="KW50" s="1071" t="n"/>
      <c r="KX50" s="1071" t="n"/>
      <c r="KY50" s="1071" t="n"/>
      <c r="KZ50" s="1071" t="n"/>
      <c r="LA50" s="1071" t="n"/>
      <c r="LB50" s="1071" t="n"/>
      <c r="LC50" s="1071" t="n"/>
      <c r="LD50" s="1071" t="n"/>
      <c r="LE50" s="1071" t="n"/>
      <c r="LF50" s="1071" t="n"/>
      <c r="LG50" s="1071" t="n"/>
      <c r="LH50" s="1071" t="n"/>
      <c r="LI50" s="1071" t="n"/>
      <c r="LJ50" s="1071" t="n"/>
      <c r="LK50" s="1071" t="n"/>
      <c r="LL50" s="1071" t="n"/>
      <c r="LM50" s="1071" t="n"/>
      <c r="LN50" s="1071" t="n"/>
      <c r="LO50" s="1071" t="n"/>
      <c r="LP50" s="1071" t="n"/>
      <c r="LQ50" s="1071" t="n"/>
      <c r="LR50" s="1071" t="n"/>
      <c r="LS50" s="1071" t="n"/>
    </row>
    <row r="51" ht="14.25" customFormat="1" customHeight="1" s="1071">
      <c r="A51" s="1071" t="n"/>
      <c r="B51" s="1097" t="n"/>
      <c r="C51" s="1098" t="n"/>
      <c r="D51" s="1098" t="n"/>
      <c r="E51" s="1098" t="n"/>
      <c r="F51" s="1098" t="n"/>
      <c r="G51" s="1098" t="n"/>
      <c r="H51" s="1098" t="n"/>
      <c r="I51" s="1121" t="n"/>
      <c r="J51" s="1071" t="n"/>
      <c r="K51" s="1071" t="n"/>
      <c r="L51" s="1071" t="n"/>
      <c r="M51" s="1071" t="n"/>
      <c r="N51" s="1100">
        <f>B51</f>
        <v/>
      </c>
      <c r="O51" s="1101">
        <f>C51*BS!$B$9</f>
        <v/>
      </c>
      <c r="P51" s="1101">
        <f>D51*BS!$B$9</f>
        <v/>
      </c>
      <c r="Q51" s="1101">
        <f>E51*BS!$B$9</f>
        <v/>
      </c>
      <c r="R51" s="1101">
        <f>F51*BS!$B$9</f>
        <v/>
      </c>
      <c r="S51" s="1101">
        <f>G51*BS!$B$9</f>
        <v/>
      </c>
      <c r="T51" s="1101">
        <f>H51*BS!$B$9</f>
        <v/>
      </c>
      <c r="U51" s="1120">
        <f>I51</f>
        <v/>
      </c>
      <c r="V51" s="141" t="n"/>
      <c r="W51" s="141" t="n"/>
      <c r="X51" s="1071" t="n"/>
      <c r="Y51" s="1071" t="n"/>
      <c r="Z51" s="1071" t="n"/>
      <c r="AA51" s="1071" t="n"/>
      <c r="AB51" s="1071" t="n"/>
      <c r="AC51" s="1071" t="n"/>
      <c r="AD51" s="1071" t="n"/>
      <c r="AE51" s="1071" t="n"/>
      <c r="AF51" s="1071" t="n"/>
      <c r="AG51" s="1071" t="n"/>
      <c r="AH51" s="1071" t="n"/>
      <c r="AI51" s="1071" t="n"/>
      <c r="AJ51" s="1071" t="n"/>
      <c r="AK51" s="1071" t="n"/>
      <c r="AL51" s="1071" t="n"/>
      <c r="AM51" s="1071" t="n"/>
      <c r="AN51" s="1071" t="n"/>
      <c r="AO51" s="1071" t="n"/>
      <c r="AP51" s="1071" t="n"/>
      <c r="AQ51" s="1071" t="n"/>
      <c r="AR51" s="1071" t="n"/>
      <c r="AS51" s="1071" t="n"/>
      <c r="AT51" s="1071" t="n"/>
      <c r="AU51" s="1071" t="n"/>
      <c r="AV51" s="1071" t="n"/>
      <c r="AW51" s="1071" t="n"/>
      <c r="AX51" s="1071" t="n"/>
      <c r="AY51" s="1071" t="n"/>
      <c r="AZ51" s="1071" t="n"/>
      <c r="BA51" s="1071" t="n"/>
      <c r="BB51" s="1071" t="n"/>
      <c r="BC51" s="1071" t="n"/>
      <c r="BD51" s="1071" t="n"/>
      <c r="BE51" s="1071" t="n"/>
      <c r="BF51" s="1071" t="n"/>
      <c r="BG51" s="1071" t="n"/>
      <c r="BH51" s="1071" t="n"/>
      <c r="BI51" s="1071" t="n"/>
      <c r="BJ51" s="1071" t="n"/>
      <c r="BK51" s="1071" t="n"/>
      <c r="BL51" s="1071" t="n"/>
      <c r="BM51" s="1071" t="n"/>
      <c r="BN51" s="1071" t="n"/>
      <c r="BO51" s="1071" t="n"/>
      <c r="BP51" s="1071" t="n"/>
      <c r="BQ51" s="1071" t="n"/>
      <c r="BR51" s="1071" t="n"/>
      <c r="BS51" s="1071" t="n"/>
      <c r="BT51" s="1071" t="n"/>
      <c r="BU51" s="1071" t="n"/>
      <c r="BV51" s="1071" t="n"/>
      <c r="BW51" s="1071" t="n"/>
      <c r="BX51" s="1071" t="n"/>
      <c r="BY51" s="1071" t="n"/>
      <c r="BZ51" s="1071" t="n"/>
      <c r="CA51" s="1071" t="n"/>
      <c r="CB51" s="1071" t="n"/>
      <c r="CC51" s="1071" t="n"/>
      <c r="CD51" s="1071" t="n"/>
      <c r="CE51" s="1071" t="n"/>
      <c r="CF51" s="1071" t="n"/>
      <c r="CG51" s="1071" t="n"/>
      <c r="CH51" s="1071" t="n"/>
      <c r="CI51" s="1071" t="n"/>
      <c r="CJ51" s="1071" t="n"/>
      <c r="CK51" s="1071" t="n"/>
      <c r="CL51" s="1071" t="n"/>
      <c r="CM51" s="1071" t="n"/>
      <c r="CN51" s="1071" t="n"/>
      <c r="CO51" s="1071" t="n"/>
      <c r="CP51" s="1071" t="n"/>
      <c r="CQ51" s="1071" t="n"/>
      <c r="CR51" s="1071" t="n"/>
      <c r="CS51" s="1071" t="n"/>
      <c r="CT51" s="1071" t="n"/>
      <c r="CU51" s="1071" t="n"/>
      <c r="CV51" s="1071" t="n"/>
      <c r="CW51" s="1071" t="n"/>
      <c r="CX51" s="1071" t="n"/>
      <c r="CY51" s="1071" t="n"/>
      <c r="CZ51" s="1071" t="n"/>
      <c r="DA51" s="1071" t="n"/>
      <c r="DB51" s="1071" t="n"/>
      <c r="DC51" s="1071" t="n"/>
      <c r="DD51" s="1071" t="n"/>
      <c r="DE51" s="1071" t="n"/>
      <c r="DF51" s="1071" t="n"/>
      <c r="DG51" s="1071" t="n"/>
      <c r="DH51" s="1071" t="n"/>
      <c r="DI51" s="1071" t="n"/>
      <c r="DJ51" s="1071" t="n"/>
      <c r="DK51" s="1071" t="n"/>
      <c r="DL51" s="1071" t="n"/>
      <c r="DM51" s="1071" t="n"/>
      <c r="DN51" s="1071" t="n"/>
      <c r="DO51" s="1071" t="n"/>
      <c r="DP51" s="1071" t="n"/>
      <c r="DQ51" s="1071" t="n"/>
      <c r="DR51" s="1071" t="n"/>
      <c r="DS51" s="1071" t="n"/>
      <c r="DT51" s="1071" t="n"/>
      <c r="DU51" s="1071" t="n"/>
      <c r="DV51" s="1071" t="n"/>
      <c r="DW51" s="1071" t="n"/>
      <c r="DX51" s="1071" t="n"/>
      <c r="DY51" s="1071" t="n"/>
      <c r="DZ51" s="1071" t="n"/>
      <c r="EA51" s="1071" t="n"/>
      <c r="EB51" s="1071" t="n"/>
      <c r="EC51" s="1071" t="n"/>
      <c r="ED51" s="1071" t="n"/>
      <c r="EE51" s="1071" t="n"/>
      <c r="EF51" s="1071" t="n"/>
      <c r="EG51" s="1071" t="n"/>
      <c r="EH51" s="1071" t="n"/>
      <c r="EI51" s="1071" t="n"/>
      <c r="EJ51" s="1071" t="n"/>
      <c r="EK51" s="1071" t="n"/>
      <c r="EL51" s="1071" t="n"/>
      <c r="EM51" s="1071" t="n"/>
      <c r="EN51" s="1071" t="n"/>
      <c r="EO51" s="1071" t="n"/>
      <c r="EP51" s="1071" t="n"/>
      <c r="EQ51" s="1071" t="n"/>
      <c r="ER51" s="1071" t="n"/>
      <c r="ES51" s="1071" t="n"/>
      <c r="ET51" s="1071" t="n"/>
      <c r="EU51" s="1071" t="n"/>
      <c r="EV51" s="1071" t="n"/>
      <c r="EW51" s="1071" t="n"/>
      <c r="EX51" s="1071" t="n"/>
      <c r="EY51" s="1071" t="n"/>
      <c r="EZ51" s="1071" t="n"/>
      <c r="FA51" s="1071" t="n"/>
      <c r="FB51" s="1071" t="n"/>
      <c r="FC51" s="1071" t="n"/>
      <c r="FD51" s="1071" t="n"/>
      <c r="FE51" s="1071" t="n"/>
      <c r="FF51" s="1071" t="n"/>
      <c r="FG51" s="1071" t="n"/>
      <c r="FH51" s="1071" t="n"/>
      <c r="FI51" s="1071" t="n"/>
      <c r="FJ51" s="1071" t="n"/>
      <c r="FK51" s="1071" t="n"/>
      <c r="FL51" s="1071" t="n"/>
      <c r="FM51" s="1071" t="n"/>
      <c r="FN51" s="1071" t="n"/>
      <c r="FO51" s="1071" t="n"/>
      <c r="FP51" s="1071" t="n"/>
      <c r="FQ51" s="1071" t="n"/>
      <c r="FR51" s="1071" t="n"/>
      <c r="FS51" s="1071" t="n"/>
      <c r="FT51" s="1071" t="n"/>
      <c r="FU51" s="1071" t="n"/>
      <c r="FV51" s="1071" t="n"/>
      <c r="FW51" s="1071" t="n"/>
      <c r="FX51" s="1071" t="n"/>
      <c r="FY51" s="1071" t="n"/>
      <c r="FZ51" s="1071" t="n"/>
      <c r="GA51" s="1071" t="n"/>
      <c r="GB51" s="1071" t="n"/>
      <c r="GC51" s="1071" t="n"/>
      <c r="GD51" s="1071" t="n"/>
      <c r="GE51" s="1071" t="n"/>
      <c r="GF51" s="1071" t="n"/>
      <c r="GG51" s="1071" t="n"/>
      <c r="GH51" s="1071" t="n"/>
      <c r="GI51" s="1071" t="n"/>
      <c r="GJ51" s="1071" t="n"/>
      <c r="GK51" s="1071" t="n"/>
      <c r="GL51" s="1071" t="n"/>
      <c r="GM51" s="1071" t="n"/>
      <c r="GN51" s="1071" t="n"/>
      <c r="GO51" s="1071" t="n"/>
      <c r="GP51" s="1071" t="n"/>
      <c r="GQ51" s="1071" t="n"/>
      <c r="GR51" s="1071" t="n"/>
      <c r="GS51" s="1071" t="n"/>
      <c r="GT51" s="1071" t="n"/>
      <c r="GU51" s="1071" t="n"/>
      <c r="GV51" s="1071" t="n"/>
      <c r="GW51" s="1071" t="n"/>
      <c r="GX51" s="1071" t="n"/>
      <c r="GY51" s="1071" t="n"/>
      <c r="GZ51" s="1071" t="n"/>
      <c r="HA51" s="1071" t="n"/>
      <c r="HB51" s="1071" t="n"/>
      <c r="HC51" s="1071" t="n"/>
      <c r="HD51" s="1071" t="n"/>
      <c r="HE51" s="1071" t="n"/>
      <c r="HF51" s="1071" t="n"/>
      <c r="HG51" s="1071" t="n"/>
      <c r="HH51" s="1071" t="n"/>
      <c r="HI51" s="1071" t="n"/>
      <c r="HJ51" s="1071" t="n"/>
      <c r="HK51" s="1071" t="n"/>
      <c r="HL51" s="1071" t="n"/>
      <c r="HM51" s="1071" t="n"/>
      <c r="HN51" s="1071" t="n"/>
      <c r="HO51" s="1071" t="n"/>
      <c r="HP51" s="1071" t="n"/>
      <c r="HQ51" s="1071" t="n"/>
      <c r="HR51" s="1071" t="n"/>
      <c r="HS51" s="1071" t="n"/>
      <c r="HT51" s="1071" t="n"/>
      <c r="HU51" s="1071" t="n"/>
      <c r="HV51" s="1071" t="n"/>
      <c r="HW51" s="1071" t="n"/>
      <c r="HX51" s="1071" t="n"/>
      <c r="HY51" s="1071" t="n"/>
      <c r="HZ51" s="1071" t="n"/>
      <c r="IA51" s="1071" t="n"/>
      <c r="IB51" s="1071" t="n"/>
      <c r="IC51" s="1071" t="n"/>
      <c r="ID51" s="1071" t="n"/>
      <c r="IE51" s="1071" t="n"/>
      <c r="IF51" s="1071" t="n"/>
      <c r="IG51" s="1071" t="n"/>
      <c r="IH51" s="1071" t="n"/>
      <c r="II51" s="1071" t="n"/>
      <c r="IJ51" s="1071" t="n"/>
      <c r="IK51" s="1071" t="n"/>
      <c r="IL51" s="1071" t="n"/>
      <c r="IM51" s="1071" t="n"/>
      <c r="IN51" s="1071" t="n"/>
      <c r="IO51" s="1071" t="n"/>
      <c r="IP51" s="1071" t="n"/>
      <c r="IQ51" s="1071" t="n"/>
      <c r="IR51" s="1071" t="n"/>
      <c r="IS51" s="1071" t="n"/>
      <c r="IT51" s="1071" t="n"/>
      <c r="IU51" s="1071" t="n"/>
      <c r="IV51" s="1071" t="n"/>
      <c r="IW51" s="1071" t="n"/>
      <c r="IX51" s="1071" t="n"/>
      <c r="IY51" s="1071" t="n"/>
      <c r="IZ51" s="1071" t="n"/>
      <c r="JA51" s="1071" t="n"/>
      <c r="JB51" s="1071" t="n"/>
      <c r="JC51" s="1071" t="n"/>
      <c r="JD51" s="1071" t="n"/>
      <c r="JE51" s="1071" t="n"/>
      <c r="JF51" s="1071" t="n"/>
      <c r="JG51" s="1071" t="n"/>
      <c r="JH51" s="1071" t="n"/>
      <c r="JI51" s="1071" t="n"/>
      <c r="JJ51" s="1071" t="n"/>
      <c r="JK51" s="1071" t="n"/>
      <c r="JL51" s="1071" t="n"/>
      <c r="JM51" s="1071" t="n"/>
      <c r="JN51" s="1071" t="n"/>
      <c r="JO51" s="1071" t="n"/>
      <c r="JP51" s="1071" t="n"/>
      <c r="JQ51" s="1071" t="n"/>
      <c r="JR51" s="1071" t="n"/>
      <c r="JS51" s="1071" t="n"/>
      <c r="JT51" s="1071" t="n"/>
      <c r="JU51" s="1071" t="n"/>
      <c r="JV51" s="1071" t="n"/>
      <c r="JW51" s="1071" t="n"/>
      <c r="JX51" s="1071" t="n"/>
      <c r="JY51" s="1071" t="n"/>
      <c r="JZ51" s="1071" t="n"/>
      <c r="KA51" s="1071" t="n"/>
      <c r="KB51" s="1071" t="n"/>
      <c r="KC51" s="1071" t="n"/>
      <c r="KD51" s="1071" t="n"/>
      <c r="KE51" s="1071" t="n"/>
      <c r="KF51" s="1071" t="n"/>
      <c r="KG51" s="1071" t="n"/>
      <c r="KH51" s="1071" t="n"/>
      <c r="KI51" s="1071" t="n"/>
      <c r="KJ51" s="1071" t="n"/>
      <c r="KK51" s="1071" t="n"/>
      <c r="KL51" s="1071" t="n"/>
      <c r="KM51" s="1071" t="n"/>
      <c r="KN51" s="1071" t="n"/>
      <c r="KO51" s="1071" t="n"/>
      <c r="KP51" s="1071" t="n"/>
      <c r="KQ51" s="1071" t="n"/>
      <c r="KR51" s="1071" t="n"/>
      <c r="KS51" s="1071" t="n"/>
      <c r="KT51" s="1071" t="n"/>
      <c r="KU51" s="1071" t="n"/>
      <c r="KV51" s="1071" t="n"/>
      <c r="KW51" s="1071" t="n"/>
      <c r="KX51" s="1071" t="n"/>
      <c r="KY51" s="1071" t="n"/>
      <c r="KZ51" s="1071" t="n"/>
      <c r="LA51" s="1071" t="n"/>
      <c r="LB51" s="1071" t="n"/>
      <c r="LC51" s="1071" t="n"/>
      <c r="LD51" s="1071" t="n"/>
      <c r="LE51" s="1071" t="n"/>
      <c r="LF51" s="1071" t="n"/>
      <c r="LG51" s="1071" t="n"/>
      <c r="LH51" s="1071" t="n"/>
      <c r="LI51" s="1071" t="n"/>
      <c r="LJ51" s="1071" t="n"/>
      <c r="LK51" s="1071" t="n"/>
      <c r="LL51" s="1071" t="n"/>
      <c r="LM51" s="1071" t="n"/>
      <c r="LN51" s="1071" t="n"/>
      <c r="LO51" s="1071" t="n"/>
      <c r="LP51" s="1071" t="n"/>
      <c r="LQ51" s="1071" t="n"/>
      <c r="LR51" s="1071" t="n"/>
      <c r="LS51" s="1071" t="n"/>
    </row>
    <row r="52" ht="14.25" customFormat="1" customHeight="1" s="1071">
      <c r="A52" s="1071" t="n"/>
      <c r="B52" s="1097" t="n"/>
      <c r="C52" s="1098" t="n"/>
      <c r="D52" s="1098" t="n"/>
      <c r="E52" s="1098" t="n"/>
      <c r="F52" s="1098" t="n"/>
      <c r="G52" s="1098" t="n"/>
      <c r="H52" s="1098" t="n"/>
      <c r="I52" s="1122" t="n"/>
      <c r="J52" s="1071" t="n"/>
      <c r="K52" s="1071" t="n"/>
      <c r="L52" s="1071" t="n"/>
      <c r="M52" s="1071" t="n"/>
      <c r="N52" s="1100">
        <f>B52</f>
        <v/>
      </c>
      <c r="O52" s="1101">
        <f>C52*BS!$B$9</f>
        <v/>
      </c>
      <c r="P52" s="1101">
        <f>D52*BS!$B$9</f>
        <v/>
      </c>
      <c r="Q52" s="1101">
        <f>E52*BS!$B$9</f>
        <v/>
      </c>
      <c r="R52" s="1101">
        <f>F52*BS!$B$9</f>
        <v/>
      </c>
      <c r="S52" s="1101">
        <f>G52*BS!$B$9</f>
        <v/>
      </c>
      <c r="T52" s="1101">
        <f>H52*BS!$B$9</f>
        <v/>
      </c>
      <c r="U52" s="1120">
        <f>I52</f>
        <v/>
      </c>
      <c r="V52" s="146" t="n"/>
      <c r="W52" s="147" t="n"/>
      <c r="X52" s="1071" t="n"/>
      <c r="Y52" s="1071" t="n"/>
      <c r="Z52" s="1071" t="n"/>
      <c r="AA52" s="1071" t="n"/>
      <c r="AB52" s="1071" t="n"/>
      <c r="AC52" s="1071" t="n"/>
      <c r="AD52" s="1071" t="n"/>
      <c r="AE52" s="1071" t="n"/>
      <c r="AF52" s="1071" t="n"/>
      <c r="AG52" s="1071" t="n"/>
      <c r="AH52" s="1071" t="n"/>
      <c r="AI52" s="1071" t="n"/>
      <c r="AJ52" s="1071" t="n"/>
      <c r="AK52" s="1071" t="n"/>
      <c r="AL52" s="1071" t="n"/>
      <c r="AM52" s="1071" t="n"/>
      <c r="AN52" s="1071" t="n"/>
      <c r="AO52" s="1071" t="n"/>
      <c r="AP52" s="1071" t="n"/>
      <c r="AQ52" s="1071" t="n"/>
      <c r="AR52" s="1071" t="n"/>
      <c r="AS52" s="1071" t="n"/>
      <c r="AT52" s="1071" t="n"/>
      <c r="AU52" s="1071" t="n"/>
      <c r="AV52" s="1071" t="n"/>
      <c r="AW52" s="1071" t="n"/>
      <c r="AX52" s="1071" t="n"/>
      <c r="AY52" s="1071" t="n"/>
      <c r="AZ52" s="1071" t="n"/>
      <c r="BA52" s="1071" t="n"/>
      <c r="BB52" s="1071" t="n"/>
      <c r="BC52" s="1071" t="n"/>
      <c r="BD52" s="1071" t="n"/>
      <c r="BE52" s="1071" t="n"/>
      <c r="BF52" s="1071" t="n"/>
      <c r="BG52" s="1071" t="n"/>
      <c r="BH52" s="1071" t="n"/>
      <c r="BI52" s="1071" t="n"/>
      <c r="BJ52" s="1071" t="n"/>
      <c r="BK52" s="1071" t="n"/>
      <c r="BL52" s="1071" t="n"/>
      <c r="BM52" s="1071" t="n"/>
      <c r="BN52" s="1071" t="n"/>
      <c r="BO52" s="1071" t="n"/>
      <c r="BP52" s="1071" t="n"/>
      <c r="BQ52" s="1071" t="n"/>
      <c r="BR52" s="1071" t="n"/>
      <c r="BS52" s="1071" t="n"/>
      <c r="BT52" s="1071" t="n"/>
      <c r="BU52" s="1071" t="n"/>
      <c r="BV52" s="1071" t="n"/>
      <c r="BW52" s="1071" t="n"/>
      <c r="BX52" s="1071" t="n"/>
      <c r="BY52" s="1071" t="n"/>
      <c r="BZ52" s="1071" t="n"/>
      <c r="CA52" s="1071" t="n"/>
      <c r="CB52" s="1071" t="n"/>
      <c r="CC52" s="1071" t="n"/>
      <c r="CD52" s="1071" t="n"/>
      <c r="CE52" s="1071" t="n"/>
      <c r="CF52" s="1071" t="n"/>
      <c r="CG52" s="1071" t="n"/>
      <c r="CH52" s="1071" t="n"/>
      <c r="CI52" s="1071" t="n"/>
      <c r="CJ52" s="1071" t="n"/>
      <c r="CK52" s="1071" t="n"/>
      <c r="CL52" s="1071" t="n"/>
      <c r="CM52" s="1071" t="n"/>
      <c r="CN52" s="1071" t="n"/>
      <c r="CO52" s="1071" t="n"/>
      <c r="CP52" s="1071" t="n"/>
      <c r="CQ52" s="1071" t="n"/>
      <c r="CR52" s="1071" t="n"/>
      <c r="CS52" s="1071" t="n"/>
      <c r="CT52" s="1071" t="n"/>
      <c r="CU52" s="1071" t="n"/>
      <c r="CV52" s="1071" t="n"/>
      <c r="CW52" s="1071" t="n"/>
      <c r="CX52" s="1071" t="n"/>
      <c r="CY52" s="1071" t="n"/>
      <c r="CZ52" s="1071" t="n"/>
      <c r="DA52" s="1071" t="n"/>
      <c r="DB52" s="1071" t="n"/>
      <c r="DC52" s="1071" t="n"/>
      <c r="DD52" s="1071" t="n"/>
      <c r="DE52" s="1071" t="n"/>
      <c r="DF52" s="1071" t="n"/>
      <c r="DG52" s="1071" t="n"/>
      <c r="DH52" s="1071" t="n"/>
      <c r="DI52" s="1071" t="n"/>
      <c r="DJ52" s="1071" t="n"/>
      <c r="DK52" s="1071" t="n"/>
      <c r="DL52" s="1071" t="n"/>
      <c r="DM52" s="1071" t="n"/>
      <c r="DN52" s="1071" t="n"/>
      <c r="DO52" s="1071" t="n"/>
      <c r="DP52" s="1071" t="n"/>
      <c r="DQ52" s="1071" t="n"/>
      <c r="DR52" s="1071" t="n"/>
      <c r="DS52" s="1071" t="n"/>
      <c r="DT52" s="1071" t="n"/>
      <c r="DU52" s="1071" t="n"/>
      <c r="DV52" s="1071" t="n"/>
      <c r="DW52" s="1071" t="n"/>
      <c r="DX52" s="1071" t="n"/>
      <c r="DY52" s="1071" t="n"/>
      <c r="DZ52" s="1071" t="n"/>
      <c r="EA52" s="1071" t="n"/>
      <c r="EB52" s="1071" t="n"/>
      <c r="EC52" s="1071" t="n"/>
      <c r="ED52" s="1071" t="n"/>
      <c r="EE52" s="1071" t="n"/>
      <c r="EF52" s="1071" t="n"/>
      <c r="EG52" s="1071" t="n"/>
      <c r="EH52" s="1071" t="n"/>
      <c r="EI52" s="1071" t="n"/>
      <c r="EJ52" s="1071" t="n"/>
      <c r="EK52" s="1071" t="n"/>
      <c r="EL52" s="1071" t="n"/>
      <c r="EM52" s="1071" t="n"/>
      <c r="EN52" s="1071" t="n"/>
      <c r="EO52" s="1071" t="n"/>
      <c r="EP52" s="1071" t="n"/>
      <c r="EQ52" s="1071" t="n"/>
      <c r="ER52" s="1071" t="n"/>
      <c r="ES52" s="1071" t="n"/>
      <c r="ET52" s="1071" t="n"/>
      <c r="EU52" s="1071" t="n"/>
      <c r="EV52" s="1071" t="n"/>
      <c r="EW52" s="1071" t="n"/>
      <c r="EX52" s="1071" t="n"/>
      <c r="EY52" s="1071" t="n"/>
      <c r="EZ52" s="1071" t="n"/>
      <c r="FA52" s="1071" t="n"/>
      <c r="FB52" s="1071" t="n"/>
      <c r="FC52" s="1071" t="n"/>
      <c r="FD52" s="1071" t="n"/>
      <c r="FE52" s="1071" t="n"/>
      <c r="FF52" s="1071" t="n"/>
      <c r="FG52" s="1071" t="n"/>
      <c r="FH52" s="1071" t="n"/>
      <c r="FI52" s="1071" t="n"/>
      <c r="FJ52" s="1071" t="n"/>
      <c r="FK52" s="1071" t="n"/>
      <c r="FL52" s="1071" t="n"/>
      <c r="FM52" s="1071" t="n"/>
      <c r="FN52" s="1071" t="n"/>
      <c r="FO52" s="1071" t="n"/>
      <c r="FP52" s="1071" t="n"/>
      <c r="FQ52" s="1071" t="n"/>
      <c r="FR52" s="1071" t="n"/>
      <c r="FS52" s="1071" t="n"/>
      <c r="FT52" s="1071" t="n"/>
      <c r="FU52" s="1071" t="n"/>
      <c r="FV52" s="1071" t="n"/>
      <c r="FW52" s="1071" t="n"/>
      <c r="FX52" s="1071" t="n"/>
      <c r="FY52" s="1071" t="n"/>
      <c r="FZ52" s="1071" t="n"/>
      <c r="GA52" s="1071" t="n"/>
      <c r="GB52" s="1071" t="n"/>
      <c r="GC52" s="1071" t="n"/>
      <c r="GD52" s="1071" t="n"/>
      <c r="GE52" s="1071" t="n"/>
      <c r="GF52" s="1071" t="n"/>
      <c r="GG52" s="1071" t="n"/>
      <c r="GH52" s="1071" t="n"/>
      <c r="GI52" s="1071" t="n"/>
      <c r="GJ52" s="1071" t="n"/>
      <c r="GK52" s="1071" t="n"/>
      <c r="GL52" s="1071" t="n"/>
      <c r="GM52" s="1071" t="n"/>
      <c r="GN52" s="1071" t="n"/>
      <c r="GO52" s="1071" t="n"/>
      <c r="GP52" s="1071" t="n"/>
      <c r="GQ52" s="1071" t="n"/>
      <c r="GR52" s="1071" t="n"/>
      <c r="GS52" s="1071" t="n"/>
      <c r="GT52" s="1071" t="n"/>
      <c r="GU52" s="1071" t="n"/>
      <c r="GV52" s="1071" t="n"/>
      <c r="GW52" s="1071" t="n"/>
      <c r="GX52" s="1071" t="n"/>
      <c r="GY52" s="1071" t="n"/>
      <c r="GZ52" s="1071" t="n"/>
      <c r="HA52" s="1071" t="n"/>
      <c r="HB52" s="1071" t="n"/>
      <c r="HC52" s="1071" t="n"/>
      <c r="HD52" s="1071" t="n"/>
      <c r="HE52" s="1071" t="n"/>
      <c r="HF52" s="1071" t="n"/>
      <c r="HG52" s="1071" t="n"/>
      <c r="HH52" s="1071" t="n"/>
      <c r="HI52" s="1071" t="n"/>
      <c r="HJ52" s="1071" t="n"/>
      <c r="HK52" s="1071" t="n"/>
      <c r="HL52" s="1071" t="n"/>
      <c r="HM52" s="1071" t="n"/>
      <c r="HN52" s="1071" t="n"/>
      <c r="HO52" s="1071" t="n"/>
      <c r="HP52" s="1071" t="n"/>
      <c r="HQ52" s="1071" t="n"/>
      <c r="HR52" s="1071" t="n"/>
      <c r="HS52" s="1071" t="n"/>
      <c r="HT52" s="1071" t="n"/>
      <c r="HU52" s="1071" t="n"/>
      <c r="HV52" s="1071" t="n"/>
      <c r="HW52" s="1071" t="n"/>
      <c r="HX52" s="1071" t="n"/>
      <c r="HY52" s="1071" t="n"/>
      <c r="HZ52" s="1071" t="n"/>
      <c r="IA52" s="1071" t="n"/>
      <c r="IB52" s="1071" t="n"/>
      <c r="IC52" s="1071" t="n"/>
      <c r="ID52" s="1071" t="n"/>
      <c r="IE52" s="1071" t="n"/>
      <c r="IF52" s="1071" t="n"/>
      <c r="IG52" s="1071" t="n"/>
      <c r="IH52" s="1071" t="n"/>
      <c r="II52" s="1071" t="n"/>
      <c r="IJ52" s="1071" t="n"/>
      <c r="IK52" s="1071" t="n"/>
      <c r="IL52" s="1071" t="n"/>
      <c r="IM52" s="1071" t="n"/>
      <c r="IN52" s="1071" t="n"/>
      <c r="IO52" s="1071" t="n"/>
      <c r="IP52" s="1071" t="n"/>
      <c r="IQ52" s="1071" t="n"/>
      <c r="IR52" s="1071" t="n"/>
      <c r="IS52" s="1071" t="n"/>
      <c r="IT52" s="1071" t="n"/>
      <c r="IU52" s="1071" t="n"/>
      <c r="IV52" s="1071" t="n"/>
      <c r="IW52" s="1071" t="n"/>
      <c r="IX52" s="1071" t="n"/>
      <c r="IY52" s="1071" t="n"/>
      <c r="IZ52" s="1071" t="n"/>
      <c r="JA52" s="1071" t="n"/>
      <c r="JB52" s="1071" t="n"/>
      <c r="JC52" s="1071" t="n"/>
      <c r="JD52" s="1071" t="n"/>
      <c r="JE52" s="1071" t="n"/>
      <c r="JF52" s="1071" t="n"/>
      <c r="JG52" s="1071" t="n"/>
      <c r="JH52" s="1071" t="n"/>
      <c r="JI52" s="1071" t="n"/>
      <c r="JJ52" s="1071" t="n"/>
      <c r="JK52" s="1071" t="n"/>
      <c r="JL52" s="1071" t="n"/>
      <c r="JM52" s="1071" t="n"/>
      <c r="JN52" s="1071" t="n"/>
      <c r="JO52" s="1071" t="n"/>
      <c r="JP52" s="1071" t="n"/>
      <c r="JQ52" s="1071" t="n"/>
      <c r="JR52" s="1071" t="n"/>
      <c r="JS52" s="1071" t="n"/>
      <c r="JT52" s="1071" t="n"/>
      <c r="JU52" s="1071" t="n"/>
      <c r="JV52" s="1071" t="n"/>
      <c r="JW52" s="1071" t="n"/>
      <c r="JX52" s="1071" t="n"/>
      <c r="JY52" s="1071" t="n"/>
      <c r="JZ52" s="1071" t="n"/>
      <c r="KA52" s="1071" t="n"/>
      <c r="KB52" s="1071" t="n"/>
      <c r="KC52" s="1071" t="n"/>
      <c r="KD52" s="1071" t="n"/>
      <c r="KE52" s="1071" t="n"/>
      <c r="KF52" s="1071" t="n"/>
      <c r="KG52" s="1071" t="n"/>
      <c r="KH52" s="1071" t="n"/>
      <c r="KI52" s="1071" t="n"/>
      <c r="KJ52" s="1071" t="n"/>
      <c r="KK52" s="1071" t="n"/>
      <c r="KL52" s="1071" t="n"/>
      <c r="KM52" s="1071" t="n"/>
      <c r="KN52" s="1071" t="n"/>
      <c r="KO52" s="1071" t="n"/>
      <c r="KP52" s="1071" t="n"/>
      <c r="KQ52" s="1071" t="n"/>
      <c r="KR52" s="1071" t="n"/>
      <c r="KS52" s="1071" t="n"/>
      <c r="KT52" s="1071" t="n"/>
      <c r="KU52" s="1071" t="n"/>
      <c r="KV52" s="1071" t="n"/>
      <c r="KW52" s="1071" t="n"/>
      <c r="KX52" s="1071" t="n"/>
      <c r="KY52" s="1071" t="n"/>
      <c r="KZ52" s="1071" t="n"/>
      <c r="LA52" s="1071" t="n"/>
      <c r="LB52" s="1071" t="n"/>
      <c r="LC52" s="1071" t="n"/>
      <c r="LD52" s="1071" t="n"/>
      <c r="LE52" s="1071" t="n"/>
      <c r="LF52" s="1071" t="n"/>
      <c r="LG52" s="1071" t="n"/>
      <c r="LH52" s="1071" t="n"/>
      <c r="LI52" s="1071" t="n"/>
      <c r="LJ52" s="1071" t="n"/>
      <c r="LK52" s="1071" t="n"/>
      <c r="LL52" s="1071" t="n"/>
      <c r="LM52" s="1071" t="n"/>
      <c r="LN52" s="1071" t="n"/>
      <c r="LO52" s="1071" t="n"/>
      <c r="LP52" s="1071" t="n"/>
      <c r="LQ52" s="1071" t="n"/>
      <c r="LR52" s="1071" t="n"/>
      <c r="LS52" s="1071" t="n"/>
    </row>
    <row r="53" ht="14.25" customFormat="1" customHeight="1" s="1107">
      <c r="A53" s="1080" t="n"/>
      <c r="B53" s="1091" t="inlineStr">
        <is>
          <t>Total</t>
        </is>
      </c>
      <c r="C53" s="1123">
        <f>SUM(C43:C52)</f>
        <v/>
      </c>
      <c r="D53" s="1123">
        <f>SUM(D43:D52)</f>
        <v/>
      </c>
      <c r="E53" s="1123">
        <f>SUM(E43:E52)</f>
        <v/>
      </c>
      <c r="F53" s="1123">
        <f>SUM(F43:F52)</f>
        <v/>
      </c>
      <c r="G53" s="1123">
        <f>SUM(G43:G52)</f>
        <v/>
      </c>
      <c r="H53" s="1123">
        <f>SUM(H43:H52)</f>
        <v/>
      </c>
      <c r="I53" s="1124" t="n"/>
      <c r="J53" s="1080" t="n"/>
      <c r="K53" s="1080" t="n"/>
      <c r="L53" s="1080" t="n"/>
      <c r="M53" s="1080" t="n"/>
      <c r="N53" s="1110">
        <f>B53</f>
        <v/>
      </c>
      <c r="O53" s="1111">
        <f>C53*BS!$B$9</f>
        <v/>
      </c>
      <c r="P53" s="1111">
        <f>D53*BS!$B$9</f>
        <v/>
      </c>
      <c r="Q53" s="1111">
        <f>E53*BS!$B$9</f>
        <v/>
      </c>
      <c r="R53" s="1111">
        <f>F53*BS!$B$9</f>
        <v/>
      </c>
      <c r="S53" s="1111">
        <f>G53*BS!$B$9</f>
        <v/>
      </c>
      <c r="T53" s="1111">
        <f>H53*BS!$B$9</f>
        <v/>
      </c>
      <c r="U53" s="1125">
        <f>I53</f>
        <v/>
      </c>
      <c r="V53" s="151" t="n"/>
      <c r="W53" s="152" t="n"/>
      <c r="X53" s="1080" t="n"/>
      <c r="Y53" s="1080" t="n"/>
      <c r="Z53" s="1080" t="n"/>
      <c r="AA53" s="1080" t="n"/>
      <c r="AB53" s="1080" t="n"/>
      <c r="AC53" s="1080" t="n"/>
      <c r="AD53" s="1080" t="n"/>
      <c r="AE53" s="1080" t="n"/>
      <c r="AF53" s="1080" t="n"/>
      <c r="AG53" s="1080" t="n"/>
      <c r="AH53" s="1080" t="n"/>
      <c r="AI53" s="1080" t="n"/>
      <c r="AJ53" s="1080" t="n"/>
      <c r="AK53" s="1080" t="n"/>
      <c r="AL53" s="1080" t="n"/>
      <c r="AM53" s="1080" t="n"/>
      <c r="AN53" s="1080" t="n"/>
      <c r="AO53" s="1080" t="n"/>
      <c r="AP53" s="1080" t="n"/>
      <c r="AQ53" s="1080" t="n"/>
      <c r="AR53" s="1080" t="n"/>
      <c r="AS53" s="1080" t="n"/>
      <c r="AT53" s="1080" t="n"/>
      <c r="AU53" s="1080" t="n"/>
      <c r="AV53" s="1080" t="n"/>
      <c r="AW53" s="1080" t="n"/>
      <c r="AX53" s="1080" t="n"/>
      <c r="AY53" s="1080" t="n"/>
      <c r="AZ53" s="1080" t="n"/>
      <c r="BA53" s="1080" t="n"/>
      <c r="BB53" s="1080" t="n"/>
      <c r="BC53" s="1080" t="n"/>
      <c r="BD53" s="1080" t="n"/>
      <c r="BE53" s="1080" t="n"/>
      <c r="BF53" s="1080" t="n"/>
      <c r="BG53" s="1080" t="n"/>
      <c r="BH53" s="1080" t="n"/>
      <c r="BI53" s="1080" t="n"/>
      <c r="BJ53" s="1080" t="n"/>
      <c r="BK53" s="1080" t="n"/>
      <c r="BL53" s="1080" t="n"/>
      <c r="BM53" s="1080" t="n"/>
      <c r="BN53" s="1080" t="n"/>
      <c r="BO53" s="1080" t="n"/>
      <c r="BP53" s="1080" t="n"/>
      <c r="BQ53" s="1080" t="n"/>
      <c r="BR53" s="1080" t="n"/>
      <c r="BS53" s="1080" t="n"/>
      <c r="BT53" s="1080" t="n"/>
      <c r="BU53" s="1080" t="n"/>
      <c r="BV53" s="1080" t="n"/>
      <c r="BW53" s="1080" t="n"/>
      <c r="BX53" s="1080" t="n"/>
      <c r="BY53" s="1080" t="n"/>
      <c r="BZ53" s="1080" t="n"/>
      <c r="CA53" s="1080" t="n"/>
      <c r="CB53" s="1080" t="n"/>
      <c r="CC53" s="1080" t="n"/>
      <c r="CD53" s="1080" t="n"/>
      <c r="CE53" s="1080" t="n"/>
      <c r="CF53" s="1080" t="n"/>
      <c r="CG53" s="1080" t="n"/>
      <c r="CH53" s="1080" t="n"/>
      <c r="CI53" s="1080" t="n"/>
      <c r="CJ53" s="1080" t="n"/>
      <c r="CK53" s="1080" t="n"/>
      <c r="CL53" s="1080" t="n"/>
      <c r="CM53" s="1080" t="n"/>
      <c r="CN53" s="1080" t="n"/>
      <c r="CO53" s="1080" t="n"/>
      <c r="CP53" s="1080" t="n"/>
      <c r="CQ53" s="1080" t="n"/>
      <c r="CR53" s="1080" t="n"/>
      <c r="CS53" s="1080" t="n"/>
      <c r="CT53" s="1080" t="n"/>
      <c r="CU53" s="1080" t="n"/>
      <c r="CV53" s="1080" t="n"/>
      <c r="CW53" s="1080" t="n"/>
      <c r="CX53" s="1080" t="n"/>
      <c r="CY53" s="1080" t="n"/>
      <c r="CZ53" s="1080" t="n"/>
      <c r="DA53" s="1080" t="n"/>
      <c r="DB53" s="1080" t="n"/>
      <c r="DC53" s="1080" t="n"/>
      <c r="DD53" s="1080" t="n"/>
      <c r="DE53" s="1080" t="n"/>
      <c r="DF53" s="1080" t="n"/>
      <c r="DG53" s="1080" t="n"/>
      <c r="DH53" s="1080" t="n"/>
      <c r="DI53" s="1080" t="n"/>
      <c r="DJ53" s="1080" t="n"/>
      <c r="DK53" s="1080" t="n"/>
      <c r="DL53" s="1080" t="n"/>
      <c r="DM53" s="1080" t="n"/>
      <c r="DN53" s="1080" t="n"/>
      <c r="DO53" s="1080" t="n"/>
      <c r="DP53" s="1080" t="n"/>
      <c r="DQ53" s="1080" t="n"/>
      <c r="DR53" s="1080" t="n"/>
      <c r="DS53" s="1080" t="n"/>
      <c r="DT53" s="1080" t="n"/>
      <c r="DU53" s="1080" t="n"/>
      <c r="DV53" s="1080" t="n"/>
      <c r="DW53" s="1080" t="n"/>
      <c r="DX53" s="1080" t="n"/>
      <c r="DY53" s="1080" t="n"/>
      <c r="DZ53" s="1080" t="n"/>
      <c r="EA53" s="1080" t="n"/>
      <c r="EB53" s="1080" t="n"/>
      <c r="EC53" s="1080" t="n"/>
      <c r="ED53" s="1080" t="n"/>
      <c r="EE53" s="1080" t="n"/>
      <c r="EF53" s="1080" t="n"/>
      <c r="EG53" s="1080" t="n"/>
      <c r="EH53" s="1080" t="n"/>
      <c r="EI53" s="1080" t="n"/>
      <c r="EJ53" s="1080" t="n"/>
      <c r="EK53" s="1080" t="n"/>
      <c r="EL53" s="1080" t="n"/>
      <c r="EM53" s="1080" t="n"/>
      <c r="EN53" s="1080" t="n"/>
      <c r="EO53" s="1080" t="n"/>
      <c r="EP53" s="1080" t="n"/>
      <c r="EQ53" s="1080" t="n"/>
      <c r="ER53" s="1080" t="n"/>
      <c r="ES53" s="1080" t="n"/>
      <c r="ET53" s="1080" t="n"/>
      <c r="EU53" s="1080" t="n"/>
      <c r="EV53" s="1080" t="n"/>
      <c r="EW53" s="1080" t="n"/>
      <c r="EX53" s="1080" t="n"/>
      <c r="EY53" s="1080" t="n"/>
      <c r="EZ53" s="1080" t="n"/>
      <c r="FA53" s="1080" t="n"/>
      <c r="FB53" s="1080" t="n"/>
      <c r="FC53" s="1080" t="n"/>
      <c r="FD53" s="1080" t="n"/>
      <c r="FE53" s="1080" t="n"/>
      <c r="FF53" s="1080" t="n"/>
      <c r="FG53" s="1080" t="n"/>
      <c r="FH53" s="1080" t="n"/>
      <c r="FI53" s="1080" t="n"/>
      <c r="FJ53" s="1080" t="n"/>
      <c r="FK53" s="1080" t="n"/>
      <c r="FL53" s="1080" t="n"/>
      <c r="FM53" s="1080" t="n"/>
      <c r="FN53" s="1080" t="n"/>
      <c r="FO53" s="1080" t="n"/>
      <c r="FP53" s="1080" t="n"/>
      <c r="FQ53" s="1080" t="n"/>
      <c r="FR53" s="1080" t="n"/>
      <c r="FS53" s="1080" t="n"/>
      <c r="FT53" s="1080" t="n"/>
      <c r="FU53" s="1080" t="n"/>
      <c r="FV53" s="1080" t="n"/>
      <c r="FW53" s="1080" t="n"/>
      <c r="FX53" s="1080" t="n"/>
      <c r="FY53" s="1080" t="n"/>
      <c r="FZ53" s="1080" t="n"/>
      <c r="GA53" s="1080" t="n"/>
      <c r="GB53" s="1080" t="n"/>
      <c r="GC53" s="1080" t="n"/>
      <c r="GD53" s="1080" t="n"/>
      <c r="GE53" s="1080" t="n"/>
      <c r="GF53" s="1080" t="n"/>
      <c r="GG53" s="1080" t="n"/>
      <c r="GH53" s="1080" t="n"/>
      <c r="GI53" s="1080" t="n"/>
      <c r="GJ53" s="1080" t="n"/>
      <c r="GK53" s="1080" t="n"/>
      <c r="GL53" s="1080" t="n"/>
      <c r="GM53" s="1080" t="n"/>
      <c r="GN53" s="1080" t="n"/>
      <c r="GO53" s="1080" t="n"/>
      <c r="GP53" s="1080" t="n"/>
      <c r="GQ53" s="1080" t="n"/>
      <c r="GR53" s="1080" t="n"/>
      <c r="GS53" s="1080" t="n"/>
      <c r="GT53" s="1080" t="n"/>
      <c r="GU53" s="1080" t="n"/>
      <c r="GV53" s="1080" t="n"/>
      <c r="GW53" s="1080" t="n"/>
      <c r="GX53" s="1080" t="n"/>
      <c r="GY53" s="1080" t="n"/>
      <c r="GZ53" s="1080" t="n"/>
      <c r="HA53" s="1080" t="n"/>
      <c r="HB53" s="1080" t="n"/>
      <c r="HC53" s="1080" t="n"/>
      <c r="HD53" s="1080" t="n"/>
      <c r="HE53" s="1080" t="n"/>
      <c r="HF53" s="1080" t="n"/>
      <c r="HG53" s="1080" t="n"/>
      <c r="HH53" s="1080" t="n"/>
      <c r="HI53" s="1080" t="n"/>
      <c r="HJ53" s="1080" t="n"/>
      <c r="HK53" s="1080" t="n"/>
      <c r="HL53" s="1080" t="n"/>
      <c r="HM53" s="1080" t="n"/>
      <c r="HN53" s="1080" t="n"/>
      <c r="HO53" s="1080" t="n"/>
      <c r="HP53" s="1080" t="n"/>
      <c r="HQ53" s="1080" t="n"/>
      <c r="HR53" s="1080" t="n"/>
      <c r="HS53" s="1080" t="n"/>
      <c r="HT53" s="1080" t="n"/>
      <c r="HU53" s="1080" t="n"/>
      <c r="HV53" s="1080" t="n"/>
      <c r="HW53" s="1080" t="n"/>
      <c r="HX53" s="1080" t="n"/>
      <c r="HY53" s="1080" t="n"/>
      <c r="HZ53" s="1080" t="n"/>
      <c r="IA53" s="1080" t="n"/>
      <c r="IB53" s="1080" t="n"/>
      <c r="IC53" s="1080" t="n"/>
      <c r="ID53" s="1080" t="n"/>
      <c r="IE53" s="1080" t="n"/>
      <c r="IF53" s="1080" t="n"/>
      <c r="IG53" s="1080" t="n"/>
      <c r="IH53" s="1080" t="n"/>
      <c r="II53" s="1080" t="n"/>
      <c r="IJ53" s="1080" t="n"/>
      <c r="IK53" s="1080" t="n"/>
      <c r="IL53" s="1080" t="n"/>
      <c r="IM53" s="1080" t="n"/>
      <c r="IN53" s="1080" t="n"/>
      <c r="IO53" s="1080" t="n"/>
      <c r="IP53" s="1080" t="n"/>
      <c r="IQ53" s="1080" t="n"/>
      <c r="IR53" s="1080" t="n"/>
      <c r="IS53" s="1080" t="n"/>
      <c r="IT53" s="1080" t="n"/>
      <c r="IU53" s="1080" t="n"/>
      <c r="IV53" s="1080" t="n"/>
      <c r="IW53" s="1080" t="n"/>
      <c r="IX53" s="1080" t="n"/>
      <c r="IY53" s="1080" t="n"/>
      <c r="IZ53" s="1080" t="n"/>
      <c r="JA53" s="1080" t="n"/>
      <c r="JB53" s="1080" t="n"/>
      <c r="JC53" s="1080" t="n"/>
      <c r="JD53" s="1080" t="n"/>
      <c r="JE53" s="1080" t="n"/>
      <c r="JF53" s="1080" t="n"/>
      <c r="JG53" s="1080" t="n"/>
      <c r="JH53" s="1080" t="n"/>
      <c r="JI53" s="1080" t="n"/>
      <c r="JJ53" s="1080" t="n"/>
      <c r="JK53" s="1080" t="n"/>
      <c r="JL53" s="1080" t="n"/>
      <c r="JM53" s="1080" t="n"/>
      <c r="JN53" s="1080" t="n"/>
      <c r="JO53" s="1080" t="n"/>
      <c r="JP53" s="1080" t="n"/>
      <c r="JQ53" s="1080" t="n"/>
      <c r="JR53" s="1080" t="n"/>
      <c r="JS53" s="1080" t="n"/>
      <c r="JT53" s="1080" t="n"/>
      <c r="JU53" s="1080" t="n"/>
      <c r="JV53" s="1080" t="n"/>
      <c r="JW53" s="1080" t="n"/>
      <c r="JX53" s="1080" t="n"/>
      <c r="JY53" s="1080" t="n"/>
      <c r="JZ53" s="1080" t="n"/>
      <c r="KA53" s="1080" t="n"/>
      <c r="KB53" s="1080" t="n"/>
      <c r="KC53" s="1080" t="n"/>
      <c r="KD53" s="1080" t="n"/>
      <c r="KE53" s="1080" t="n"/>
      <c r="KF53" s="1080" t="n"/>
      <c r="KG53" s="1080" t="n"/>
      <c r="KH53" s="1080" t="n"/>
      <c r="KI53" s="1080" t="n"/>
      <c r="KJ53" s="1080" t="n"/>
      <c r="KK53" s="1080" t="n"/>
      <c r="KL53" s="1080" t="n"/>
      <c r="KM53" s="1080" t="n"/>
      <c r="KN53" s="1080" t="n"/>
      <c r="KO53" s="1080" t="n"/>
      <c r="KP53" s="1080" t="n"/>
      <c r="KQ53" s="1080" t="n"/>
      <c r="KR53" s="1080" t="n"/>
      <c r="KS53" s="1080" t="n"/>
      <c r="KT53" s="1080" t="n"/>
      <c r="KU53" s="1080" t="n"/>
      <c r="KV53" s="1080" t="n"/>
      <c r="KW53" s="1080" t="n"/>
      <c r="KX53" s="1080" t="n"/>
      <c r="KY53" s="1080" t="n"/>
      <c r="KZ53" s="1080" t="n"/>
      <c r="LA53" s="1080" t="n"/>
      <c r="LB53" s="1080" t="n"/>
      <c r="LC53" s="1080" t="n"/>
      <c r="LD53" s="1080" t="n"/>
      <c r="LE53" s="1080" t="n"/>
      <c r="LF53" s="1080" t="n"/>
      <c r="LG53" s="1080" t="n"/>
      <c r="LH53" s="1080" t="n"/>
      <c r="LI53" s="1080" t="n"/>
      <c r="LJ53" s="1080" t="n"/>
      <c r="LK53" s="1080" t="n"/>
      <c r="LL53" s="1080" t="n"/>
      <c r="LM53" s="1080" t="n"/>
      <c r="LN53" s="1080" t="n"/>
      <c r="LO53" s="1080" t="n"/>
      <c r="LP53" s="1080" t="n"/>
      <c r="LQ53" s="1080" t="n"/>
      <c r="LR53" s="1080" t="n"/>
      <c r="LS53" s="1080" t="n"/>
    </row>
    <row r="54" ht="14.25" customFormat="1" customHeight="1" s="1071">
      <c r="A54" s="1071" t="n"/>
      <c r="B54" s="1114" t="n"/>
      <c r="C54" s="1126" t="n"/>
      <c r="D54" s="1126" t="n"/>
      <c r="E54" s="1126" t="n"/>
      <c r="F54" s="1126" t="n"/>
      <c r="G54" s="1126" t="n"/>
      <c r="H54" s="1126" t="n"/>
      <c r="I54" s="1127" t="n"/>
      <c r="J54" s="1071" t="n"/>
      <c r="K54" s="1071" t="n"/>
      <c r="L54" s="1071" t="n"/>
      <c r="M54" s="1071" t="n"/>
      <c r="N54" s="1100" t="n"/>
      <c r="O54" s="1101" t="n"/>
      <c r="P54" s="1101" t="n"/>
      <c r="Q54" s="1101" t="n"/>
      <c r="R54" s="1101" t="n"/>
      <c r="S54" s="1101" t="n"/>
      <c r="T54" s="1101" t="n"/>
      <c r="U54" s="1102" t="n"/>
      <c r="V54" s="146" t="n"/>
      <c r="W54" s="147" t="n"/>
      <c r="X54" s="1071" t="n"/>
      <c r="Y54" s="1071" t="n"/>
      <c r="Z54" s="1071" t="n"/>
      <c r="AA54" s="1071" t="n"/>
      <c r="AB54" s="1071" t="n"/>
      <c r="AC54" s="1071" t="n"/>
      <c r="AD54" s="1071" t="n"/>
      <c r="AE54" s="1071" t="n"/>
      <c r="AF54" s="1071" t="n"/>
      <c r="AG54" s="1071" t="n"/>
      <c r="AH54" s="1071" t="n"/>
      <c r="AI54" s="1071" t="n"/>
      <c r="AJ54" s="1071" t="n"/>
      <c r="AK54" s="1071" t="n"/>
      <c r="AL54" s="1071" t="n"/>
      <c r="AM54" s="1071" t="n"/>
      <c r="AN54" s="1071" t="n"/>
      <c r="AO54" s="1071" t="n"/>
      <c r="AP54" s="1071" t="n"/>
      <c r="AQ54" s="1071" t="n"/>
      <c r="AR54" s="1071" t="n"/>
      <c r="AS54" s="1071" t="n"/>
      <c r="AT54" s="1071" t="n"/>
      <c r="AU54" s="1071" t="n"/>
      <c r="AV54" s="1071" t="n"/>
      <c r="AW54" s="1071" t="n"/>
      <c r="AX54" s="1071" t="n"/>
      <c r="AY54" s="1071" t="n"/>
      <c r="AZ54" s="1071" t="n"/>
      <c r="BA54" s="1071" t="n"/>
      <c r="BB54" s="1071" t="n"/>
      <c r="BC54" s="1071" t="n"/>
      <c r="BD54" s="1071" t="n"/>
      <c r="BE54" s="1071" t="n"/>
      <c r="BF54" s="1071" t="n"/>
      <c r="BG54" s="1071" t="n"/>
      <c r="BH54" s="1071" t="n"/>
      <c r="BI54" s="1071" t="n"/>
      <c r="BJ54" s="1071" t="n"/>
      <c r="BK54" s="1071" t="n"/>
      <c r="BL54" s="1071" t="n"/>
      <c r="BM54" s="1071" t="n"/>
      <c r="BN54" s="1071" t="n"/>
      <c r="BO54" s="1071" t="n"/>
      <c r="BP54" s="1071" t="n"/>
      <c r="BQ54" s="1071" t="n"/>
      <c r="BR54" s="1071" t="n"/>
      <c r="BS54" s="1071" t="n"/>
      <c r="BT54" s="1071" t="n"/>
      <c r="BU54" s="1071" t="n"/>
      <c r="BV54" s="1071" t="n"/>
      <c r="BW54" s="1071" t="n"/>
      <c r="BX54" s="1071" t="n"/>
      <c r="BY54" s="1071" t="n"/>
      <c r="BZ54" s="1071" t="n"/>
      <c r="CA54" s="1071" t="n"/>
      <c r="CB54" s="1071" t="n"/>
      <c r="CC54" s="1071" t="n"/>
      <c r="CD54" s="1071" t="n"/>
      <c r="CE54" s="1071" t="n"/>
      <c r="CF54" s="1071" t="n"/>
      <c r="CG54" s="1071" t="n"/>
      <c r="CH54" s="1071" t="n"/>
      <c r="CI54" s="1071" t="n"/>
      <c r="CJ54" s="1071" t="n"/>
      <c r="CK54" s="1071" t="n"/>
      <c r="CL54" s="1071" t="n"/>
      <c r="CM54" s="1071" t="n"/>
      <c r="CN54" s="1071" t="n"/>
      <c r="CO54" s="1071" t="n"/>
      <c r="CP54" s="1071" t="n"/>
      <c r="CQ54" s="1071" t="n"/>
      <c r="CR54" s="1071" t="n"/>
      <c r="CS54" s="1071" t="n"/>
      <c r="CT54" s="1071" t="n"/>
      <c r="CU54" s="1071" t="n"/>
      <c r="CV54" s="1071" t="n"/>
      <c r="CW54" s="1071" t="n"/>
      <c r="CX54" s="1071" t="n"/>
      <c r="CY54" s="1071" t="n"/>
      <c r="CZ54" s="1071" t="n"/>
      <c r="DA54" s="1071" t="n"/>
      <c r="DB54" s="1071" t="n"/>
      <c r="DC54" s="1071" t="n"/>
      <c r="DD54" s="1071" t="n"/>
      <c r="DE54" s="1071" t="n"/>
      <c r="DF54" s="1071" t="n"/>
      <c r="DG54" s="1071" t="n"/>
      <c r="DH54" s="1071" t="n"/>
      <c r="DI54" s="1071" t="n"/>
      <c r="DJ54" s="1071" t="n"/>
      <c r="DK54" s="1071" t="n"/>
      <c r="DL54" s="1071" t="n"/>
      <c r="DM54" s="1071" t="n"/>
      <c r="DN54" s="1071" t="n"/>
      <c r="DO54" s="1071" t="n"/>
      <c r="DP54" s="1071" t="n"/>
      <c r="DQ54" s="1071" t="n"/>
      <c r="DR54" s="1071" t="n"/>
      <c r="DS54" s="1071" t="n"/>
      <c r="DT54" s="1071" t="n"/>
      <c r="DU54" s="1071" t="n"/>
      <c r="DV54" s="1071" t="n"/>
      <c r="DW54" s="1071" t="n"/>
      <c r="DX54" s="1071" t="n"/>
      <c r="DY54" s="1071" t="n"/>
      <c r="DZ54" s="1071" t="n"/>
      <c r="EA54" s="1071" t="n"/>
      <c r="EB54" s="1071" t="n"/>
      <c r="EC54" s="1071" t="n"/>
      <c r="ED54" s="1071" t="n"/>
      <c r="EE54" s="1071" t="n"/>
      <c r="EF54" s="1071" t="n"/>
      <c r="EG54" s="1071" t="n"/>
      <c r="EH54" s="1071" t="n"/>
      <c r="EI54" s="1071" t="n"/>
      <c r="EJ54" s="1071" t="n"/>
      <c r="EK54" s="1071" t="n"/>
      <c r="EL54" s="1071" t="n"/>
      <c r="EM54" s="1071" t="n"/>
      <c r="EN54" s="1071" t="n"/>
      <c r="EO54" s="1071" t="n"/>
      <c r="EP54" s="1071" t="n"/>
      <c r="EQ54" s="1071" t="n"/>
      <c r="ER54" s="1071" t="n"/>
      <c r="ES54" s="1071" t="n"/>
      <c r="ET54" s="1071" t="n"/>
      <c r="EU54" s="1071" t="n"/>
      <c r="EV54" s="1071" t="n"/>
      <c r="EW54" s="1071" t="n"/>
      <c r="EX54" s="1071" t="n"/>
      <c r="EY54" s="1071" t="n"/>
      <c r="EZ54" s="1071" t="n"/>
      <c r="FA54" s="1071" t="n"/>
      <c r="FB54" s="1071" t="n"/>
      <c r="FC54" s="1071" t="n"/>
      <c r="FD54" s="1071" t="n"/>
      <c r="FE54" s="1071" t="n"/>
      <c r="FF54" s="1071" t="n"/>
      <c r="FG54" s="1071" t="n"/>
      <c r="FH54" s="1071" t="n"/>
      <c r="FI54" s="1071" t="n"/>
      <c r="FJ54" s="1071" t="n"/>
      <c r="FK54" s="1071" t="n"/>
      <c r="FL54" s="1071" t="n"/>
      <c r="FM54" s="1071" t="n"/>
      <c r="FN54" s="1071" t="n"/>
      <c r="FO54" s="1071" t="n"/>
      <c r="FP54" s="1071" t="n"/>
      <c r="FQ54" s="1071" t="n"/>
      <c r="FR54" s="1071" t="n"/>
      <c r="FS54" s="1071" t="n"/>
      <c r="FT54" s="1071" t="n"/>
      <c r="FU54" s="1071" t="n"/>
      <c r="FV54" s="1071" t="n"/>
      <c r="FW54" s="1071" t="n"/>
      <c r="FX54" s="1071" t="n"/>
      <c r="FY54" s="1071" t="n"/>
      <c r="FZ54" s="1071" t="n"/>
      <c r="GA54" s="1071" t="n"/>
      <c r="GB54" s="1071" t="n"/>
      <c r="GC54" s="1071" t="n"/>
      <c r="GD54" s="1071" t="n"/>
      <c r="GE54" s="1071" t="n"/>
      <c r="GF54" s="1071" t="n"/>
      <c r="GG54" s="1071" t="n"/>
      <c r="GH54" s="1071" t="n"/>
      <c r="GI54" s="1071" t="n"/>
      <c r="GJ54" s="1071" t="n"/>
      <c r="GK54" s="1071" t="n"/>
      <c r="GL54" s="1071" t="n"/>
      <c r="GM54" s="1071" t="n"/>
      <c r="GN54" s="1071" t="n"/>
      <c r="GO54" s="1071" t="n"/>
      <c r="GP54" s="1071" t="n"/>
      <c r="GQ54" s="1071" t="n"/>
      <c r="GR54" s="1071" t="n"/>
      <c r="GS54" s="1071" t="n"/>
      <c r="GT54" s="1071" t="n"/>
      <c r="GU54" s="1071" t="n"/>
      <c r="GV54" s="1071" t="n"/>
      <c r="GW54" s="1071" t="n"/>
      <c r="GX54" s="1071" t="n"/>
      <c r="GY54" s="1071" t="n"/>
      <c r="GZ54" s="1071" t="n"/>
      <c r="HA54" s="1071" t="n"/>
      <c r="HB54" s="1071" t="n"/>
      <c r="HC54" s="1071" t="n"/>
      <c r="HD54" s="1071" t="n"/>
      <c r="HE54" s="1071" t="n"/>
      <c r="HF54" s="1071" t="n"/>
      <c r="HG54" s="1071" t="n"/>
      <c r="HH54" s="1071" t="n"/>
      <c r="HI54" s="1071" t="n"/>
      <c r="HJ54" s="1071" t="n"/>
      <c r="HK54" s="1071" t="n"/>
      <c r="HL54" s="1071" t="n"/>
      <c r="HM54" s="1071" t="n"/>
      <c r="HN54" s="1071" t="n"/>
      <c r="HO54" s="1071" t="n"/>
      <c r="HP54" s="1071" t="n"/>
      <c r="HQ54" s="1071" t="n"/>
      <c r="HR54" s="1071" t="n"/>
      <c r="HS54" s="1071" t="n"/>
      <c r="HT54" s="1071" t="n"/>
      <c r="HU54" s="1071" t="n"/>
      <c r="HV54" s="1071" t="n"/>
      <c r="HW54" s="1071" t="n"/>
      <c r="HX54" s="1071" t="n"/>
      <c r="HY54" s="1071" t="n"/>
      <c r="HZ54" s="1071" t="n"/>
      <c r="IA54" s="1071" t="n"/>
      <c r="IB54" s="1071" t="n"/>
      <c r="IC54" s="1071" t="n"/>
      <c r="ID54" s="1071" t="n"/>
      <c r="IE54" s="1071" t="n"/>
      <c r="IF54" s="1071" t="n"/>
      <c r="IG54" s="1071" t="n"/>
      <c r="IH54" s="1071" t="n"/>
      <c r="II54" s="1071" t="n"/>
      <c r="IJ54" s="1071" t="n"/>
      <c r="IK54" s="1071" t="n"/>
      <c r="IL54" s="1071" t="n"/>
      <c r="IM54" s="1071" t="n"/>
      <c r="IN54" s="1071" t="n"/>
      <c r="IO54" s="1071" t="n"/>
      <c r="IP54" s="1071" t="n"/>
      <c r="IQ54" s="1071" t="n"/>
      <c r="IR54" s="1071" t="n"/>
      <c r="IS54" s="1071" t="n"/>
      <c r="IT54" s="1071" t="n"/>
      <c r="IU54" s="1071" t="n"/>
      <c r="IV54" s="1071" t="n"/>
      <c r="IW54" s="1071" t="n"/>
      <c r="IX54" s="1071" t="n"/>
      <c r="IY54" s="1071" t="n"/>
      <c r="IZ54" s="1071" t="n"/>
      <c r="JA54" s="1071" t="n"/>
      <c r="JB54" s="1071" t="n"/>
      <c r="JC54" s="1071" t="n"/>
      <c r="JD54" s="1071" t="n"/>
      <c r="JE54" s="1071" t="n"/>
      <c r="JF54" s="1071" t="n"/>
      <c r="JG54" s="1071" t="n"/>
      <c r="JH54" s="1071" t="n"/>
      <c r="JI54" s="1071" t="n"/>
      <c r="JJ54" s="1071" t="n"/>
      <c r="JK54" s="1071" t="n"/>
      <c r="JL54" s="1071" t="n"/>
      <c r="JM54" s="1071" t="n"/>
      <c r="JN54" s="1071" t="n"/>
      <c r="JO54" s="1071" t="n"/>
      <c r="JP54" s="1071" t="n"/>
      <c r="JQ54" s="1071" t="n"/>
      <c r="JR54" s="1071" t="n"/>
      <c r="JS54" s="1071" t="n"/>
      <c r="JT54" s="1071" t="n"/>
      <c r="JU54" s="1071" t="n"/>
      <c r="JV54" s="1071" t="n"/>
      <c r="JW54" s="1071" t="n"/>
      <c r="JX54" s="1071" t="n"/>
      <c r="JY54" s="1071" t="n"/>
      <c r="JZ54" s="1071" t="n"/>
      <c r="KA54" s="1071" t="n"/>
      <c r="KB54" s="1071" t="n"/>
      <c r="KC54" s="1071" t="n"/>
      <c r="KD54" s="1071" t="n"/>
      <c r="KE54" s="1071" t="n"/>
      <c r="KF54" s="1071" t="n"/>
      <c r="KG54" s="1071" t="n"/>
      <c r="KH54" s="1071" t="n"/>
      <c r="KI54" s="1071" t="n"/>
      <c r="KJ54" s="1071" t="n"/>
      <c r="KK54" s="1071" t="n"/>
      <c r="KL54" s="1071" t="n"/>
      <c r="KM54" s="1071" t="n"/>
      <c r="KN54" s="1071" t="n"/>
      <c r="KO54" s="1071" t="n"/>
      <c r="KP54" s="1071" t="n"/>
      <c r="KQ54" s="1071" t="n"/>
      <c r="KR54" s="1071" t="n"/>
      <c r="KS54" s="1071" t="n"/>
      <c r="KT54" s="1071" t="n"/>
      <c r="KU54" s="1071" t="n"/>
      <c r="KV54" s="1071" t="n"/>
      <c r="KW54" s="1071" t="n"/>
      <c r="KX54" s="1071" t="n"/>
      <c r="KY54" s="1071" t="n"/>
      <c r="KZ54" s="1071" t="n"/>
      <c r="LA54" s="1071" t="n"/>
      <c r="LB54" s="1071" t="n"/>
      <c r="LC54" s="1071" t="n"/>
      <c r="LD54" s="1071" t="n"/>
      <c r="LE54" s="1071" t="n"/>
      <c r="LF54" s="1071" t="n"/>
      <c r="LG54" s="1071" t="n"/>
      <c r="LH54" s="1071" t="n"/>
      <c r="LI54" s="1071" t="n"/>
      <c r="LJ54" s="1071" t="n"/>
      <c r="LK54" s="1071" t="n"/>
      <c r="LL54" s="1071" t="n"/>
      <c r="LM54" s="1071" t="n"/>
      <c r="LN54" s="1071" t="n"/>
      <c r="LO54" s="1071" t="n"/>
      <c r="LP54" s="1071" t="n"/>
      <c r="LQ54" s="1071" t="n"/>
      <c r="LR54" s="1071" t="n"/>
      <c r="LS54" s="1071" t="n"/>
    </row>
    <row r="55" ht="14.25" customFormat="1" customHeight="1" s="1071">
      <c r="A55" s="1071" t="n"/>
      <c r="B55" s="1114" t="inlineStr">
        <is>
          <t>Prepaid Expenses</t>
        </is>
      </c>
      <c r="C55" s="1126" t="n"/>
      <c r="D55" s="1126" t="n"/>
      <c r="E55" s="1126" t="n"/>
      <c r="F55" s="1126" t="n"/>
      <c r="G55" s="1126" t="n"/>
      <c r="H55" s="1126" t="n"/>
      <c r="I55" s="1127" t="n"/>
      <c r="J55" s="1071" t="n"/>
      <c r="K55" s="1071" t="n"/>
      <c r="L55" s="1071" t="n"/>
      <c r="M55" s="1071" t="n"/>
      <c r="N55" s="1115">
        <f>B55</f>
        <v/>
      </c>
      <c r="O55" s="1101" t="n"/>
      <c r="P55" s="1101" t="n"/>
      <c r="Q55" s="1101" t="n"/>
      <c r="R55" s="1101" t="n"/>
      <c r="S55" s="1101" t="n"/>
      <c r="T55" s="1101" t="n"/>
      <c r="U55" s="1102" t="n"/>
      <c r="V55" s="146" t="n"/>
      <c r="W55" s="147" t="n"/>
      <c r="X55" s="1071" t="n"/>
      <c r="Y55" s="1071" t="n"/>
      <c r="Z55" s="1071" t="n"/>
      <c r="AA55" s="1071" t="n"/>
      <c r="AB55" s="1071" t="n"/>
      <c r="AC55" s="1071" t="n"/>
      <c r="AD55" s="1071" t="n"/>
      <c r="AE55" s="1071" t="n"/>
      <c r="AF55" s="1071" t="n"/>
      <c r="AG55" s="1071" t="n"/>
      <c r="AH55" s="1071" t="n"/>
      <c r="AI55" s="1071" t="n"/>
      <c r="AJ55" s="1071" t="n"/>
      <c r="AK55" s="1071" t="n"/>
      <c r="AL55" s="1071" t="n"/>
      <c r="AM55" s="1071" t="n"/>
      <c r="AN55" s="1071" t="n"/>
      <c r="AO55" s="1071" t="n"/>
      <c r="AP55" s="1071" t="n"/>
      <c r="AQ55" s="1071" t="n"/>
      <c r="AR55" s="1071" t="n"/>
      <c r="AS55" s="1071" t="n"/>
      <c r="AT55" s="1071" t="n"/>
      <c r="AU55" s="1071" t="n"/>
      <c r="AV55" s="1071" t="n"/>
      <c r="AW55" s="1071" t="n"/>
      <c r="AX55" s="1071" t="n"/>
      <c r="AY55" s="1071" t="n"/>
      <c r="AZ55" s="1071" t="n"/>
      <c r="BA55" s="1071" t="n"/>
      <c r="BB55" s="1071" t="n"/>
      <c r="BC55" s="1071" t="n"/>
      <c r="BD55" s="1071" t="n"/>
      <c r="BE55" s="1071" t="n"/>
      <c r="BF55" s="1071" t="n"/>
      <c r="BG55" s="1071" t="n"/>
      <c r="BH55" s="1071" t="n"/>
      <c r="BI55" s="1071" t="n"/>
      <c r="BJ55" s="1071" t="n"/>
      <c r="BK55" s="1071" t="n"/>
      <c r="BL55" s="1071" t="n"/>
      <c r="BM55" s="1071" t="n"/>
      <c r="BN55" s="1071" t="n"/>
      <c r="BO55" s="1071" t="n"/>
      <c r="BP55" s="1071" t="n"/>
      <c r="BQ55" s="1071" t="n"/>
      <c r="BR55" s="1071" t="n"/>
      <c r="BS55" s="1071" t="n"/>
      <c r="BT55" s="1071" t="n"/>
      <c r="BU55" s="1071" t="n"/>
      <c r="BV55" s="1071" t="n"/>
      <c r="BW55" s="1071" t="n"/>
      <c r="BX55" s="1071" t="n"/>
      <c r="BY55" s="1071" t="n"/>
      <c r="BZ55" s="1071" t="n"/>
      <c r="CA55" s="1071" t="n"/>
      <c r="CB55" s="1071" t="n"/>
      <c r="CC55" s="1071" t="n"/>
      <c r="CD55" s="1071" t="n"/>
      <c r="CE55" s="1071" t="n"/>
      <c r="CF55" s="1071" t="n"/>
      <c r="CG55" s="1071" t="n"/>
      <c r="CH55" s="1071" t="n"/>
      <c r="CI55" s="1071" t="n"/>
      <c r="CJ55" s="1071" t="n"/>
      <c r="CK55" s="1071" t="n"/>
      <c r="CL55" s="1071" t="n"/>
      <c r="CM55" s="1071" t="n"/>
      <c r="CN55" s="1071" t="n"/>
      <c r="CO55" s="1071" t="n"/>
      <c r="CP55" s="1071" t="n"/>
      <c r="CQ55" s="1071" t="n"/>
      <c r="CR55" s="1071" t="n"/>
      <c r="CS55" s="1071" t="n"/>
      <c r="CT55" s="1071" t="n"/>
      <c r="CU55" s="1071" t="n"/>
      <c r="CV55" s="1071" t="n"/>
      <c r="CW55" s="1071" t="n"/>
      <c r="CX55" s="1071" t="n"/>
      <c r="CY55" s="1071" t="n"/>
      <c r="CZ55" s="1071" t="n"/>
      <c r="DA55" s="1071" t="n"/>
      <c r="DB55" s="1071" t="n"/>
      <c r="DC55" s="1071" t="n"/>
      <c r="DD55" s="1071" t="n"/>
      <c r="DE55" s="1071" t="n"/>
      <c r="DF55" s="1071" t="n"/>
      <c r="DG55" s="1071" t="n"/>
      <c r="DH55" s="1071" t="n"/>
      <c r="DI55" s="1071" t="n"/>
      <c r="DJ55" s="1071" t="n"/>
      <c r="DK55" s="1071" t="n"/>
      <c r="DL55" s="1071" t="n"/>
      <c r="DM55" s="1071" t="n"/>
      <c r="DN55" s="1071" t="n"/>
      <c r="DO55" s="1071" t="n"/>
      <c r="DP55" s="1071" t="n"/>
      <c r="DQ55" s="1071" t="n"/>
      <c r="DR55" s="1071" t="n"/>
      <c r="DS55" s="1071" t="n"/>
      <c r="DT55" s="1071" t="n"/>
      <c r="DU55" s="1071" t="n"/>
      <c r="DV55" s="1071" t="n"/>
      <c r="DW55" s="1071" t="n"/>
      <c r="DX55" s="1071" t="n"/>
      <c r="DY55" s="1071" t="n"/>
      <c r="DZ55" s="1071" t="n"/>
      <c r="EA55" s="1071" t="n"/>
      <c r="EB55" s="1071" t="n"/>
      <c r="EC55" s="1071" t="n"/>
      <c r="ED55" s="1071" t="n"/>
      <c r="EE55" s="1071" t="n"/>
      <c r="EF55" s="1071" t="n"/>
      <c r="EG55" s="1071" t="n"/>
      <c r="EH55" s="1071" t="n"/>
      <c r="EI55" s="1071" t="n"/>
      <c r="EJ55" s="1071" t="n"/>
      <c r="EK55" s="1071" t="n"/>
      <c r="EL55" s="1071" t="n"/>
      <c r="EM55" s="1071" t="n"/>
      <c r="EN55" s="1071" t="n"/>
      <c r="EO55" s="1071" t="n"/>
      <c r="EP55" s="1071" t="n"/>
      <c r="EQ55" s="1071" t="n"/>
      <c r="ER55" s="1071" t="n"/>
      <c r="ES55" s="1071" t="n"/>
      <c r="ET55" s="1071" t="n"/>
      <c r="EU55" s="1071" t="n"/>
      <c r="EV55" s="1071" t="n"/>
      <c r="EW55" s="1071" t="n"/>
      <c r="EX55" s="1071" t="n"/>
      <c r="EY55" s="1071" t="n"/>
      <c r="EZ55" s="1071" t="n"/>
      <c r="FA55" s="1071" t="n"/>
      <c r="FB55" s="1071" t="n"/>
      <c r="FC55" s="1071" t="n"/>
      <c r="FD55" s="1071" t="n"/>
      <c r="FE55" s="1071" t="n"/>
      <c r="FF55" s="1071" t="n"/>
      <c r="FG55" s="1071" t="n"/>
      <c r="FH55" s="1071" t="n"/>
      <c r="FI55" s="1071" t="n"/>
      <c r="FJ55" s="1071" t="n"/>
      <c r="FK55" s="1071" t="n"/>
      <c r="FL55" s="1071" t="n"/>
      <c r="FM55" s="1071" t="n"/>
      <c r="FN55" s="1071" t="n"/>
      <c r="FO55" s="1071" t="n"/>
      <c r="FP55" s="1071" t="n"/>
      <c r="FQ55" s="1071" t="n"/>
      <c r="FR55" s="1071" t="n"/>
      <c r="FS55" s="1071" t="n"/>
      <c r="FT55" s="1071" t="n"/>
      <c r="FU55" s="1071" t="n"/>
      <c r="FV55" s="1071" t="n"/>
      <c r="FW55" s="1071" t="n"/>
      <c r="FX55" s="1071" t="n"/>
      <c r="FY55" s="1071" t="n"/>
      <c r="FZ55" s="1071" t="n"/>
      <c r="GA55" s="1071" t="n"/>
      <c r="GB55" s="1071" t="n"/>
      <c r="GC55" s="1071" t="n"/>
      <c r="GD55" s="1071" t="n"/>
      <c r="GE55" s="1071" t="n"/>
      <c r="GF55" s="1071" t="n"/>
      <c r="GG55" s="1071" t="n"/>
      <c r="GH55" s="1071" t="n"/>
      <c r="GI55" s="1071" t="n"/>
      <c r="GJ55" s="1071" t="n"/>
      <c r="GK55" s="1071" t="n"/>
      <c r="GL55" s="1071" t="n"/>
      <c r="GM55" s="1071" t="n"/>
      <c r="GN55" s="1071" t="n"/>
      <c r="GO55" s="1071" t="n"/>
      <c r="GP55" s="1071" t="n"/>
      <c r="GQ55" s="1071" t="n"/>
      <c r="GR55" s="1071" t="n"/>
      <c r="GS55" s="1071" t="n"/>
      <c r="GT55" s="1071" t="n"/>
      <c r="GU55" s="1071" t="n"/>
      <c r="GV55" s="1071" t="n"/>
      <c r="GW55" s="1071" t="n"/>
      <c r="GX55" s="1071" t="n"/>
      <c r="GY55" s="1071" t="n"/>
      <c r="GZ55" s="1071" t="n"/>
      <c r="HA55" s="1071" t="n"/>
      <c r="HB55" s="1071" t="n"/>
      <c r="HC55" s="1071" t="n"/>
      <c r="HD55" s="1071" t="n"/>
      <c r="HE55" s="1071" t="n"/>
      <c r="HF55" s="1071" t="n"/>
      <c r="HG55" s="1071" t="n"/>
      <c r="HH55" s="1071" t="n"/>
      <c r="HI55" s="1071" t="n"/>
      <c r="HJ55" s="1071" t="n"/>
      <c r="HK55" s="1071" t="n"/>
      <c r="HL55" s="1071" t="n"/>
      <c r="HM55" s="1071" t="n"/>
      <c r="HN55" s="1071" t="n"/>
      <c r="HO55" s="1071" t="n"/>
      <c r="HP55" s="1071" t="n"/>
      <c r="HQ55" s="1071" t="n"/>
      <c r="HR55" s="1071" t="n"/>
      <c r="HS55" s="1071" t="n"/>
      <c r="HT55" s="1071" t="n"/>
      <c r="HU55" s="1071" t="n"/>
      <c r="HV55" s="1071" t="n"/>
      <c r="HW55" s="1071" t="n"/>
      <c r="HX55" s="1071" t="n"/>
      <c r="HY55" s="1071" t="n"/>
      <c r="HZ55" s="1071" t="n"/>
      <c r="IA55" s="1071" t="n"/>
      <c r="IB55" s="1071" t="n"/>
      <c r="IC55" s="1071" t="n"/>
      <c r="ID55" s="1071" t="n"/>
      <c r="IE55" s="1071" t="n"/>
      <c r="IF55" s="1071" t="n"/>
      <c r="IG55" s="1071" t="n"/>
      <c r="IH55" s="1071" t="n"/>
      <c r="II55" s="1071" t="n"/>
      <c r="IJ55" s="1071" t="n"/>
      <c r="IK55" s="1071" t="n"/>
      <c r="IL55" s="1071" t="n"/>
      <c r="IM55" s="1071" t="n"/>
      <c r="IN55" s="1071" t="n"/>
      <c r="IO55" s="1071" t="n"/>
      <c r="IP55" s="1071" t="n"/>
      <c r="IQ55" s="1071" t="n"/>
      <c r="IR55" s="1071" t="n"/>
      <c r="IS55" s="1071" t="n"/>
      <c r="IT55" s="1071" t="n"/>
      <c r="IU55" s="1071" t="n"/>
      <c r="IV55" s="1071" t="n"/>
      <c r="IW55" s="1071" t="n"/>
      <c r="IX55" s="1071" t="n"/>
      <c r="IY55" s="1071" t="n"/>
      <c r="IZ55" s="1071" t="n"/>
      <c r="JA55" s="1071" t="n"/>
      <c r="JB55" s="1071" t="n"/>
      <c r="JC55" s="1071" t="n"/>
      <c r="JD55" s="1071" t="n"/>
      <c r="JE55" s="1071" t="n"/>
      <c r="JF55" s="1071" t="n"/>
      <c r="JG55" s="1071" t="n"/>
      <c r="JH55" s="1071" t="n"/>
      <c r="JI55" s="1071" t="n"/>
      <c r="JJ55" s="1071" t="n"/>
      <c r="JK55" s="1071" t="n"/>
      <c r="JL55" s="1071" t="n"/>
      <c r="JM55" s="1071" t="n"/>
      <c r="JN55" s="1071" t="n"/>
      <c r="JO55" s="1071" t="n"/>
      <c r="JP55" s="1071" t="n"/>
      <c r="JQ55" s="1071" t="n"/>
      <c r="JR55" s="1071" t="n"/>
      <c r="JS55" s="1071" t="n"/>
      <c r="JT55" s="1071" t="n"/>
      <c r="JU55" s="1071" t="n"/>
      <c r="JV55" s="1071" t="n"/>
      <c r="JW55" s="1071" t="n"/>
      <c r="JX55" s="1071" t="n"/>
      <c r="JY55" s="1071" t="n"/>
      <c r="JZ55" s="1071" t="n"/>
      <c r="KA55" s="1071" t="n"/>
      <c r="KB55" s="1071" t="n"/>
      <c r="KC55" s="1071" t="n"/>
      <c r="KD55" s="1071" t="n"/>
      <c r="KE55" s="1071" t="n"/>
      <c r="KF55" s="1071" t="n"/>
      <c r="KG55" s="1071" t="n"/>
      <c r="KH55" s="1071" t="n"/>
      <c r="KI55" s="1071" t="n"/>
      <c r="KJ55" s="1071" t="n"/>
      <c r="KK55" s="1071" t="n"/>
      <c r="KL55" s="1071" t="n"/>
      <c r="KM55" s="1071" t="n"/>
      <c r="KN55" s="1071" t="n"/>
      <c r="KO55" s="1071" t="n"/>
      <c r="KP55" s="1071" t="n"/>
      <c r="KQ55" s="1071" t="n"/>
      <c r="KR55" s="1071" t="n"/>
      <c r="KS55" s="1071" t="n"/>
      <c r="KT55" s="1071" t="n"/>
      <c r="KU55" s="1071" t="n"/>
      <c r="KV55" s="1071" t="n"/>
      <c r="KW55" s="1071" t="n"/>
      <c r="KX55" s="1071" t="n"/>
      <c r="KY55" s="1071" t="n"/>
      <c r="KZ55" s="1071" t="n"/>
      <c r="LA55" s="1071" t="n"/>
      <c r="LB55" s="1071" t="n"/>
      <c r="LC55" s="1071" t="n"/>
      <c r="LD55" s="1071" t="n"/>
      <c r="LE55" s="1071" t="n"/>
      <c r="LF55" s="1071" t="n"/>
      <c r="LG55" s="1071" t="n"/>
      <c r="LH55" s="1071" t="n"/>
      <c r="LI55" s="1071" t="n"/>
      <c r="LJ55" s="1071" t="n"/>
      <c r="LK55" s="1071" t="n"/>
      <c r="LL55" s="1071" t="n"/>
      <c r="LM55" s="1071" t="n"/>
      <c r="LN55" s="1071" t="n"/>
      <c r="LO55" s="1071" t="n"/>
      <c r="LP55" s="1071" t="n"/>
      <c r="LQ55" s="1071" t="n"/>
      <c r="LR55" s="1071" t="n"/>
      <c r="LS55" s="1071" t="n"/>
    </row>
    <row r="56" ht="14.25" customFormat="1" customHeight="1" s="1071">
      <c r="A56" s="1071" t="n"/>
      <c r="B56" s="1097" t="inlineStr">
        <is>
          <t>CURRENT ASSETS</t>
        </is>
      </c>
      <c r="C56" s="1128" t="n"/>
      <c r="D56" s="1128" t="n"/>
      <c r="E56" s="1128" t="n"/>
      <c r="F56" s="1128" t="n"/>
      <c r="G56" s="1128" t="n">
        <v>0</v>
      </c>
      <c r="H56" s="1128" t="n">
        <v>0</v>
      </c>
      <c r="I56" s="1127" t="n"/>
      <c r="J56" s="1071" t="n"/>
      <c r="K56" s="1071" t="n"/>
      <c r="L56" s="1071" t="n"/>
      <c r="M56" s="1071" t="n"/>
      <c r="N56" s="1100">
        <f>B56</f>
        <v/>
      </c>
      <c r="O56" s="1101">
        <f>C56*BS!$B$9</f>
        <v/>
      </c>
      <c r="P56" s="1101">
        <f>D56*BS!$B$9</f>
        <v/>
      </c>
      <c r="Q56" s="1101">
        <f>E56*BS!$B$9</f>
        <v/>
      </c>
      <c r="R56" s="1101">
        <f>F56*BS!$B$9</f>
        <v/>
      </c>
      <c r="S56" s="1101">
        <f>G56*BS!$B$9</f>
        <v/>
      </c>
      <c r="T56" s="1101">
        <f>H56*BS!$B$9</f>
        <v/>
      </c>
      <c r="U56" s="1102">
        <f>I56</f>
        <v/>
      </c>
      <c r="V56" s="146" t="n"/>
      <c r="W56" s="147" t="n"/>
      <c r="X56" s="1071" t="n"/>
      <c r="Y56" s="1071" t="n"/>
      <c r="Z56" s="1071" t="n"/>
      <c r="AA56" s="1071" t="n"/>
      <c r="AB56" s="1071" t="n"/>
      <c r="AC56" s="1071" t="n"/>
      <c r="AD56" s="1071" t="n"/>
      <c r="AE56" s="1071" t="n"/>
      <c r="AF56" s="1071" t="n"/>
      <c r="AG56" s="1071" t="n"/>
      <c r="AH56" s="1071" t="n"/>
      <c r="AI56" s="1071" t="n"/>
      <c r="AJ56" s="1071" t="n"/>
      <c r="AK56" s="1071" t="n"/>
      <c r="AL56" s="1071" t="n"/>
      <c r="AM56" s="1071" t="n"/>
      <c r="AN56" s="1071" t="n"/>
      <c r="AO56" s="1071" t="n"/>
      <c r="AP56" s="1071" t="n"/>
      <c r="AQ56" s="1071" t="n"/>
      <c r="AR56" s="1071" t="n"/>
      <c r="AS56" s="1071" t="n"/>
      <c r="AT56" s="1071" t="n"/>
      <c r="AU56" s="1071" t="n"/>
      <c r="AV56" s="1071" t="n"/>
      <c r="AW56" s="1071" t="n"/>
      <c r="AX56" s="1071" t="n"/>
      <c r="AY56" s="1071" t="n"/>
      <c r="AZ56" s="1071" t="n"/>
      <c r="BA56" s="1071" t="n"/>
      <c r="BB56" s="1071" t="n"/>
      <c r="BC56" s="1071" t="n"/>
      <c r="BD56" s="1071" t="n"/>
      <c r="BE56" s="1071" t="n"/>
      <c r="BF56" s="1071" t="n"/>
      <c r="BG56" s="1071" t="n"/>
      <c r="BH56" s="1071" t="n"/>
      <c r="BI56" s="1071" t="n"/>
      <c r="BJ56" s="1071" t="n"/>
      <c r="BK56" s="1071" t="n"/>
      <c r="BL56" s="1071" t="n"/>
      <c r="BM56" s="1071" t="n"/>
      <c r="BN56" s="1071" t="n"/>
      <c r="BO56" s="1071" t="n"/>
      <c r="BP56" s="1071" t="n"/>
      <c r="BQ56" s="1071" t="n"/>
      <c r="BR56" s="1071" t="n"/>
      <c r="BS56" s="1071" t="n"/>
      <c r="BT56" s="1071" t="n"/>
      <c r="BU56" s="1071" t="n"/>
      <c r="BV56" s="1071" t="n"/>
      <c r="BW56" s="1071" t="n"/>
      <c r="BX56" s="1071" t="n"/>
      <c r="BY56" s="1071" t="n"/>
      <c r="BZ56" s="1071" t="n"/>
      <c r="CA56" s="1071" t="n"/>
      <c r="CB56" s="1071" t="n"/>
      <c r="CC56" s="1071" t="n"/>
      <c r="CD56" s="1071" t="n"/>
      <c r="CE56" s="1071" t="n"/>
      <c r="CF56" s="1071" t="n"/>
      <c r="CG56" s="1071" t="n"/>
      <c r="CH56" s="1071" t="n"/>
      <c r="CI56" s="1071" t="n"/>
      <c r="CJ56" s="1071" t="n"/>
      <c r="CK56" s="1071" t="n"/>
      <c r="CL56" s="1071" t="n"/>
      <c r="CM56" s="1071" t="n"/>
      <c r="CN56" s="1071" t="n"/>
      <c r="CO56" s="1071" t="n"/>
      <c r="CP56" s="1071" t="n"/>
      <c r="CQ56" s="1071" t="n"/>
      <c r="CR56" s="1071" t="n"/>
      <c r="CS56" s="1071" t="n"/>
      <c r="CT56" s="1071" t="n"/>
      <c r="CU56" s="1071" t="n"/>
      <c r="CV56" s="1071" t="n"/>
      <c r="CW56" s="1071" t="n"/>
      <c r="CX56" s="1071" t="n"/>
      <c r="CY56" s="1071" t="n"/>
      <c r="CZ56" s="1071" t="n"/>
      <c r="DA56" s="1071" t="n"/>
      <c r="DB56" s="1071" t="n"/>
      <c r="DC56" s="1071" t="n"/>
      <c r="DD56" s="1071" t="n"/>
      <c r="DE56" s="1071" t="n"/>
      <c r="DF56" s="1071" t="n"/>
      <c r="DG56" s="1071" t="n"/>
      <c r="DH56" s="1071" t="n"/>
      <c r="DI56" s="1071" t="n"/>
      <c r="DJ56" s="1071" t="n"/>
      <c r="DK56" s="1071" t="n"/>
      <c r="DL56" s="1071" t="n"/>
      <c r="DM56" s="1071" t="n"/>
      <c r="DN56" s="1071" t="n"/>
      <c r="DO56" s="1071" t="n"/>
      <c r="DP56" s="1071" t="n"/>
      <c r="DQ56" s="1071" t="n"/>
      <c r="DR56" s="1071" t="n"/>
      <c r="DS56" s="1071" t="n"/>
      <c r="DT56" s="1071" t="n"/>
      <c r="DU56" s="1071" t="n"/>
      <c r="DV56" s="1071" t="n"/>
      <c r="DW56" s="1071" t="n"/>
      <c r="DX56" s="1071" t="n"/>
      <c r="DY56" s="1071" t="n"/>
      <c r="DZ56" s="1071" t="n"/>
      <c r="EA56" s="1071" t="n"/>
      <c r="EB56" s="1071" t="n"/>
      <c r="EC56" s="1071" t="n"/>
      <c r="ED56" s="1071" t="n"/>
      <c r="EE56" s="1071" t="n"/>
      <c r="EF56" s="1071" t="n"/>
      <c r="EG56" s="1071" t="n"/>
      <c r="EH56" s="1071" t="n"/>
      <c r="EI56" s="1071" t="n"/>
      <c r="EJ56" s="1071" t="n"/>
      <c r="EK56" s="1071" t="n"/>
      <c r="EL56" s="1071" t="n"/>
      <c r="EM56" s="1071" t="n"/>
      <c r="EN56" s="1071" t="n"/>
      <c r="EO56" s="1071" t="n"/>
      <c r="EP56" s="1071" t="n"/>
      <c r="EQ56" s="1071" t="n"/>
      <c r="ER56" s="1071" t="n"/>
      <c r="ES56" s="1071" t="n"/>
      <c r="ET56" s="1071" t="n"/>
      <c r="EU56" s="1071" t="n"/>
      <c r="EV56" s="1071" t="n"/>
      <c r="EW56" s="1071" t="n"/>
      <c r="EX56" s="1071" t="n"/>
      <c r="EY56" s="1071" t="n"/>
      <c r="EZ56" s="1071" t="n"/>
      <c r="FA56" s="1071" t="n"/>
      <c r="FB56" s="1071" t="n"/>
      <c r="FC56" s="1071" t="n"/>
      <c r="FD56" s="1071" t="n"/>
      <c r="FE56" s="1071" t="n"/>
      <c r="FF56" s="1071" t="n"/>
      <c r="FG56" s="1071" t="n"/>
      <c r="FH56" s="1071" t="n"/>
      <c r="FI56" s="1071" t="n"/>
      <c r="FJ56" s="1071" t="n"/>
      <c r="FK56" s="1071" t="n"/>
      <c r="FL56" s="1071" t="n"/>
      <c r="FM56" s="1071" t="n"/>
      <c r="FN56" s="1071" t="n"/>
      <c r="FO56" s="1071" t="n"/>
      <c r="FP56" s="1071" t="n"/>
      <c r="FQ56" s="1071" t="n"/>
      <c r="FR56" s="1071" t="n"/>
      <c r="FS56" s="1071" t="n"/>
      <c r="FT56" s="1071" t="n"/>
      <c r="FU56" s="1071" t="n"/>
      <c r="FV56" s="1071" t="n"/>
      <c r="FW56" s="1071" t="n"/>
      <c r="FX56" s="1071" t="n"/>
      <c r="FY56" s="1071" t="n"/>
      <c r="FZ56" s="1071" t="n"/>
      <c r="GA56" s="1071" t="n"/>
      <c r="GB56" s="1071" t="n"/>
      <c r="GC56" s="1071" t="n"/>
      <c r="GD56" s="1071" t="n"/>
      <c r="GE56" s="1071" t="n"/>
      <c r="GF56" s="1071" t="n"/>
      <c r="GG56" s="1071" t="n"/>
      <c r="GH56" s="1071" t="n"/>
      <c r="GI56" s="1071" t="n"/>
      <c r="GJ56" s="1071" t="n"/>
      <c r="GK56" s="1071" t="n"/>
      <c r="GL56" s="1071" t="n"/>
      <c r="GM56" s="1071" t="n"/>
      <c r="GN56" s="1071" t="n"/>
      <c r="GO56" s="1071" t="n"/>
      <c r="GP56" s="1071" t="n"/>
      <c r="GQ56" s="1071" t="n"/>
      <c r="GR56" s="1071" t="n"/>
      <c r="GS56" s="1071" t="n"/>
      <c r="GT56" s="1071" t="n"/>
      <c r="GU56" s="1071" t="n"/>
      <c r="GV56" s="1071" t="n"/>
      <c r="GW56" s="1071" t="n"/>
      <c r="GX56" s="1071" t="n"/>
      <c r="GY56" s="1071" t="n"/>
      <c r="GZ56" s="1071" t="n"/>
      <c r="HA56" s="1071" t="n"/>
      <c r="HB56" s="1071" t="n"/>
      <c r="HC56" s="1071" t="n"/>
      <c r="HD56" s="1071" t="n"/>
      <c r="HE56" s="1071" t="n"/>
      <c r="HF56" s="1071" t="n"/>
      <c r="HG56" s="1071" t="n"/>
      <c r="HH56" s="1071" t="n"/>
      <c r="HI56" s="1071" t="n"/>
      <c r="HJ56" s="1071" t="n"/>
      <c r="HK56" s="1071" t="n"/>
      <c r="HL56" s="1071" t="n"/>
      <c r="HM56" s="1071" t="n"/>
      <c r="HN56" s="1071" t="n"/>
      <c r="HO56" s="1071" t="n"/>
      <c r="HP56" s="1071" t="n"/>
      <c r="HQ56" s="1071" t="n"/>
      <c r="HR56" s="1071" t="n"/>
      <c r="HS56" s="1071" t="n"/>
      <c r="HT56" s="1071" t="n"/>
      <c r="HU56" s="1071" t="n"/>
      <c r="HV56" s="1071" t="n"/>
      <c r="HW56" s="1071" t="n"/>
      <c r="HX56" s="1071" t="n"/>
      <c r="HY56" s="1071" t="n"/>
      <c r="HZ56" s="1071" t="n"/>
      <c r="IA56" s="1071" t="n"/>
      <c r="IB56" s="1071" t="n"/>
      <c r="IC56" s="1071" t="n"/>
      <c r="ID56" s="1071" t="n"/>
      <c r="IE56" s="1071" t="n"/>
      <c r="IF56" s="1071" t="n"/>
      <c r="IG56" s="1071" t="n"/>
      <c r="IH56" s="1071" t="n"/>
      <c r="II56" s="1071" t="n"/>
      <c r="IJ56" s="1071" t="n"/>
      <c r="IK56" s="1071" t="n"/>
      <c r="IL56" s="1071" t="n"/>
      <c r="IM56" s="1071" t="n"/>
      <c r="IN56" s="1071" t="n"/>
      <c r="IO56" s="1071" t="n"/>
      <c r="IP56" s="1071" t="n"/>
      <c r="IQ56" s="1071" t="n"/>
      <c r="IR56" s="1071" t="n"/>
      <c r="IS56" s="1071" t="n"/>
      <c r="IT56" s="1071" t="n"/>
      <c r="IU56" s="1071" t="n"/>
      <c r="IV56" s="1071" t="n"/>
      <c r="IW56" s="1071" t="n"/>
      <c r="IX56" s="1071" t="n"/>
      <c r="IY56" s="1071" t="n"/>
      <c r="IZ56" s="1071" t="n"/>
      <c r="JA56" s="1071" t="n"/>
      <c r="JB56" s="1071" t="n"/>
      <c r="JC56" s="1071" t="n"/>
      <c r="JD56" s="1071" t="n"/>
      <c r="JE56" s="1071" t="n"/>
      <c r="JF56" s="1071" t="n"/>
      <c r="JG56" s="1071" t="n"/>
      <c r="JH56" s="1071" t="n"/>
      <c r="JI56" s="1071" t="n"/>
      <c r="JJ56" s="1071" t="n"/>
      <c r="JK56" s="1071" t="n"/>
      <c r="JL56" s="1071" t="n"/>
      <c r="JM56" s="1071" t="n"/>
      <c r="JN56" s="1071" t="n"/>
      <c r="JO56" s="1071" t="n"/>
      <c r="JP56" s="1071" t="n"/>
      <c r="JQ56" s="1071" t="n"/>
      <c r="JR56" s="1071" t="n"/>
      <c r="JS56" s="1071" t="n"/>
      <c r="JT56" s="1071" t="n"/>
      <c r="JU56" s="1071" t="n"/>
      <c r="JV56" s="1071" t="n"/>
      <c r="JW56" s="1071" t="n"/>
      <c r="JX56" s="1071" t="n"/>
      <c r="JY56" s="1071" t="n"/>
      <c r="JZ56" s="1071" t="n"/>
      <c r="KA56" s="1071" t="n"/>
      <c r="KB56" s="1071" t="n"/>
      <c r="KC56" s="1071" t="n"/>
      <c r="KD56" s="1071" t="n"/>
      <c r="KE56" s="1071" t="n"/>
      <c r="KF56" s="1071" t="n"/>
      <c r="KG56" s="1071" t="n"/>
      <c r="KH56" s="1071" t="n"/>
      <c r="KI56" s="1071" t="n"/>
      <c r="KJ56" s="1071" t="n"/>
      <c r="KK56" s="1071" t="n"/>
      <c r="KL56" s="1071" t="n"/>
      <c r="KM56" s="1071" t="n"/>
      <c r="KN56" s="1071" t="n"/>
      <c r="KO56" s="1071" t="n"/>
      <c r="KP56" s="1071" t="n"/>
      <c r="KQ56" s="1071" t="n"/>
      <c r="KR56" s="1071" t="n"/>
      <c r="KS56" s="1071" t="n"/>
      <c r="KT56" s="1071" t="n"/>
      <c r="KU56" s="1071" t="n"/>
      <c r="KV56" s="1071" t="n"/>
      <c r="KW56" s="1071" t="n"/>
      <c r="KX56" s="1071" t="n"/>
      <c r="KY56" s="1071" t="n"/>
      <c r="KZ56" s="1071" t="n"/>
      <c r="LA56" s="1071" t="n"/>
      <c r="LB56" s="1071" t="n"/>
      <c r="LC56" s="1071" t="n"/>
      <c r="LD56" s="1071" t="n"/>
      <c r="LE56" s="1071" t="n"/>
      <c r="LF56" s="1071" t="n"/>
      <c r="LG56" s="1071" t="n"/>
      <c r="LH56" s="1071" t="n"/>
      <c r="LI56" s="1071" t="n"/>
      <c r="LJ56" s="1071" t="n"/>
      <c r="LK56" s="1071" t="n"/>
      <c r="LL56" s="1071" t="n"/>
      <c r="LM56" s="1071" t="n"/>
      <c r="LN56" s="1071" t="n"/>
      <c r="LO56" s="1071" t="n"/>
      <c r="LP56" s="1071" t="n"/>
      <c r="LQ56" s="1071" t="n"/>
      <c r="LR56" s="1071" t="n"/>
      <c r="LS56" s="1071" t="n"/>
    </row>
    <row r="57" ht="14.25" customFormat="1" customHeight="1" s="1071">
      <c r="A57" s="1071" t="n"/>
      <c r="B57" s="1097" t="inlineStr">
        <is>
          <t>Prepayments</t>
        </is>
      </c>
      <c r="C57" s="1128" t="n"/>
      <c r="D57" s="1128" t="n"/>
      <c r="E57" s="1128" t="n"/>
      <c r="F57" s="1128" t="n"/>
      <c r="G57" s="1128" t="n">
        <v>243822</v>
      </c>
      <c r="H57" s="1128" t="n">
        <v>629661</v>
      </c>
      <c r="I57" s="1127" t="n"/>
      <c r="J57" s="1071" t="n"/>
      <c r="K57" s="1071" t="n"/>
      <c r="L57" s="1071" t="n"/>
      <c r="M57" s="1071" t="n"/>
      <c r="N57" s="1100">
        <f>B57</f>
        <v/>
      </c>
      <c r="O57" s="1101">
        <f>C57*BS!$B$9</f>
        <v/>
      </c>
      <c r="P57" s="1101">
        <f>D57*BS!$B$9</f>
        <v/>
      </c>
      <c r="Q57" s="1101">
        <f>E57*BS!$B$9</f>
        <v/>
      </c>
      <c r="R57" s="1101">
        <f>F57*BS!$B$9</f>
        <v/>
      </c>
      <c r="S57" s="1101">
        <f>G57*BS!$B$9</f>
        <v/>
      </c>
      <c r="T57" s="1101">
        <f>H57*BS!$B$9</f>
        <v/>
      </c>
      <c r="U57" s="1102">
        <f>I57</f>
        <v/>
      </c>
      <c r="V57" s="146" t="n"/>
      <c r="W57" s="147" t="n"/>
      <c r="X57" s="1071" t="n"/>
      <c r="Y57" s="1071" t="n"/>
      <c r="Z57" s="1071" t="n"/>
      <c r="AA57" s="1071" t="n"/>
      <c r="AB57" s="1071" t="n"/>
      <c r="AC57" s="1071" t="n"/>
      <c r="AD57" s="1071" t="n"/>
      <c r="AE57" s="1071" t="n"/>
      <c r="AF57" s="1071" t="n"/>
      <c r="AG57" s="1071" t="n"/>
      <c r="AH57" s="1071" t="n"/>
      <c r="AI57" s="1071" t="n"/>
      <c r="AJ57" s="1071" t="n"/>
      <c r="AK57" s="1071" t="n"/>
      <c r="AL57" s="1071" t="n"/>
      <c r="AM57" s="1071" t="n"/>
      <c r="AN57" s="1071" t="n"/>
      <c r="AO57" s="1071" t="n"/>
      <c r="AP57" s="1071" t="n"/>
      <c r="AQ57" s="1071" t="n"/>
      <c r="AR57" s="1071" t="n"/>
      <c r="AS57" s="1071" t="n"/>
      <c r="AT57" s="1071" t="n"/>
      <c r="AU57" s="1071" t="n"/>
      <c r="AV57" s="1071" t="n"/>
      <c r="AW57" s="1071" t="n"/>
      <c r="AX57" s="1071" t="n"/>
      <c r="AY57" s="1071" t="n"/>
      <c r="AZ57" s="1071" t="n"/>
      <c r="BA57" s="1071" t="n"/>
      <c r="BB57" s="1071" t="n"/>
      <c r="BC57" s="1071" t="n"/>
      <c r="BD57" s="1071" t="n"/>
      <c r="BE57" s="1071" t="n"/>
      <c r="BF57" s="1071" t="n"/>
      <c r="BG57" s="1071" t="n"/>
      <c r="BH57" s="1071" t="n"/>
      <c r="BI57" s="1071" t="n"/>
      <c r="BJ57" s="1071" t="n"/>
      <c r="BK57" s="1071" t="n"/>
      <c r="BL57" s="1071" t="n"/>
      <c r="BM57" s="1071" t="n"/>
      <c r="BN57" s="1071" t="n"/>
      <c r="BO57" s="1071" t="n"/>
      <c r="BP57" s="1071" t="n"/>
      <c r="BQ57" s="1071" t="n"/>
      <c r="BR57" s="1071" t="n"/>
      <c r="BS57" s="1071" t="n"/>
      <c r="BT57" s="1071" t="n"/>
      <c r="BU57" s="1071" t="n"/>
      <c r="BV57" s="1071" t="n"/>
      <c r="BW57" s="1071" t="n"/>
      <c r="BX57" s="1071" t="n"/>
      <c r="BY57" s="1071" t="n"/>
      <c r="BZ57" s="1071" t="n"/>
      <c r="CA57" s="1071" t="n"/>
      <c r="CB57" s="1071" t="n"/>
      <c r="CC57" s="1071" t="n"/>
      <c r="CD57" s="1071" t="n"/>
      <c r="CE57" s="1071" t="n"/>
      <c r="CF57" s="1071" t="n"/>
      <c r="CG57" s="1071" t="n"/>
      <c r="CH57" s="1071" t="n"/>
      <c r="CI57" s="1071" t="n"/>
      <c r="CJ57" s="1071" t="n"/>
      <c r="CK57" s="1071" t="n"/>
      <c r="CL57" s="1071" t="n"/>
      <c r="CM57" s="1071" t="n"/>
      <c r="CN57" s="1071" t="n"/>
      <c r="CO57" s="1071" t="n"/>
      <c r="CP57" s="1071" t="n"/>
      <c r="CQ57" s="1071" t="n"/>
      <c r="CR57" s="1071" t="n"/>
      <c r="CS57" s="1071" t="n"/>
      <c r="CT57" s="1071" t="n"/>
      <c r="CU57" s="1071" t="n"/>
      <c r="CV57" s="1071" t="n"/>
      <c r="CW57" s="1071" t="n"/>
      <c r="CX57" s="1071" t="n"/>
      <c r="CY57" s="1071" t="n"/>
      <c r="CZ57" s="1071" t="n"/>
      <c r="DA57" s="1071" t="n"/>
      <c r="DB57" s="1071" t="n"/>
      <c r="DC57" s="1071" t="n"/>
      <c r="DD57" s="1071" t="n"/>
      <c r="DE57" s="1071" t="n"/>
      <c r="DF57" s="1071" t="n"/>
      <c r="DG57" s="1071" t="n"/>
      <c r="DH57" s="1071" t="n"/>
      <c r="DI57" s="1071" t="n"/>
      <c r="DJ57" s="1071" t="n"/>
      <c r="DK57" s="1071" t="n"/>
      <c r="DL57" s="1071" t="n"/>
      <c r="DM57" s="1071" t="n"/>
      <c r="DN57" s="1071" t="n"/>
      <c r="DO57" s="1071" t="n"/>
      <c r="DP57" s="1071" t="n"/>
      <c r="DQ57" s="1071" t="n"/>
      <c r="DR57" s="1071" t="n"/>
      <c r="DS57" s="1071" t="n"/>
      <c r="DT57" s="1071" t="n"/>
      <c r="DU57" s="1071" t="n"/>
      <c r="DV57" s="1071" t="n"/>
      <c r="DW57" s="1071" t="n"/>
      <c r="DX57" s="1071" t="n"/>
      <c r="DY57" s="1071" t="n"/>
      <c r="DZ57" s="1071" t="n"/>
      <c r="EA57" s="1071" t="n"/>
      <c r="EB57" s="1071" t="n"/>
      <c r="EC57" s="1071" t="n"/>
      <c r="ED57" s="1071" t="n"/>
      <c r="EE57" s="1071" t="n"/>
      <c r="EF57" s="1071" t="n"/>
      <c r="EG57" s="1071" t="n"/>
      <c r="EH57" s="1071" t="n"/>
      <c r="EI57" s="1071" t="n"/>
      <c r="EJ57" s="1071" t="n"/>
      <c r="EK57" s="1071" t="n"/>
      <c r="EL57" s="1071" t="n"/>
      <c r="EM57" s="1071" t="n"/>
      <c r="EN57" s="1071" t="n"/>
      <c r="EO57" s="1071" t="n"/>
      <c r="EP57" s="1071" t="n"/>
      <c r="EQ57" s="1071" t="n"/>
      <c r="ER57" s="1071" t="n"/>
      <c r="ES57" s="1071" t="n"/>
      <c r="ET57" s="1071" t="n"/>
      <c r="EU57" s="1071" t="n"/>
      <c r="EV57" s="1071" t="n"/>
      <c r="EW57" s="1071" t="n"/>
      <c r="EX57" s="1071" t="n"/>
      <c r="EY57" s="1071" t="n"/>
      <c r="EZ57" s="1071" t="n"/>
      <c r="FA57" s="1071" t="n"/>
      <c r="FB57" s="1071" t="n"/>
      <c r="FC57" s="1071" t="n"/>
      <c r="FD57" s="1071" t="n"/>
      <c r="FE57" s="1071" t="n"/>
      <c r="FF57" s="1071" t="n"/>
      <c r="FG57" s="1071" t="n"/>
      <c r="FH57" s="1071" t="n"/>
      <c r="FI57" s="1071" t="n"/>
      <c r="FJ57" s="1071" t="n"/>
      <c r="FK57" s="1071" t="n"/>
      <c r="FL57" s="1071" t="n"/>
      <c r="FM57" s="1071" t="n"/>
      <c r="FN57" s="1071" t="n"/>
      <c r="FO57" s="1071" t="n"/>
      <c r="FP57" s="1071" t="n"/>
      <c r="FQ57" s="1071" t="n"/>
      <c r="FR57" s="1071" t="n"/>
      <c r="FS57" s="1071" t="n"/>
      <c r="FT57" s="1071" t="n"/>
      <c r="FU57" s="1071" t="n"/>
      <c r="FV57" s="1071" t="n"/>
      <c r="FW57" s="1071" t="n"/>
      <c r="FX57" s="1071" t="n"/>
      <c r="FY57" s="1071" t="n"/>
      <c r="FZ57" s="1071" t="n"/>
      <c r="GA57" s="1071" t="n"/>
      <c r="GB57" s="1071" t="n"/>
      <c r="GC57" s="1071" t="n"/>
      <c r="GD57" s="1071" t="n"/>
      <c r="GE57" s="1071" t="n"/>
      <c r="GF57" s="1071" t="n"/>
      <c r="GG57" s="1071" t="n"/>
      <c r="GH57" s="1071" t="n"/>
      <c r="GI57" s="1071" t="n"/>
      <c r="GJ57" s="1071" t="n"/>
      <c r="GK57" s="1071" t="n"/>
      <c r="GL57" s="1071" t="n"/>
      <c r="GM57" s="1071" t="n"/>
      <c r="GN57" s="1071" t="n"/>
      <c r="GO57" s="1071" t="n"/>
      <c r="GP57" s="1071" t="n"/>
      <c r="GQ57" s="1071" t="n"/>
      <c r="GR57" s="1071" t="n"/>
      <c r="GS57" s="1071" t="n"/>
      <c r="GT57" s="1071" t="n"/>
      <c r="GU57" s="1071" t="n"/>
      <c r="GV57" s="1071" t="n"/>
      <c r="GW57" s="1071" t="n"/>
      <c r="GX57" s="1071" t="n"/>
      <c r="GY57" s="1071" t="n"/>
      <c r="GZ57" s="1071" t="n"/>
      <c r="HA57" s="1071" t="n"/>
      <c r="HB57" s="1071" t="n"/>
      <c r="HC57" s="1071" t="n"/>
      <c r="HD57" s="1071" t="n"/>
      <c r="HE57" s="1071" t="n"/>
      <c r="HF57" s="1071" t="n"/>
      <c r="HG57" s="1071" t="n"/>
      <c r="HH57" s="1071" t="n"/>
      <c r="HI57" s="1071" t="n"/>
      <c r="HJ57" s="1071" t="n"/>
      <c r="HK57" s="1071" t="n"/>
      <c r="HL57" s="1071" t="n"/>
      <c r="HM57" s="1071" t="n"/>
      <c r="HN57" s="1071" t="n"/>
      <c r="HO57" s="1071" t="n"/>
      <c r="HP57" s="1071" t="n"/>
      <c r="HQ57" s="1071" t="n"/>
      <c r="HR57" s="1071" t="n"/>
      <c r="HS57" s="1071" t="n"/>
      <c r="HT57" s="1071" t="n"/>
      <c r="HU57" s="1071" t="n"/>
      <c r="HV57" s="1071" t="n"/>
      <c r="HW57" s="1071" t="n"/>
      <c r="HX57" s="1071" t="n"/>
      <c r="HY57" s="1071" t="n"/>
      <c r="HZ57" s="1071" t="n"/>
      <c r="IA57" s="1071" t="n"/>
      <c r="IB57" s="1071" t="n"/>
      <c r="IC57" s="1071" t="n"/>
      <c r="ID57" s="1071" t="n"/>
      <c r="IE57" s="1071" t="n"/>
      <c r="IF57" s="1071" t="n"/>
      <c r="IG57" s="1071" t="n"/>
      <c r="IH57" s="1071" t="n"/>
      <c r="II57" s="1071" t="n"/>
      <c r="IJ57" s="1071" t="n"/>
      <c r="IK57" s="1071" t="n"/>
      <c r="IL57" s="1071" t="n"/>
      <c r="IM57" s="1071" t="n"/>
      <c r="IN57" s="1071" t="n"/>
      <c r="IO57" s="1071" t="n"/>
      <c r="IP57" s="1071" t="n"/>
      <c r="IQ57" s="1071" t="n"/>
      <c r="IR57" s="1071" t="n"/>
      <c r="IS57" s="1071" t="n"/>
      <c r="IT57" s="1071" t="n"/>
      <c r="IU57" s="1071" t="n"/>
      <c r="IV57" s="1071" t="n"/>
      <c r="IW57" s="1071" t="n"/>
      <c r="IX57" s="1071" t="n"/>
      <c r="IY57" s="1071" t="n"/>
      <c r="IZ57" s="1071" t="n"/>
      <c r="JA57" s="1071" t="n"/>
      <c r="JB57" s="1071" t="n"/>
      <c r="JC57" s="1071" t="n"/>
      <c r="JD57" s="1071" t="n"/>
      <c r="JE57" s="1071" t="n"/>
      <c r="JF57" s="1071" t="n"/>
      <c r="JG57" s="1071" t="n"/>
      <c r="JH57" s="1071" t="n"/>
      <c r="JI57" s="1071" t="n"/>
      <c r="JJ57" s="1071" t="n"/>
      <c r="JK57" s="1071" t="n"/>
      <c r="JL57" s="1071" t="n"/>
      <c r="JM57" s="1071" t="n"/>
      <c r="JN57" s="1071" t="n"/>
      <c r="JO57" s="1071" t="n"/>
      <c r="JP57" s="1071" t="n"/>
      <c r="JQ57" s="1071" t="n"/>
      <c r="JR57" s="1071" t="n"/>
      <c r="JS57" s="1071" t="n"/>
      <c r="JT57" s="1071" t="n"/>
      <c r="JU57" s="1071" t="n"/>
      <c r="JV57" s="1071" t="n"/>
      <c r="JW57" s="1071" t="n"/>
      <c r="JX57" s="1071" t="n"/>
      <c r="JY57" s="1071" t="n"/>
      <c r="JZ57" s="1071" t="n"/>
      <c r="KA57" s="1071" t="n"/>
      <c r="KB57" s="1071" t="n"/>
      <c r="KC57" s="1071" t="n"/>
      <c r="KD57" s="1071" t="n"/>
      <c r="KE57" s="1071" t="n"/>
      <c r="KF57" s="1071" t="n"/>
      <c r="KG57" s="1071" t="n"/>
      <c r="KH57" s="1071" t="n"/>
      <c r="KI57" s="1071" t="n"/>
      <c r="KJ57" s="1071" t="n"/>
      <c r="KK57" s="1071" t="n"/>
      <c r="KL57" s="1071" t="n"/>
      <c r="KM57" s="1071" t="n"/>
      <c r="KN57" s="1071" t="n"/>
      <c r="KO57" s="1071" t="n"/>
      <c r="KP57" s="1071" t="n"/>
      <c r="KQ57" s="1071" t="n"/>
      <c r="KR57" s="1071" t="n"/>
      <c r="KS57" s="1071" t="n"/>
      <c r="KT57" s="1071" t="n"/>
      <c r="KU57" s="1071" t="n"/>
      <c r="KV57" s="1071" t="n"/>
      <c r="KW57" s="1071" t="n"/>
      <c r="KX57" s="1071" t="n"/>
      <c r="KY57" s="1071" t="n"/>
      <c r="KZ57" s="1071" t="n"/>
      <c r="LA57" s="1071" t="n"/>
      <c r="LB57" s="1071" t="n"/>
      <c r="LC57" s="1071" t="n"/>
      <c r="LD57" s="1071" t="n"/>
      <c r="LE57" s="1071" t="n"/>
      <c r="LF57" s="1071" t="n"/>
      <c r="LG57" s="1071" t="n"/>
      <c r="LH57" s="1071" t="n"/>
      <c r="LI57" s="1071" t="n"/>
      <c r="LJ57" s="1071" t="n"/>
      <c r="LK57" s="1071" t="n"/>
      <c r="LL57" s="1071" t="n"/>
      <c r="LM57" s="1071" t="n"/>
      <c r="LN57" s="1071" t="n"/>
      <c r="LO57" s="1071" t="n"/>
      <c r="LP57" s="1071" t="n"/>
      <c r="LQ57" s="1071" t="n"/>
      <c r="LR57" s="1071" t="n"/>
      <c r="LS57" s="1071" t="n"/>
    </row>
    <row r="58" ht="14.25" customFormat="1" customHeight="1" s="1071">
      <c r="A58" s="1071" t="n"/>
      <c r="B58" s="1097" t="n"/>
      <c r="C58" s="1128" t="n"/>
      <c r="D58" s="1128" t="n"/>
      <c r="E58" s="1128" t="n"/>
      <c r="F58" s="1128" t="n"/>
      <c r="G58" s="1128" t="n"/>
      <c r="H58" s="1128" t="n"/>
      <c r="I58" s="1127" t="n"/>
      <c r="J58" s="1071" t="n"/>
      <c r="K58" s="1071" t="n"/>
      <c r="L58" s="1071" t="n"/>
      <c r="M58" s="1071" t="n"/>
      <c r="N58" s="1100">
        <f>B58</f>
        <v/>
      </c>
      <c r="O58" s="1101">
        <f>C58*BS!$B$9</f>
        <v/>
      </c>
      <c r="P58" s="1101">
        <f>D58*BS!$B$9</f>
        <v/>
      </c>
      <c r="Q58" s="1101">
        <f>E58*BS!$B$9</f>
        <v/>
      </c>
      <c r="R58" s="1101">
        <f>F58*BS!$B$9</f>
        <v/>
      </c>
      <c r="S58" s="1101">
        <f>G58*BS!$B$9</f>
        <v/>
      </c>
      <c r="T58" s="1101">
        <f>H58*BS!$B$9</f>
        <v/>
      </c>
      <c r="U58" s="1102">
        <f>I58</f>
        <v/>
      </c>
      <c r="V58" s="146" t="n"/>
      <c r="W58" s="147" t="n"/>
      <c r="X58" s="1071" t="n"/>
      <c r="Y58" s="1071" t="n"/>
      <c r="Z58" s="1071" t="n"/>
      <c r="AA58" s="1071" t="n"/>
      <c r="AB58" s="1071" t="n"/>
      <c r="AC58" s="1071" t="n"/>
      <c r="AD58" s="1071" t="n"/>
      <c r="AE58" s="1071" t="n"/>
      <c r="AF58" s="1071" t="n"/>
      <c r="AG58" s="1071" t="n"/>
      <c r="AH58" s="1071" t="n"/>
      <c r="AI58" s="1071" t="n"/>
      <c r="AJ58" s="1071" t="n"/>
      <c r="AK58" s="1071" t="n"/>
      <c r="AL58" s="1071" t="n"/>
      <c r="AM58" s="1071" t="n"/>
      <c r="AN58" s="1071" t="n"/>
      <c r="AO58" s="1071" t="n"/>
      <c r="AP58" s="1071" t="n"/>
      <c r="AQ58" s="1071" t="n"/>
      <c r="AR58" s="1071" t="n"/>
      <c r="AS58" s="1071" t="n"/>
      <c r="AT58" s="1071" t="n"/>
      <c r="AU58" s="1071" t="n"/>
      <c r="AV58" s="1071" t="n"/>
      <c r="AW58" s="1071" t="n"/>
      <c r="AX58" s="1071" t="n"/>
      <c r="AY58" s="1071" t="n"/>
      <c r="AZ58" s="1071" t="n"/>
      <c r="BA58" s="1071" t="n"/>
      <c r="BB58" s="1071" t="n"/>
      <c r="BC58" s="1071" t="n"/>
      <c r="BD58" s="1071" t="n"/>
      <c r="BE58" s="1071" t="n"/>
      <c r="BF58" s="1071" t="n"/>
      <c r="BG58" s="1071" t="n"/>
      <c r="BH58" s="1071" t="n"/>
      <c r="BI58" s="1071" t="n"/>
      <c r="BJ58" s="1071" t="n"/>
      <c r="BK58" s="1071" t="n"/>
      <c r="BL58" s="1071" t="n"/>
      <c r="BM58" s="1071" t="n"/>
      <c r="BN58" s="1071" t="n"/>
      <c r="BO58" s="1071" t="n"/>
      <c r="BP58" s="1071" t="n"/>
      <c r="BQ58" s="1071" t="n"/>
      <c r="BR58" s="1071" t="n"/>
      <c r="BS58" s="1071" t="n"/>
      <c r="BT58" s="1071" t="n"/>
      <c r="BU58" s="1071" t="n"/>
      <c r="BV58" s="1071" t="n"/>
      <c r="BW58" s="1071" t="n"/>
      <c r="BX58" s="1071" t="n"/>
      <c r="BY58" s="1071" t="n"/>
      <c r="BZ58" s="1071" t="n"/>
      <c r="CA58" s="1071" t="n"/>
      <c r="CB58" s="1071" t="n"/>
      <c r="CC58" s="1071" t="n"/>
      <c r="CD58" s="1071" t="n"/>
      <c r="CE58" s="1071" t="n"/>
      <c r="CF58" s="1071" t="n"/>
      <c r="CG58" s="1071" t="n"/>
      <c r="CH58" s="1071" t="n"/>
      <c r="CI58" s="1071" t="n"/>
      <c r="CJ58" s="1071" t="n"/>
      <c r="CK58" s="1071" t="n"/>
      <c r="CL58" s="1071" t="n"/>
      <c r="CM58" s="1071" t="n"/>
      <c r="CN58" s="1071" t="n"/>
      <c r="CO58" s="1071" t="n"/>
      <c r="CP58" s="1071" t="n"/>
      <c r="CQ58" s="1071" t="n"/>
      <c r="CR58" s="1071" t="n"/>
      <c r="CS58" s="1071" t="n"/>
      <c r="CT58" s="1071" t="n"/>
      <c r="CU58" s="1071" t="n"/>
      <c r="CV58" s="1071" t="n"/>
      <c r="CW58" s="1071" t="n"/>
      <c r="CX58" s="1071" t="n"/>
      <c r="CY58" s="1071" t="n"/>
      <c r="CZ58" s="1071" t="n"/>
      <c r="DA58" s="1071" t="n"/>
      <c r="DB58" s="1071" t="n"/>
      <c r="DC58" s="1071" t="n"/>
      <c r="DD58" s="1071" t="n"/>
      <c r="DE58" s="1071" t="n"/>
      <c r="DF58" s="1071" t="n"/>
      <c r="DG58" s="1071" t="n"/>
      <c r="DH58" s="1071" t="n"/>
      <c r="DI58" s="1071" t="n"/>
      <c r="DJ58" s="1071" t="n"/>
      <c r="DK58" s="1071" t="n"/>
      <c r="DL58" s="1071" t="n"/>
      <c r="DM58" s="1071" t="n"/>
      <c r="DN58" s="1071" t="n"/>
      <c r="DO58" s="1071" t="n"/>
      <c r="DP58" s="1071" t="n"/>
      <c r="DQ58" s="1071" t="n"/>
      <c r="DR58" s="1071" t="n"/>
      <c r="DS58" s="1071" t="n"/>
      <c r="DT58" s="1071" t="n"/>
      <c r="DU58" s="1071" t="n"/>
      <c r="DV58" s="1071" t="n"/>
      <c r="DW58" s="1071" t="n"/>
      <c r="DX58" s="1071" t="n"/>
      <c r="DY58" s="1071" t="n"/>
      <c r="DZ58" s="1071" t="n"/>
      <c r="EA58" s="1071" t="n"/>
      <c r="EB58" s="1071" t="n"/>
      <c r="EC58" s="1071" t="n"/>
      <c r="ED58" s="1071" t="n"/>
      <c r="EE58" s="1071" t="n"/>
      <c r="EF58" s="1071" t="n"/>
      <c r="EG58" s="1071" t="n"/>
      <c r="EH58" s="1071" t="n"/>
      <c r="EI58" s="1071" t="n"/>
      <c r="EJ58" s="1071" t="n"/>
      <c r="EK58" s="1071" t="n"/>
      <c r="EL58" s="1071" t="n"/>
      <c r="EM58" s="1071" t="n"/>
      <c r="EN58" s="1071" t="n"/>
      <c r="EO58" s="1071" t="n"/>
      <c r="EP58" s="1071" t="n"/>
      <c r="EQ58" s="1071" t="n"/>
      <c r="ER58" s="1071" t="n"/>
      <c r="ES58" s="1071" t="n"/>
      <c r="ET58" s="1071" t="n"/>
      <c r="EU58" s="1071" t="n"/>
      <c r="EV58" s="1071" t="n"/>
      <c r="EW58" s="1071" t="n"/>
      <c r="EX58" s="1071" t="n"/>
      <c r="EY58" s="1071" t="n"/>
      <c r="EZ58" s="1071" t="n"/>
      <c r="FA58" s="1071" t="n"/>
      <c r="FB58" s="1071" t="n"/>
      <c r="FC58" s="1071" t="n"/>
      <c r="FD58" s="1071" t="n"/>
      <c r="FE58" s="1071" t="n"/>
      <c r="FF58" s="1071" t="n"/>
      <c r="FG58" s="1071" t="n"/>
      <c r="FH58" s="1071" t="n"/>
      <c r="FI58" s="1071" t="n"/>
      <c r="FJ58" s="1071" t="n"/>
      <c r="FK58" s="1071" t="n"/>
      <c r="FL58" s="1071" t="n"/>
      <c r="FM58" s="1071" t="n"/>
      <c r="FN58" s="1071" t="n"/>
      <c r="FO58" s="1071" t="n"/>
      <c r="FP58" s="1071" t="n"/>
      <c r="FQ58" s="1071" t="n"/>
      <c r="FR58" s="1071" t="n"/>
      <c r="FS58" s="1071" t="n"/>
      <c r="FT58" s="1071" t="n"/>
      <c r="FU58" s="1071" t="n"/>
      <c r="FV58" s="1071" t="n"/>
      <c r="FW58" s="1071" t="n"/>
      <c r="FX58" s="1071" t="n"/>
      <c r="FY58" s="1071" t="n"/>
      <c r="FZ58" s="1071" t="n"/>
      <c r="GA58" s="1071" t="n"/>
      <c r="GB58" s="1071" t="n"/>
      <c r="GC58" s="1071" t="n"/>
      <c r="GD58" s="1071" t="n"/>
      <c r="GE58" s="1071" t="n"/>
      <c r="GF58" s="1071" t="n"/>
      <c r="GG58" s="1071" t="n"/>
      <c r="GH58" s="1071" t="n"/>
      <c r="GI58" s="1071" t="n"/>
      <c r="GJ58" s="1071" t="n"/>
      <c r="GK58" s="1071" t="n"/>
      <c r="GL58" s="1071" t="n"/>
      <c r="GM58" s="1071" t="n"/>
      <c r="GN58" s="1071" t="n"/>
      <c r="GO58" s="1071" t="n"/>
      <c r="GP58" s="1071" t="n"/>
      <c r="GQ58" s="1071" t="n"/>
      <c r="GR58" s="1071" t="n"/>
      <c r="GS58" s="1071" t="n"/>
      <c r="GT58" s="1071" t="n"/>
      <c r="GU58" s="1071" t="n"/>
      <c r="GV58" s="1071" t="n"/>
      <c r="GW58" s="1071" t="n"/>
      <c r="GX58" s="1071" t="n"/>
      <c r="GY58" s="1071" t="n"/>
      <c r="GZ58" s="1071" t="n"/>
      <c r="HA58" s="1071" t="n"/>
      <c r="HB58" s="1071" t="n"/>
      <c r="HC58" s="1071" t="n"/>
      <c r="HD58" s="1071" t="n"/>
      <c r="HE58" s="1071" t="n"/>
      <c r="HF58" s="1071" t="n"/>
      <c r="HG58" s="1071" t="n"/>
      <c r="HH58" s="1071" t="n"/>
      <c r="HI58" s="1071" t="n"/>
      <c r="HJ58" s="1071" t="n"/>
      <c r="HK58" s="1071" t="n"/>
      <c r="HL58" s="1071" t="n"/>
      <c r="HM58" s="1071" t="n"/>
      <c r="HN58" s="1071" t="n"/>
      <c r="HO58" s="1071" t="n"/>
      <c r="HP58" s="1071" t="n"/>
      <c r="HQ58" s="1071" t="n"/>
      <c r="HR58" s="1071" t="n"/>
      <c r="HS58" s="1071" t="n"/>
      <c r="HT58" s="1071" t="n"/>
      <c r="HU58" s="1071" t="n"/>
      <c r="HV58" s="1071" t="n"/>
      <c r="HW58" s="1071" t="n"/>
      <c r="HX58" s="1071" t="n"/>
      <c r="HY58" s="1071" t="n"/>
      <c r="HZ58" s="1071" t="n"/>
      <c r="IA58" s="1071" t="n"/>
      <c r="IB58" s="1071" t="n"/>
      <c r="IC58" s="1071" t="n"/>
      <c r="ID58" s="1071" t="n"/>
      <c r="IE58" s="1071" t="n"/>
      <c r="IF58" s="1071" t="n"/>
      <c r="IG58" s="1071" t="n"/>
      <c r="IH58" s="1071" t="n"/>
      <c r="II58" s="1071" t="n"/>
      <c r="IJ58" s="1071" t="n"/>
      <c r="IK58" s="1071" t="n"/>
      <c r="IL58" s="1071" t="n"/>
      <c r="IM58" s="1071" t="n"/>
      <c r="IN58" s="1071" t="n"/>
      <c r="IO58" s="1071" t="n"/>
      <c r="IP58" s="1071" t="n"/>
      <c r="IQ58" s="1071" t="n"/>
      <c r="IR58" s="1071" t="n"/>
      <c r="IS58" s="1071" t="n"/>
      <c r="IT58" s="1071" t="n"/>
      <c r="IU58" s="1071" t="n"/>
      <c r="IV58" s="1071" t="n"/>
      <c r="IW58" s="1071" t="n"/>
      <c r="IX58" s="1071" t="n"/>
      <c r="IY58" s="1071" t="n"/>
      <c r="IZ58" s="1071" t="n"/>
      <c r="JA58" s="1071" t="n"/>
      <c r="JB58" s="1071" t="n"/>
      <c r="JC58" s="1071" t="n"/>
      <c r="JD58" s="1071" t="n"/>
      <c r="JE58" s="1071" t="n"/>
      <c r="JF58" s="1071" t="n"/>
      <c r="JG58" s="1071" t="n"/>
      <c r="JH58" s="1071" t="n"/>
      <c r="JI58" s="1071" t="n"/>
      <c r="JJ58" s="1071" t="n"/>
      <c r="JK58" s="1071" t="n"/>
      <c r="JL58" s="1071" t="n"/>
      <c r="JM58" s="1071" t="n"/>
      <c r="JN58" s="1071" t="n"/>
      <c r="JO58" s="1071" t="n"/>
      <c r="JP58" s="1071" t="n"/>
      <c r="JQ58" s="1071" t="n"/>
      <c r="JR58" s="1071" t="n"/>
      <c r="JS58" s="1071" t="n"/>
      <c r="JT58" s="1071" t="n"/>
      <c r="JU58" s="1071" t="n"/>
      <c r="JV58" s="1071" t="n"/>
      <c r="JW58" s="1071" t="n"/>
      <c r="JX58" s="1071" t="n"/>
      <c r="JY58" s="1071" t="n"/>
      <c r="JZ58" s="1071" t="n"/>
      <c r="KA58" s="1071" t="n"/>
      <c r="KB58" s="1071" t="n"/>
      <c r="KC58" s="1071" t="n"/>
      <c r="KD58" s="1071" t="n"/>
      <c r="KE58" s="1071" t="n"/>
      <c r="KF58" s="1071" t="n"/>
      <c r="KG58" s="1071" t="n"/>
      <c r="KH58" s="1071" t="n"/>
      <c r="KI58" s="1071" t="n"/>
      <c r="KJ58" s="1071" t="n"/>
      <c r="KK58" s="1071" t="n"/>
      <c r="KL58" s="1071" t="n"/>
      <c r="KM58" s="1071" t="n"/>
      <c r="KN58" s="1071" t="n"/>
      <c r="KO58" s="1071" t="n"/>
      <c r="KP58" s="1071" t="n"/>
      <c r="KQ58" s="1071" t="n"/>
      <c r="KR58" s="1071" t="n"/>
      <c r="KS58" s="1071" t="n"/>
      <c r="KT58" s="1071" t="n"/>
      <c r="KU58" s="1071" t="n"/>
      <c r="KV58" s="1071" t="n"/>
      <c r="KW58" s="1071" t="n"/>
      <c r="KX58" s="1071" t="n"/>
      <c r="KY58" s="1071" t="n"/>
      <c r="KZ58" s="1071" t="n"/>
      <c r="LA58" s="1071" t="n"/>
      <c r="LB58" s="1071" t="n"/>
      <c r="LC58" s="1071" t="n"/>
      <c r="LD58" s="1071" t="n"/>
      <c r="LE58" s="1071" t="n"/>
      <c r="LF58" s="1071" t="n"/>
      <c r="LG58" s="1071" t="n"/>
      <c r="LH58" s="1071" t="n"/>
      <c r="LI58" s="1071" t="n"/>
      <c r="LJ58" s="1071" t="n"/>
      <c r="LK58" s="1071" t="n"/>
      <c r="LL58" s="1071" t="n"/>
      <c r="LM58" s="1071" t="n"/>
      <c r="LN58" s="1071" t="n"/>
      <c r="LO58" s="1071" t="n"/>
      <c r="LP58" s="1071" t="n"/>
      <c r="LQ58" s="1071" t="n"/>
      <c r="LR58" s="1071" t="n"/>
      <c r="LS58" s="1071" t="n"/>
    </row>
    <row r="59" ht="14.25" customFormat="1" customHeight="1" s="1071">
      <c r="A59" s="1071" t="n"/>
      <c r="B59" s="1097" t="n"/>
      <c r="C59" s="1128" t="n"/>
      <c r="D59" s="1128" t="n"/>
      <c r="E59" s="1128" t="n"/>
      <c r="F59" s="1128" t="n"/>
      <c r="G59" s="1128" t="n"/>
      <c r="H59" s="1128" t="n"/>
      <c r="I59" s="1127" t="n"/>
      <c r="J59" s="1071" t="n"/>
      <c r="K59" s="1071" t="n"/>
      <c r="L59" s="1071" t="n"/>
      <c r="M59" s="1071" t="n"/>
      <c r="N59" s="1100">
        <f>B59</f>
        <v/>
      </c>
      <c r="O59" s="1101">
        <f>C59*BS!$B$9</f>
        <v/>
      </c>
      <c r="P59" s="1101">
        <f>D59*BS!$B$9</f>
        <v/>
      </c>
      <c r="Q59" s="1101">
        <f>E59*BS!$B$9</f>
        <v/>
      </c>
      <c r="R59" s="1101">
        <f>F59*BS!$B$9</f>
        <v/>
      </c>
      <c r="S59" s="1101">
        <f>G59*BS!$B$9</f>
        <v/>
      </c>
      <c r="T59" s="1101">
        <f>H59*BS!$B$9</f>
        <v/>
      </c>
      <c r="U59" s="1102">
        <f>I59</f>
        <v/>
      </c>
      <c r="V59" s="146" t="n"/>
      <c r="W59" s="147" t="n"/>
      <c r="X59" s="1071" t="n"/>
      <c r="Y59" s="1071" t="n"/>
      <c r="Z59" s="1071" t="n"/>
      <c r="AA59" s="1071" t="n"/>
      <c r="AB59" s="1071" t="n"/>
      <c r="AC59" s="1071" t="n"/>
      <c r="AD59" s="1071" t="n"/>
      <c r="AE59" s="1071" t="n"/>
      <c r="AF59" s="1071" t="n"/>
      <c r="AG59" s="1071" t="n"/>
      <c r="AH59" s="1071" t="n"/>
      <c r="AI59" s="1071" t="n"/>
      <c r="AJ59" s="1071" t="n"/>
      <c r="AK59" s="1071" t="n"/>
      <c r="AL59" s="1071" t="n"/>
      <c r="AM59" s="1071" t="n"/>
      <c r="AN59" s="1071" t="n"/>
      <c r="AO59" s="1071" t="n"/>
      <c r="AP59" s="1071" t="n"/>
      <c r="AQ59" s="1071" t="n"/>
      <c r="AR59" s="1071" t="n"/>
      <c r="AS59" s="1071" t="n"/>
      <c r="AT59" s="1071" t="n"/>
      <c r="AU59" s="1071" t="n"/>
      <c r="AV59" s="1071" t="n"/>
      <c r="AW59" s="1071" t="n"/>
      <c r="AX59" s="1071" t="n"/>
      <c r="AY59" s="1071" t="n"/>
      <c r="AZ59" s="1071" t="n"/>
      <c r="BA59" s="1071" t="n"/>
      <c r="BB59" s="1071" t="n"/>
      <c r="BC59" s="1071" t="n"/>
      <c r="BD59" s="1071" t="n"/>
      <c r="BE59" s="1071" t="n"/>
      <c r="BF59" s="1071" t="n"/>
      <c r="BG59" s="1071" t="n"/>
      <c r="BH59" s="1071" t="n"/>
      <c r="BI59" s="1071" t="n"/>
      <c r="BJ59" s="1071" t="n"/>
      <c r="BK59" s="1071" t="n"/>
      <c r="BL59" s="1071" t="n"/>
      <c r="BM59" s="1071" t="n"/>
      <c r="BN59" s="1071" t="n"/>
      <c r="BO59" s="1071" t="n"/>
      <c r="BP59" s="1071" t="n"/>
      <c r="BQ59" s="1071" t="n"/>
      <c r="BR59" s="1071" t="n"/>
      <c r="BS59" s="1071" t="n"/>
      <c r="BT59" s="1071" t="n"/>
      <c r="BU59" s="1071" t="n"/>
      <c r="BV59" s="1071" t="n"/>
      <c r="BW59" s="1071" t="n"/>
      <c r="BX59" s="1071" t="n"/>
      <c r="BY59" s="1071" t="n"/>
      <c r="BZ59" s="1071" t="n"/>
      <c r="CA59" s="1071" t="n"/>
      <c r="CB59" s="1071" t="n"/>
      <c r="CC59" s="1071" t="n"/>
      <c r="CD59" s="1071" t="n"/>
      <c r="CE59" s="1071" t="n"/>
      <c r="CF59" s="1071" t="n"/>
      <c r="CG59" s="1071" t="n"/>
      <c r="CH59" s="1071" t="n"/>
      <c r="CI59" s="1071" t="n"/>
      <c r="CJ59" s="1071" t="n"/>
      <c r="CK59" s="1071" t="n"/>
      <c r="CL59" s="1071" t="n"/>
      <c r="CM59" s="1071" t="n"/>
      <c r="CN59" s="1071" t="n"/>
      <c r="CO59" s="1071" t="n"/>
      <c r="CP59" s="1071" t="n"/>
      <c r="CQ59" s="1071" t="n"/>
      <c r="CR59" s="1071" t="n"/>
      <c r="CS59" s="1071" t="n"/>
      <c r="CT59" s="1071" t="n"/>
      <c r="CU59" s="1071" t="n"/>
      <c r="CV59" s="1071" t="n"/>
      <c r="CW59" s="1071" t="n"/>
      <c r="CX59" s="1071" t="n"/>
      <c r="CY59" s="1071" t="n"/>
      <c r="CZ59" s="1071" t="n"/>
      <c r="DA59" s="1071" t="n"/>
      <c r="DB59" s="1071" t="n"/>
      <c r="DC59" s="1071" t="n"/>
      <c r="DD59" s="1071" t="n"/>
      <c r="DE59" s="1071" t="n"/>
      <c r="DF59" s="1071" t="n"/>
      <c r="DG59" s="1071" t="n"/>
      <c r="DH59" s="1071" t="n"/>
      <c r="DI59" s="1071" t="n"/>
      <c r="DJ59" s="1071" t="n"/>
      <c r="DK59" s="1071" t="n"/>
      <c r="DL59" s="1071" t="n"/>
      <c r="DM59" s="1071" t="n"/>
      <c r="DN59" s="1071" t="n"/>
      <c r="DO59" s="1071" t="n"/>
      <c r="DP59" s="1071" t="n"/>
      <c r="DQ59" s="1071" t="n"/>
      <c r="DR59" s="1071" t="n"/>
      <c r="DS59" s="1071" t="n"/>
      <c r="DT59" s="1071" t="n"/>
      <c r="DU59" s="1071" t="n"/>
      <c r="DV59" s="1071" t="n"/>
      <c r="DW59" s="1071" t="n"/>
      <c r="DX59" s="1071" t="n"/>
      <c r="DY59" s="1071" t="n"/>
      <c r="DZ59" s="1071" t="n"/>
      <c r="EA59" s="1071" t="n"/>
      <c r="EB59" s="1071" t="n"/>
      <c r="EC59" s="1071" t="n"/>
      <c r="ED59" s="1071" t="n"/>
      <c r="EE59" s="1071" t="n"/>
      <c r="EF59" s="1071" t="n"/>
      <c r="EG59" s="1071" t="n"/>
      <c r="EH59" s="1071" t="n"/>
      <c r="EI59" s="1071" t="n"/>
      <c r="EJ59" s="1071" t="n"/>
      <c r="EK59" s="1071" t="n"/>
      <c r="EL59" s="1071" t="n"/>
      <c r="EM59" s="1071" t="n"/>
      <c r="EN59" s="1071" t="n"/>
      <c r="EO59" s="1071" t="n"/>
      <c r="EP59" s="1071" t="n"/>
      <c r="EQ59" s="1071" t="n"/>
      <c r="ER59" s="1071" t="n"/>
      <c r="ES59" s="1071" t="n"/>
      <c r="ET59" s="1071" t="n"/>
      <c r="EU59" s="1071" t="n"/>
      <c r="EV59" s="1071" t="n"/>
      <c r="EW59" s="1071" t="n"/>
      <c r="EX59" s="1071" t="n"/>
      <c r="EY59" s="1071" t="n"/>
      <c r="EZ59" s="1071" t="n"/>
      <c r="FA59" s="1071" t="n"/>
      <c r="FB59" s="1071" t="n"/>
      <c r="FC59" s="1071" t="n"/>
      <c r="FD59" s="1071" t="n"/>
      <c r="FE59" s="1071" t="n"/>
      <c r="FF59" s="1071" t="n"/>
      <c r="FG59" s="1071" t="n"/>
      <c r="FH59" s="1071" t="n"/>
      <c r="FI59" s="1071" t="n"/>
      <c r="FJ59" s="1071" t="n"/>
      <c r="FK59" s="1071" t="n"/>
      <c r="FL59" s="1071" t="n"/>
      <c r="FM59" s="1071" t="n"/>
      <c r="FN59" s="1071" t="n"/>
      <c r="FO59" s="1071" t="n"/>
      <c r="FP59" s="1071" t="n"/>
      <c r="FQ59" s="1071" t="n"/>
      <c r="FR59" s="1071" t="n"/>
      <c r="FS59" s="1071" t="n"/>
      <c r="FT59" s="1071" t="n"/>
      <c r="FU59" s="1071" t="n"/>
      <c r="FV59" s="1071" t="n"/>
      <c r="FW59" s="1071" t="n"/>
      <c r="FX59" s="1071" t="n"/>
      <c r="FY59" s="1071" t="n"/>
      <c r="FZ59" s="1071" t="n"/>
      <c r="GA59" s="1071" t="n"/>
      <c r="GB59" s="1071" t="n"/>
      <c r="GC59" s="1071" t="n"/>
      <c r="GD59" s="1071" t="n"/>
      <c r="GE59" s="1071" t="n"/>
      <c r="GF59" s="1071" t="n"/>
      <c r="GG59" s="1071" t="n"/>
      <c r="GH59" s="1071" t="n"/>
      <c r="GI59" s="1071" t="n"/>
      <c r="GJ59" s="1071" t="n"/>
      <c r="GK59" s="1071" t="n"/>
      <c r="GL59" s="1071" t="n"/>
      <c r="GM59" s="1071" t="n"/>
      <c r="GN59" s="1071" t="n"/>
      <c r="GO59" s="1071" t="n"/>
      <c r="GP59" s="1071" t="n"/>
      <c r="GQ59" s="1071" t="n"/>
      <c r="GR59" s="1071" t="n"/>
      <c r="GS59" s="1071" t="n"/>
      <c r="GT59" s="1071" t="n"/>
      <c r="GU59" s="1071" t="n"/>
      <c r="GV59" s="1071" t="n"/>
      <c r="GW59" s="1071" t="n"/>
      <c r="GX59" s="1071" t="n"/>
      <c r="GY59" s="1071" t="n"/>
      <c r="GZ59" s="1071" t="n"/>
      <c r="HA59" s="1071" t="n"/>
      <c r="HB59" s="1071" t="n"/>
      <c r="HC59" s="1071" t="n"/>
      <c r="HD59" s="1071" t="n"/>
      <c r="HE59" s="1071" t="n"/>
      <c r="HF59" s="1071" t="n"/>
      <c r="HG59" s="1071" t="n"/>
      <c r="HH59" s="1071" t="n"/>
      <c r="HI59" s="1071" t="n"/>
      <c r="HJ59" s="1071" t="n"/>
      <c r="HK59" s="1071" t="n"/>
      <c r="HL59" s="1071" t="n"/>
      <c r="HM59" s="1071" t="n"/>
      <c r="HN59" s="1071" t="n"/>
      <c r="HO59" s="1071" t="n"/>
      <c r="HP59" s="1071" t="n"/>
      <c r="HQ59" s="1071" t="n"/>
      <c r="HR59" s="1071" t="n"/>
      <c r="HS59" s="1071" t="n"/>
      <c r="HT59" s="1071" t="n"/>
      <c r="HU59" s="1071" t="n"/>
      <c r="HV59" s="1071" t="n"/>
      <c r="HW59" s="1071" t="n"/>
      <c r="HX59" s="1071" t="n"/>
      <c r="HY59" s="1071" t="n"/>
      <c r="HZ59" s="1071" t="n"/>
      <c r="IA59" s="1071" t="n"/>
      <c r="IB59" s="1071" t="n"/>
      <c r="IC59" s="1071" t="n"/>
      <c r="ID59" s="1071" t="n"/>
      <c r="IE59" s="1071" t="n"/>
      <c r="IF59" s="1071" t="n"/>
      <c r="IG59" s="1071" t="n"/>
      <c r="IH59" s="1071" t="n"/>
      <c r="II59" s="1071" t="n"/>
      <c r="IJ59" s="1071" t="n"/>
      <c r="IK59" s="1071" t="n"/>
      <c r="IL59" s="1071" t="n"/>
      <c r="IM59" s="1071" t="n"/>
      <c r="IN59" s="1071" t="n"/>
      <c r="IO59" s="1071" t="n"/>
      <c r="IP59" s="1071" t="n"/>
      <c r="IQ59" s="1071" t="n"/>
      <c r="IR59" s="1071" t="n"/>
      <c r="IS59" s="1071" t="n"/>
      <c r="IT59" s="1071" t="n"/>
      <c r="IU59" s="1071" t="n"/>
      <c r="IV59" s="1071" t="n"/>
      <c r="IW59" s="1071" t="n"/>
      <c r="IX59" s="1071" t="n"/>
      <c r="IY59" s="1071" t="n"/>
      <c r="IZ59" s="1071" t="n"/>
      <c r="JA59" s="1071" t="n"/>
      <c r="JB59" s="1071" t="n"/>
      <c r="JC59" s="1071" t="n"/>
      <c r="JD59" s="1071" t="n"/>
      <c r="JE59" s="1071" t="n"/>
      <c r="JF59" s="1071" t="n"/>
      <c r="JG59" s="1071" t="n"/>
      <c r="JH59" s="1071" t="n"/>
      <c r="JI59" s="1071" t="n"/>
      <c r="JJ59" s="1071" t="n"/>
      <c r="JK59" s="1071" t="n"/>
      <c r="JL59" s="1071" t="n"/>
      <c r="JM59" s="1071" t="n"/>
      <c r="JN59" s="1071" t="n"/>
      <c r="JO59" s="1071" t="n"/>
      <c r="JP59" s="1071" t="n"/>
      <c r="JQ59" s="1071" t="n"/>
      <c r="JR59" s="1071" t="n"/>
      <c r="JS59" s="1071" t="n"/>
      <c r="JT59" s="1071" t="n"/>
      <c r="JU59" s="1071" t="n"/>
      <c r="JV59" s="1071" t="n"/>
      <c r="JW59" s="1071" t="n"/>
      <c r="JX59" s="1071" t="n"/>
      <c r="JY59" s="1071" t="n"/>
      <c r="JZ59" s="1071" t="n"/>
      <c r="KA59" s="1071" t="n"/>
      <c r="KB59" s="1071" t="n"/>
      <c r="KC59" s="1071" t="n"/>
      <c r="KD59" s="1071" t="n"/>
      <c r="KE59" s="1071" t="n"/>
      <c r="KF59" s="1071" t="n"/>
      <c r="KG59" s="1071" t="n"/>
      <c r="KH59" s="1071" t="n"/>
      <c r="KI59" s="1071" t="n"/>
      <c r="KJ59" s="1071" t="n"/>
      <c r="KK59" s="1071" t="n"/>
      <c r="KL59" s="1071" t="n"/>
      <c r="KM59" s="1071" t="n"/>
      <c r="KN59" s="1071" t="n"/>
      <c r="KO59" s="1071" t="n"/>
      <c r="KP59" s="1071" t="n"/>
      <c r="KQ59" s="1071" t="n"/>
      <c r="KR59" s="1071" t="n"/>
      <c r="KS59" s="1071" t="n"/>
      <c r="KT59" s="1071" t="n"/>
      <c r="KU59" s="1071" t="n"/>
      <c r="KV59" s="1071" t="n"/>
      <c r="KW59" s="1071" t="n"/>
      <c r="KX59" s="1071" t="n"/>
      <c r="KY59" s="1071" t="n"/>
      <c r="KZ59" s="1071" t="n"/>
      <c r="LA59" s="1071" t="n"/>
      <c r="LB59" s="1071" t="n"/>
      <c r="LC59" s="1071" t="n"/>
      <c r="LD59" s="1071" t="n"/>
      <c r="LE59" s="1071" t="n"/>
      <c r="LF59" s="1071" t="n"/>
      <c r="LG59" s="1071" t="n"/>
      <c r="LH59" s="1071" t="n"/>
      <c r="LI59" s="1071" t="n"/>
      <c r="LJ59" s="1071" t="n"/>
      <c r="LK59" s="1071" t="n"/>
      <c r="LL59" s="1071" t="n"/>
      <c r="LM59" s="1071" t="n"/>
      <c r="LN59" s="1071" t="n"/>
      <c r="LO59" s="1071" t="n"/>
      <c r="LP59" s="1071" t="n"/>
      <c r="LQ59" s="1071" t="n"/>
      <c r="LR59" s="1071" t="n"/>
      <c r="LS59" s="1071" t="n"/>
    </row>
    <row r="60" ht="14.25" customFormat="1" customHeight="1" s="1071">
      <c r="A60" s="1071" t="n"/>
      <c r="B60" s="1097" t="n"/>
      <c r="C60" s="1128" t="n"/>
      <c r="D60" s="1128" t="n"/>
      <c r="E60" s="1128" t="n"/>
      <c r="F60" s="1128" t="n"/>
      <c r="G60" s="1128" t="n"/>
      <c r="H60" s="1128" t="n"/>
      <c r="I60" s="1127" t="n"/>
      <c r="J60" s="1071" t="n"/>
      <c r="K60" s="1071" t="n"/>
      <c r="L60" s="1071" t="n"/>
      <c r="M60" s="1071" t="n"/>
      <c r="N60" s="1100">
        <f>B60</f>
        <v/>
      </c>
      <c r="O60" s="1101">
        <f>C60*BS!$B$9</f>
        <v/>
      </c>
      <c r="P60" s="1101">
        <f>D60*BS!$B$9</f>
        <v/>
      </c>
      <c r="Q60" s="1101">
        <f>E60*BS!$B$9</f>
        <v/>
      </c>
      <c r="R60" s="1101">
        <f>F60*BS!$B$9</f>
        <v/>
      </c>
      <c r="S60" s="1101">
        <f>G60*BS!$B$9</f>
        <v/>
      </c>
      <c r="T60" s="1101">
        <f>H60*BS!$B$9</f>
        <v/>
      </c>
      <c r="U60" s="1102">
        <f>I60</f>
        <v/>
      </c>
      <c r="V60" s="146" t="n"/>
      <c r="W60" s="147" t="n"/>
      <c r="X60" s="1071" t="n"/>
      <c r="Y60" s="1071" t="n"/>
      <c r="Z60" s="1071" t="n"/>
      <c r="AA60" s="1071" t="n"/>
      <c r="AB60" s="1071" t="n"/>
      <c r="AC60" s="1071" t="n"/>
      <c r="AD60" s="1071" t="n"/>
      <c r="AE60" s="1071" t="n"/>
      <c r="AF60" s="1071" t="n"/>
      <c r="AG60" s="1071" t="n"/>
      <c r="AH60" s="1071" t="n"/>
      <c r="AI60" s="1071" t="n"/>
      <c r="AJ60" s="1071" t="n"/>
      <c r="AK60" s="1071" t="n"/>
      <c r="AL60" s="1071" t="n"/>
      <c r="AM60" s="1071" t="n"/>
      <c r="AN60" s="1071" t="n"/>
      <c r="AO60" s="1071" t="n"/>
      <c r="AP60" s="1071" t="n"/>
      <c r="AQ60" s="1071" t="n"/>
      <c r="AR60" s="1071" t="n"/>
      <c r="AS60" s="1071" t="n"/>
      <c r="AT60" s="1071" t="n"/>
      <c r="AU60" s="1071" t="n"/>
      <c r="AV60" s="1071" t="n"/>
      <c r="AW60" s="1071" t="n"/>
      <c r="AX60" s="1071" t="n"/>
      <c r="AY60" s="1071" t="n"/>
      <c r="AZ60" s="1071" t="n"/>
      <c r="BA60" s="1071" t="n"/>
      <c r="BB60" s="1071" t="n"/>
      <c r="BC60" s="1071" t="n"/>
      <c r="BD60" s="1071" t="n"/>
      <c r="BE60" s="1071" t="n"/>
      <c r="BF60" s="1071" t="n"/>
      <c r="BG60" s="1071" t="n"/>
      <c r="BH60" s="1071" t="n"/>
      <c r="BI60" s="1071" t="n"/>
      <c r="BJ60" s="1071" t="n"/>
      <c r="BK60" s="1071" t="n"/>
      <c r="BL60" s="1071" t="n"/>
      <c r="BM60" s="1071" t="n"/>
      <c r="BN60" s="1071" t="n"/>
      <c r="BO60" s="1071" t="n"/>
      <c r="BP60" s="1071" t="n"/>
      <c r="BQ60" s="1071" t="n"/>
      <c r="BR60" s="1071" t="n"/>
      <c r="BS60" s="1071" t="n"/>
      <c r="BT60" s="1071" t="n"/>
      <c r="BU60" s="1071" t="n"/>
      <c r="BV60" s="1071" t="n"/>
      <c r="BW60" s="1071" t="n"/>
      <c r="BX60" s="1071" t="n"/>
      <c r="BY60" s="1071" t="n"/>
      <c r="BZ60" s="1071" t="n"/>
      <c r="CA60" s="1071" t="n"/>
      <c r="CB60" s="1071" t="n"/>
      <c r="CC60" s="1071" t="n"/>
      <c r="CD60" s="1071" t="n"/>
      <c r="CE60" s="1071" t="n"/>
      <c r="CF60" s="1071" t="n"/>
      <c r="CG60" s="1071" t="n"/>
      <c r="CH60" s="1071" t="n"/>
      <c r="CI60" s="1071" t="n"/>
      <c r="CJ60" s="1071" t="n"/>
      <c r="CK60" s="1071" t="n"/>
      <c r="CL60" s="1071" t="n"/>
      <c r="CM60" s="1071" t="n"/>
      <c r="CN60" s="1071" t="n"/>
      <c r="CO60" s="1071" t="n"/>
      <c r="CP60" s="1071" t="n"/>
      <c r="CQ60" s="1071" t="n"/>
      <c r="CR60" s="1071" t="n"/>
      <c r="CS60" s="1071" t="n"/>
      <c r="CT60" s="1071" t="n"/>
      <c r="CU60" s="1071" t="n"/>
      <c r="CV60" s="1071" t="n"/>
      <c r="CW60" s="1071" t="n"/>
      <c r="CX60" s="1071" t="n"/>
      <c r="CY60" s="1071" t="n"/>
      <c r="CZ60" s="1071" t="n"/>
      <c r="DA60" s="1071" t="n"/>
      <c r="DB60" s="1071" t="n"/>
      <c r="DC60" s="1071" t="n"/>
      <c r="DD60" s="1071" t="n"/>
      <c r="DE60" s="1071" t="n"/>
      <c r="DF60" s="1071" t="n"/>
      <c r="DG60" s="1071" t="n"/>
      <c r="DH60" s="1071" t="n"/>
      <c r="DI60" s="1071" t="n"/>
      <c r="DJ60" s="1071" t="n"/>
      <c r="DK60" s="1071" t="n"/>
      <c r="DL60" s="1071" t="n"/>
      <c r="DM60" s="1071" t="n"/>
      <c r="DN60" s="1071" t="n"/>
      <c r="DO60" s="1071" t="n"/>
      <c r="DP60" s="1071" t="n"/>
      <c r="DQ60" s="1071" t="n"/>
      <c r="DR60" s="1071" t="n"/>
      <c r="DS60" s="1071" t="n"/>
      <c r="DT60" s="1071" t="n"/>
      <c r="DU60" s="1071" t="n"/>
      <c r="DV60" s="1071" t="n"/>
      <c r="DW60" s="1071" t="n"/>
      <c r="DX60" s="1071" t="n"/>
      <c r="DY60" s="1071" t="n"/>
      <c r="DZ60" s="1071" t="n"/>
      <c r="EA60" s="1071" t="n"/>
      <c r="EB60" s="1071" t="n"/>
      <c r="EC60" s="1071" t="n"/>
      <c r="ED60" s="1071" t="n"/>
      <c r="EE60" s="1071" t="n"/>
      <c r="EF60" s="1071" t="n"/>
      <c r="EG60" s="1071" t="n"/>
      <c r="EH60" s="1071" t="n"/>
      <c r="EI60" s="1071" t="n"/>
      <c r="EJ60" s="1071" t="n"/>
      <c r="EK60" s="1071" t="n"/>
      <c r="EL60" s="1071" t="n"/>
      <c r="EM60" s="1071" t="n"/>
      <c r="EN60" s="1071" t="n"/>
      <c r="EO60" s="1071" t="n"/>
      <c r="EP60" s="1071" t="n"/>
      <c r="EQ60" s="1071" t="n"/>
      <c r="ER60" s="1071" t="n"/>
      <c r="ES60" s="1071" t="n"/>
      <c r="ET60" s="1071" t="n"/>
      <c r="EU60" s="1071" t="n"/>
      <c r="EV60" s="1071" t="n"/>
      <c r="EW60" s="1071" t="n"/>
      <c r="EX60" s="1071" t="n"/>
      <c r="EY60" s="1071" t="n"/>
      <c r="EZ60" s="1071" t="n"/>
      <c r="FA60" s="1071" t="n"/>
      <c r="FB60" s="1071" t="n"/>
      <c r="FC60" s="1071" t="n"/>
      <c r="FD60" s="1071" t="n"/>
      <c r="FE60" s="1071" t="n"/>
      <c r="FF60" s="1071" t="n"/>
      <c r="FG60" s="1071" t="n"/>
      <c r="FH60" s="1071" t="n"/>
      <c r="FI60" s="1071" t="n"/>
      <c r="FJ60" s="1071" t="n"/>
      <c r="FK60" s="1071" t="n"/>
      <c r="FL60" s="1071" t="n"/>
      <c r="FM60" s="1071" t="n"/>
      <c r="FN60" s="1071" t="n"/>
      <c r="FO60" s="1071" t="n"/>
      <c r="FP60" s="1071" t="n"/>
      <c r="FQ60" s="1071" t="n"/>
      <c r="FR60" s="1071" t="n"/>
      <c r="FS60" s="1071" t="n"/>
      <c r="FT60" s="1071" t="n"/>
      <c r="FU60" s="1071" t="n"/>
      <c r="FV60" s="1071" t="n"/>
      <c r="FW60" s="1071" t="n"/>
      <c r="FX60" s="1071" t="n"/>
      <c r="FY60" s="1071" t="n"/>
      <c r="FZ60" s="1071" t="n"/>
      <c r="GA60" s="1071" t="n"/>
      <c r="GB60" s="1071" t="n"/>
      <c r="GC60" s="1071" t="n"/>
      <c r="GD60" s="1071" t="n"/>
      <c r="GE60" s="1071" t="n"/>
      <c r="GF60" s="1071" t="n"/>
      <c r="GG60" s="1071" t="n"/>
      <c r="GH60" s="1071" t="n"/>
      <c r="GI60" s="1071" t="n"/>
      <c r="GJ60" s="1071" t="n"/>
      <c r="GK60" s="1071" t="n"/>
      <c r="GL60" s="1071" t="n"/>
      <c r="GM60" s="1071" t="n"/>
      <c r="GN60" s="1071" t="n"/>
      <c r="GO60" s="1071" t="n"/>
      <c r="GP60" s="1071" t="n"/>
      <c r="GQ60" s="1071" t="n"/>
      <c r="GR60" s="1071" t="n"/>
      <c r="GS60" s="1071" t="n"/>
      <c r="GT60" s="1071" t="n"/>
      <c r="GU60" s="1071" t="n"/>
      <c r="GV60" s="1071" t="n"/>
      <c r="GW60" s="1071" t="n"/>
      <c r="GX60" s="1071" t="n"/>
      <c r="GY60" s="1071" t="n"/>
      <c r="GZ60" s="1071" t="n"/>
      <c r="HA60" s="1071" t="n"/>
      <c r="HB60" s="1071" t="n"/>
      <c r="HC60" s="1071" t="n"/>
      <c r="HD60" s="1071" t="n"/>
      <c r="HE60" s="1071" t="n"/>
      <c r="HF60" s="1071" t="n"/>
      <c r="HG60" s="1071" t="n"/>
      <c r="HH60" s="1071" t="n"/>
      <c r="HI60" s="1071" t="n"/>
      <c r="HJ60" s="1071" t="n"/>
      <c r="HK60" s="1071" t="n"/>
      <c r="HL60" s="1071" t="n"/>
      <c r="HM60" s="1071" t="n"/>
      <c r="HN60" s="1071" t="n"/>
      <c r="HO60" s="1071" t="n"/>
      <c r="HP60" s="1071" t="n"/>
      <c r="HQ60" s="1071" t="n"/>
      <c r="HR60" s="1071" t="n"/>
      <c r="HS60" s="1071" t="n"/>
      <c r="HT60" s="1071" t="n"/>
      <c r="HU60" s="1071" t="n"/>
      <c r="HV60" s="1071" t="n"/>
      <c r="HW60" s="1071" t="n"/>
      <c r="HX60" s="1071" t="n"/>
      <c r="HY60" s="1071" t="n"/>
      <c r="HZ60" s="1071" t="n"/>
      <c r="IA60" s="1071" t="n"/>
      <c r="IB60" s="1071" t="n"/>
      <c r="IC60" s="1071" t="n"/>
      <c r="ID60" s="1071" t="n"/>
      <c r="IE60" s="1071" t="n"/>
      <c r="IF60" s="1071" t="n"/>
      <c r="IG60" s="1071" t="n"/>
      <c r="IH60" s="1071" t="n"/>
      <c r="II60" s="1071" t="n"/>
      <c r="IJ60" s="1071" t="n"/>
      <c r="IK60" s="1071" t="n"/>
      <c r="IL60" s="1071" t="n"/>
      <c r="IM60" s="1071" t="n"/>
      <c r="IN60" s="1071" t="n"/>
      <c r="IO60" s="1071" t="n"/>
      <c r="IP60" s="1071" t="n"/>
      <c r="IQ60" s="1071" t="n"/>
      <c r="IR60" s="1071" t="n"/>
      <c r="IS60" s="1071" t="n"/>
      <c r="IT60" s="1071" t="n"/>
      <c r="IU60" s="1071" t="n"/>
      <c r="IV60" s="1071" t="n"/>
      <c r="IW60" s="1071" t="n"/>
      <c r="IX60" s="1071" t="n"/>
      <c r="IY60" s="1071" t="n"/>
      <c r="IZ60" s="1071" t="n"/>
      <c r="JA60" s="1071" t="n"/>
      <c r="JB60" s="1071" t="n"/>
      <c r="JC60" s="1071" t="n"/>
      <c r="JD60" s="1071" t="n"/>
      <c r="JE60" s="1071" t="n"/>
      <c r="JF60" s="1071" t="n"/>
      <c r="JG60" s="1071" t="n"/>
      <c r="JH60" s="1071" t="n"/>
      <c r="JI60" s="1071" t="n"/>
      <c r="JJ60" s="1071" t="n"/>
      <c r="JK60" s="1071" t="n"/>
      <c r="JL60" s="1071" t="n"/>
      <c r="JM60" s="1071" t="n"/>
      <c r="JN60" s="1071" t="n"/>
      <c r="JO60" s="1071" t="n"/>
      <c r="JP60" s="1071" t="n"/>
      <c r="JQ60" s="1071" t="n"/>
      <c r="JR60" s="1071" t="n"/>
      <c r="JS60" s="1071" t="n"/>
      <c r="JT60" s="1071" t="n"/>
      <c r="JU60" s="1071" t="n"/>
      <c r="JV60" s="1071" t="n"/>
      <c r="JW60" s="1071" t="n"/>
      <c r="JX60" s="1071" t="n"/>
      <c r="JY60" s="1071" t="n"/>
      <c r="JZ60" s="1071" t="n"/>
      <c r="KA60" s="1071" t="n"/>
      <c r="KB60" s="1071" t="n"/>
      <c r="KC60" s="1071" t="n"/>
      <c r="KD60" s="1071" t="n"/>
      <c r="KE60" s="1071" t="n"/>
      <c r="KF60" s="1071" t="n"/>
      <c r="KG60" s="1071" t="n"/>
      <c r="KH60" s="1071" t="n"/>
      <c r="KI60" s="1071" t="n"/>
      <c r="KJ60" s="1071" t="n"/>
      <c r="KK60" s="1071" t="n"/>
      <c r="KL60" s="1071" t="n"/>
      <c r="KM60" s="1071" t="n"/>
      <c r="KN60" s="1071" t="n"/>
      <c r="KO60" s="1071" t="n"/>
      <c r="KP60" s="1071" t="n"/>
      <c r="KQ60" s="1071" t="n"/>
      <c r="KR60" s="1071" t="n"/>
      <c r="KS60" s="1071" t="n"/>
      <c r="KT60" s="1071" t="n"/>
      <c r="KU60" s="1071" t="n"/>
      <c r="KV60" s="1071" t="n"/>
      <c r="KW60" s="1071" t="n"/>
      <c r="KX60" s="1071" t="n"/>
      <c r="KY60" s="1071" t="n"/>
      <c r="KZ60" s="1071" t="n"/>
      <c r="LA60" s="1071" t="n"/>
      <c r="LB60" s="1071" t="n"/>
      <c r="LC60" s="1071" t="n"/>
      <c r="LD60" s="1071" t="n"/>
      <c r="LE60" s="1071" t="n"/>
      <c r="LF60" s="1071" t="n"/>
      <c r="LG60" s="1071" t="n"/>
      <c r="LH60" s="1071" t="n"/>
      <c r="LI60" s="1071" t="n"/>
      <c r="LJ60" s="1071" t="n"/>
      <c r="LK60" s="1071" t="n"/>
      <c r="LL60" s="1071" t="n"/>
      <c r="LM60" s="1071" t="n"/>
      <c r="LN60" s="1071" t="n"/>
      <c r="LO60" s="1071" t="n"/>
      <c r="LP60" s="1071" t="n"/>
      <c r="LQ60" s="1071" t="n"/>
      <c r="LR60" s="1071" t="n"/>
      <c r="LS60" s="1071" t="n"/>
    </row>
    <row r="61" ht="14.25" customFormat="1" customHeight="1" s="1071">
      <c r="A61" s="1071" t="n"/>
      <c r="B61" s="1097" t="n"/>
      <c r="C61" s="1128" t="n"/>
      <c r="D61" s="1128" t="n"/>
      <c r="E61" s="1128" t="n"/>
      <c r="F61" s="1128" t="n"/>
      <c r="G61" s="1128" t="n"/>
      <c r="H61" s="1128" t="n"/>
      <c r="I61" s="1127" t="n"/>
      <c r="J61" s="1071" t="n"/>
      <c r="K61" s="1071" t="n"/>
      <c r="L61" s="1071" t="n"/>
      <c r="M61" s="1071" t="n"/>
      <c r="N61" s="1100">
        <f>B61</f>
        <v/>
      </c>
      <c r="O61" s="1101">
        <f>C61*BS!$B$9</f>
        <v/>
      </c>
      <c r="P61" s="1101">
        <f>D61*BS!$B$9</f>
        <v/>
      </c>
      <c r="Q61" s="1101">
        <f>E61*BS!$B$9</f>
        <v/>
      </c>
      <c r="R61" s="1101">
        <f>F61*BS!$B$9</f>
        <v/>
      </c>
      <c r="S61" s="1101">
        <f>G61*BS!$B$9</f>
        <v/>
      </c>
      <c r="T61" s="1101">
        <f>H61*BS!$B$9</f>
        <v/>
      </c>
      <c r="U61" s="1102">
        <f>I61</f>
        <v/>
      </c>
      <c r="V61" s="146" t="n"/>
      <c r="W61" s="147" t="n"/>
      <c r="X61" s="1071" t="n"/>
      <c r="Y61" s="1071" t="n"/>
      <c r="Z61" s="1071" t="n"/>
      <c r="AA61" s="1071" t="n"/>
      <c r="AB61" s="1071" t="n"/>
      <c r="AC61" s="1071" t="n"/>
      <c r="AD61" s="1071" t="n"/>
      <c r="AE61" s="1071" t="n"/>
      <c r="AF61" s="1071" t="n"/>
      <c r="AG61" s="1071" t="n"/>
      <c r="AH61" s="1071" t="n"/>
      <c r="AI61" s="1071" t="n"/>
      <c r="AJ61" s="1071" t="n"/>
      <c r="AK61" s="1071" t="n"/>
      <c r="AL61" s="1071" t="n"/>
      <c r="AM61" s="1071" t="n"/>
      <c r="AN61" s="1071" t="n"/>
      <c r="AO61" s="1071" t="n"/>
      <c r="AP61" s="1071" t="n"/>
      <c r="AQ61" s="1071" t="n"/>
      <c r="AR61" s="1071" t="n"/>
      <c r="AS61" s="1071" t="n"/>
      <c r="AT61" s="1071" t="n"/>
      <c r="AU61" s="1071" t="n"/>
      <c r="AV61" s="1071" t="n"/>
      <c r="AW61" s="1071" t="n"/>
      <c r="AX61" s="1071" t="n"/>
      <c r="AY61" s="1071" t="n"/>
      <c r="AZ61" s="1071" t="n"/>
      <c r="BA61" s="1071" t="n"/>
      <c r="BB61" s="1071" t="n"/>
      <c r="BC61" s="1071" t="n"/>
      <c r="BD61" s="1071" t="n"/>
      <c r="BE61" s="1071" t="n"/>
      <c r="BF61" s="1071" t="n"/>
      <c r="BG61" s="1071" t="n"/>
      <c r="BH61" s="1071" t="n"/>
      <c r="BI61" s="1071" t="n"/>
      <c r="BJ61" s="1071" t="n"/>
      <c r="BK61" s="1071" t="n"/>
      <c r="BL61" s="1071" t="n"/>
      <c r="BM61" s="1071" t="n"/>
      <c r="BN61" s="1071" t="n"/>
      <c r="BO61" s="1071" t="n"/>
      <c r="BP61" s="1071" t="n"/>
      <c r="BQ61" s="1071" t="n"/>
      <c r="BR61" s="1071" t="n"/>
      <c r="BS61" s="1071" t="n"/>
      <c r="BT61" s="1071" t="n"/>
      <c r="BU61" s="1071" t="n"/>
      <c r="BV61" s="1071" t="n"/>
      <c r="BW61" s="1071" t="n"/>
      <c r="BX61" s="1071" t="n"/>
      <c r="BY61" s="1071" t="n"/>
      <c r="BZ61" s="1071" t="n"/>
      <c r="CA61" s="1071" t="n"/>
      <c r="CB61" s="1071" t="n"/>
      <c r="CC61" s="1071" t="n"/>
      <c r="CD61" s="1071" t="n"/>
      <c r="CE61" s="1071" t="n"/>
      <c r="CF61" s="1071" t="n"/>
      <c r="CG61" s="1071" t="n"/>
      <c r="CH61" s="1071" t="n"/>
      <c r="CI61" s="1071" t="n"/>
      <c r="CJ61" s="1071" t="n"/>
      <c r="CK61" s="1071" t="n"/>
      <c r="CL61" s="1071" t="n"/>
      <c r="CM61" s="1071" t="n"/>
      <c r="CN61" s="1071" t="n"/>
      <c r="CO61" s="1071" t="n"/>
      <c r="CP61" s="1071" t="n"/>
      <c r="CQ61" s="1071" t="n"/>
      <c r="CR61" s="1071" t="n"/>
      <c r="CS61" s="1071" t="n"/>
      <c r="CT61" s="1071" t="n"/>
      <c r="CU61" s="1071" t="n"/>
      <c r="CV61" s="1071" t="n"/>
      <c r="CW61" s="1071" t="n"/>
      <c r="CX61" s="1071" t="n"/>
      <c r="CY61" s="1071" t="n"/>
      <c r="CZ61" s="1071" t="n"/>
      <c r="DA61" s="1071" t="n"/>
      <c r="DB61" s="1071" t="n"/>
      <c r="DC61" s="1071" t="n"/>
      <c r="DD61" s="1071" t="n"/>
      <c r="DE61" s="1071" t="n"/>
      <c r="DF61" s="1071" t="n"/>
      <c r="DG61" s="1071" t="n"/>
      <c r="DH61" s="1071" t="n"/>
      <c r="DI61" s="1071" t="n"/>
      <c r="DJ61" s="1071" t="n"/>
      <c r="DK61" s="1071" t="n"/>
      <c r="DL61" s="1071" t="n"/>
      <c r="DM61" s="1071" t="n"/>
      <c r="DN61" s="1071" t="n"/>
      <c r="DO61" s="1071" t="n"/>
      <c r="DP61" s="1071" t="n"/>
      <c r="DQ61" s="1071" t="n"/>
      <c r="DR61" s="1071" t="n"/>
      <c r="DS61" s="1071" t="n"/>
      <c r="DT61" s="1071" t="n"/>
      <c r="DU61" s="1071" t="n"/>
      <c r="DV61" s="1071" t="n"/>
      <c r="DW61" s="1071" t="n"/>
      <c r="DX61" s="1071" t="n"/>
      <c r="DY61" s="1071" t="n"/>
      <c r="DZ61" s="1071" t="n"/>
      <c r="EA61" s="1071" t="n"/>
      <c r="EB61" s="1071" t="n"/>
      <c r="EC61" s="1071" t="n"/>
      <c r="ED61" s="1071" t="n"/>
      <c r="EE61" s="1071" t="n"/>
      <c r="EF61" s="1071" t="n"/>
      <c r="EG61" s="1071" t="n"/>
      <c r="EH61" s="1071" t="n"/>
      <c r="EI61" s="1071" t="n"/>
      <c r="EJ61" s="1071" t="n"/>
      <c r="EK61" s="1071" t="n"/>
      <c r="EL61" s="1071" t="n"/>
      <c r="EM61" s="1071" t="n"/>
      <c r="EN61" s="1071" t="n"/>
      <c r="EO61" s="1071" t="n"/>
      <c r="EP61" s="1071" t="n"/>
      <c r="EQ61" s="1071" t="n"/>
      <c r="ER61" s="1071" t="n"/>
      <c r="ES61" s="1071" t="n"/>
      <c r="ET61" s="1071" t="n"/>
      <c r="EU61" s="1071" t="n"/>
      <c r="EV61" s="1071" t="n"/>
      <c r="EW61" s="1071" t="n"/>
      <c r="EX61" s="1071" t="n"/>
      <c r="EY61" s="1071" t="n"/>
      <c r="EZ61" s="1071" t="n"/>
      <c r="FA61" s="1071" t="n"/>
      <c r="FB61" s="1071" t="n"/>
      <c r="FC61" s="1071" t="n"/>
      <c r="FD61" s="1071" t="n"/>
      <c r="FE61" s="1071" t="n"/>
      <c r="FF61" s="1071" t="n"/>
      <c r="FG61" s="1071" t="n"/>
      <c r="FH61" s="1071" t="n"/>
      <c r="FI61" s="1071" t="n"/>
      <c r="FJ61" s="1071" t="n"/>
      <c r="FK61" s="1071" t="n"/>
      <c r="FL61" s="1071" t="n"/>
      <c r="FM61" s="1071" t="n"/>
      <c r="FN61" s="1071" t="n"/>
      <c r="FO61" s="1071" t="n"/>
      <c r="FP61" s="1071" t="n"/>
      <c r="FQ61" s="1071" t="n"/>
      <c r="FR61" s="1071" t="n"/>
      <c r="FS61" s="1071" t="n"/>
      <c r="FT61" s="1071" t="n"/>
      <c r="FU61" s="1071" t="n"/>
      <c r="FV61" s="1071" t="n"/>
      <c r="FW61" s="1071" t="n"/>
      <c r="FX61" s="1071" t="n"/>
      <c r="FY61" s="1071" t="n"/>
      <c r="FZ61" s="1071" t="n"/>
      <c r="GA61" s="1071" t="n"/>
      <c r="GB61" s="1071" t="n"/>
      <c r="GC61" s="1071" t="n"/>
      <c r="GD61" s="1071" t="n"/>
      <c r="GE61" s="1071" t="n"/>
      <c r="GF61" s="1071" t="n"/>
      <c r="GG61" s="1071" t="n"/>
      <c r="GH61" s="1071" t="n"/>
      <c r="GI61" s="1071" t="n"/>
      <c r="GJ61" s="1071" t="n"/>
      <c r="GK61" s="1071" t="n"/>
      <c r="GL61" s="1071" t="n"/>
      <c r="GM61" s="1071" t="n"/>
      <c r="GN61" s="1071" t="n"/>
      <c r="GO61" s="1071" t="n"/>
      <c r="GP61" s="1071" t="n"/>
      <c r="GQ61" s="1071" t="n"/>
      <c r="GR61" s="1071" t="n"/>
      <c r="GS61" s="1071" t="n"/>
      <c r="GT61" s="1071" t="n"/>
      <c r="GU61" s="1071" t="n"/>
      <c r="GV61" s="1071" t="n"/>
      <c r="GW61" s="1071" t="n"/>
      <c r="GX61" s="1071" t="n"/>
      <c r="GY61" s="1071" t="n"/>
      <c r="GZ61" s="1071" t="n"/>
      <c r="HA61" s="1071" t="n"/>
      <c r="HB61" s="1071" t="n"/>
      <c r="HC61" s="1071" t="n"/>
      <c r="HD61" s="1071" t="n"/>
      <c r="HE61" s="1071" t="n"/>
      <c r="HF61" s="1071" t="n"/>
      <c r="HG61" s="1071" t="n"/>
      <c r="HH61" s="1071" t="n"/>
      <c r="HI61" s="1071" t="n"/>
      <c r="HJ61" s="1071" t="n"/>
      <c r="HK61" s="1071" t="n"/>
      <c r="HL61" s="1071" t="n"/>
      <c r="HM61" s="1071" t="n"/>
      <c r="HN61" s="1071" t="n"/>
      <c r="HO61" s="1071" t="n"/>
      <c r="HP61" s="1071" t="n"/>
      <c r="HQ61" s="1071" t="n"/>
      <c r="HR61" s="1071" t="n"/>
      <c r="HS61" s="1071" t="n"/>
      <c r="HT61" s="1071" t="n"/>
      <c r="HU61" s="1071" t="n"/>
      <c r="HV61" s="1071" t="n"/>
      <c r="HW61" s="1071" t="n"/>
      <c r="HX61" s="1071" t="n"/>
      <c r="HY61" s="1071" t="n"/>
      <c r="HZ61" s="1071" t="n"/>
      <c r="IA61" s="1071" t="n"/>
      <c r="IB61" s="1071" t="n"/>
      <c r="IC61" s="1071" t="n"/>
      <c r="ID61" s="1071" t="n"/>
      <c r="IE61" s="1071" t="n"/>
      <c r="IF61" s="1071" t="n"/>
      <c r="IG61" s="1071" t="n"/>
      <c r="IH61" s="1071" t="n"/>
      <c r="II61" s="1071" t="n"/>
      <c r="IJ61" s="1071" t="n"/>
      <c r="IK61" s="1071" t="n"/>
      <c r="IL61" s="1071" t="n"/>
      <c r="IM61" s="1071" t="n"/>
      <c r="IN61" s="1071" t="n"/>
      <c r="IO61" s="1071" t="n"/>
      <c r="IP61" s="1071" t="n"/>
      <c r="IQ61" s="1071" t="n"/>
      <c r="IR61" s="1071" t="n"/>
      <c r="IS61" s="1071" t="n"/>
      <c r="IT61" s="1071" t="n"/>
      <c r="IU61" s="1071" t="n"/>
      <c r="IV61" s="1071" t="n"/>
      <c r="IW61" s="1071" t="n"/>
      <c r="IX61" s="1071" t="n"/>
      <c r="IY61" s="1071" t="n"/>
      <c r="IZ61" s="1071" t="n"/>
      <c r="JA61" s="1071" t="n"/>
      <c r="JB61" s="1071" t="n"/>
      <c r="JC61" s="1071" t="n"/>
      <c r="JD61" s="1071" t="n"/>
      <c r="JE61" s="1071" t="n"/>
      <c r="JF61" s="1071" t="n"/>
      <c r="JG61" s="1071" t="n"/>
      <c r="JH61" s="1071" t="n"/>
      <c r="JI61" s="1071" t="n"/>
      <c r="JJ61" s="1071" t="n"/>
      <c r="JK61" s="1071" t="n"/>
      <c r="JL61" s="1071" t="n"/>
      <c r="JM61" s="1071" t="n"/>
      <c r="JN61" s="1071" t="n"/>
      <c r="JO61" s="1071" t="n"/>
      <c r="JP61" s="1071" t="n"/>
      <c r="JQ61" s="1071" t="n"/>
      <c r="JR61" s="1071" t="n"/>
      <c r="JS61" s="1071" t="n"/>
      <c r="JT61" s="1071" t="n"/>
      <c r="JU61" s="1071" t="n"/>
      <c r="JV61" s="1071" t="n"/>
      <c r="JW61" s="1071" t="n"/>
      <c r="JX61" s="1071" t="n"/>
      <c r="JY61" s="1071" t="n"/>
      <c r="JZ61" s="1071" t="n"/>
      <c r="KA61" s="1071" t="n"/>
      <c r="KB61" s="1071" t="n"/>
      <c r="KC61" s="1071" t="n"/>
      <c r="KD61" s="1071" t="n"/>
      <c r="KE61" s="1071" t="n"/>
      <c r="KF61" s="1071" t="n"/>
      <c r="KG61" s="1071" t="n"/>
      <c r="KH61" s="1071" t="n"/>
      <c r="KI61" s="1071" t="n"/>
      <c r="KJ61" s="1071" t="n"/>
      <c r="KK61" s="1071" t="n"/>
      <c r="KL61" s="1071" t="n"/>
      <c r="KM61" s="1071" t="n"/>
      <c r="KN61" s="1071" t="n"/>
      <c r="KO61" s="1071" t="n"/>
      <c r="KP61" s="1071" t="n"/>
      <c r="KQ61" s="1071" t="n"/>
      <c r="KR61" s="1071" t="n"/>
      <c r="KS61" s="1071" t="n"/>
      <c r="KT61" s="1071" t="n"/>
      <c r="KU61" s="1071" t="n"/>
      <c r="KV61" s="1071" t="n"/>
      <c r="KW61" s="1071" t="n"/>
      <c r="KX61" s="1071" t="n"/>
      <c r="KY61" s="1071" t="n"/>
      <c r="KZ61" s="1071" t="n"/>
      <c r="LA61" s="1071" t="n"/>
      <c r="LB61" s="1071" t="n"/>
      <c r="LC61" s="1071" t="n"/>
      <c r="LD61" s="1071" t="n"/>
      <c r="LE61" s="1071" t="n"/>
      <c r="LF61" s="1071" t="n"/>
      <c r="LG61" s="1071" t="n"/>
      <c r="LH61" s="1071" t="n"/>
      <c r="LI61" s="1071" t="n"/>
      <c r="LJ61" s="1071" t="n"/>
      <c r="LK61" s="1071" t="n"/>
      <c r="LL61" s="1071" t="n"/>
      <c r="LM61" s="1071" t="n"/>
      <c r="LN61" s="1071" t="n"/>
      <c r="LO61" s="1071" t="n"/>
      <c r="LP61" s="1071" t="n"/>
      <c r="LQ61" s="1071" t="n"/>
      <c r="LR61" s="1071" t="n"/>
      <c r="LS61" s="1071" t="n"/>
    </row>
    <row r="62" ht="14.25" customFormat="1" customHeight="1" s="1071">
      <c r="A62" s="1071" t="n"/>
      <c r="B62" s="1097" t="n"/>
      <c r="C62" s="1128" t="n"/>
      <c r="D62" s="1128" t="n"/>
      <c r="E62" s="1128" t="n"/>
      <c r="F62" s="1128" t="n"/>
      <c r="G62" s="1128" t="n"/>
      <c r="H62" s="1128" t="n"/>
      <c r="I62" s="1127" t="n"/>
      <c r="J62" s="1071" t="n"/>
      <c r="K62" s="1071" t="n"/>
      <c r="L62" s="1071" t="n"/>
      <c r="M62" s="1071" t="n"/>
      <c r="N62" s="1100">
        <f>B62</f>
        <v/>
      </c>
      <c r="O62" s="1101">
        <f>C62*BS!$B$9</f>
        <v/>
      </c>
      <c r="P62" s="1101">
        <f>D62*BS!$B$9</f>
        <v/>
      </c>
      <c r="Q62" s="1101">
        <f>E62*BS!$B$9</f>
        <v/>
      </c>
      <c r="R62" s="1101">
        <f>F62*BS!$B$9</f>
        <v/>
      </c>
      <c r="S62" s="1101">
        <f>G62*BS!$B$9</f>
        <v/>
      </c>
      <c r="T62" s="1101">
        <f>H62*BS!$B$9</f>
        <v/>
      </c>
      <c r="U62" s="1102">
        <f>I62</f>
        <v/>
      </c>
      <c r="V62" s="146" t="n"/>
      <c r="W62" s="147" t="n"/>
      <c r="X62" s="1071" t="n"/>
      <c r="Y62" s="1071" t="n"/>
      <c r="Z62" s="1071" t="n"/>
      <c r="AA62" s="1071" t="n"/>
      <c r="AB62" s="1071" t="n"/>
      <c r="AC62" s="1071" t="n"/>
      <c r="AD62" s="1071" t="n"/>
      <c r="AE62" s="1071" t="n"/>
      <c r="AF62" s="1071" t="n"/>
      <c r="AG62" s="1071" t="n"/>
      <c r="AH62" s="1071" t="n"/>
      <c r="AI62" s="1071" t="n"/>
      <c r="AJ62" s="1071" t="n"/>
      <c r="AK62" s="1071" t="n"/>
      <c r="AL62" s="1071" t="n"/>
      <c r="AM62" s="1071" t="n"/>
      <c r="AN62" s="1071" t="n"/>
      <c r="AO62" s="1071" t="n"/>
      <c r="AP62" s="1071" t="n"/>
      <c r="AQ62" s="1071" t="n"/>
      <c r="AR62" s="1071" t="n"/>
      <c r="AS62" s="1071" t="n"/>
      <c r="AT62" s="1071" t="n"/>
      <c r="AU62" s="1071" t="n"/>
      <c r="AV62" s="1071" t="n"/>
      <c r="AW62" s="1071" t="n"/>
      <c r="AX62" s="1071" t="n"/>
      <c r="AY62" s="1071" t="n"/>
      <c r="AZ62" s="1071" t="n"/>
      <c r="BA62" s="1071" t="n"/>
      <c r="BB62" s="1071" t="n"/>
      <c r="BC62" s="1071" t="n"/>
      <c r="BD62" s="1071" t="n"/>
      <c r="BE62" s="1071" t="n"/>
      <c r="BF62" s="1071" t="n"/>
      <c r="BG62" s="1071" t="n"/>
      <c r="BH62" s="1071" t="n"/>
      <c r="BI62" s="1071" t="n"/>
      <c r="BJ62" s="1071" t="n"/>
      <c r="BK62" s="1071" t="n"/>
      <c r="BL62" s="1071" t="n"/>
      <c r="BM62" s="1071" t="n"/>
      <c r="BN62" s="1071" t="n"/>
      <c r="BO62" s="1071" t="n"/>
      <c r="BP62" s="1071" t="n"/>
      <c r="BQ62" s="1071" t="n"/>
      <c r="BR62" s="1071" t="n"/>
      <c r="BS62" s="1071" t="n"/>
      <c r="BT62" s="1071" t="n"/>
      <c r="BU62" s="1071" t="n"/>
      <c r="BV62" s="1071" t="n"/>
      <c r="BW62" s="1071" t="n"/>
      <c r="BX62" s="1071" t="n"/>
      <c r="BY62" s="1071" t="n"/>
      <c r="BZ62" s="1071" t="n"/>
      <c r="CA62" s="1071" t="n"/>
      <c r="CB62" s="1071" t="n"/>
      <c r="CC62" s="1071" t="n"/>
      <c r="CD62" s="1071" t="n"/>
      <c r="CE62" s="1071" t="n"/>
      <c r="CF62" s="1071" t="n"/>
      <c r="CG62" s="1071" t="n"/>
      <c r="CH62" s="1071" t="n"/>
      <c r="CI62" s="1071" t="n"/>
      <c r="CJ62" s="1071" t="n"/>
      <c r="CK62" s="1071" t="n"/>
      <c r="CL62" s="1071" t="n"/>
      <c r="CM62" s="1071" t="n"/>
      <c r="CN62" s="1071" t="n"/>
      <c r="CO62" s="1071" t="n"/>
      <c r="CP62" s="1071" t="n"/>
      <c r="CQ62" s="1071" t="n"/>
      <c r="CR62" s="1071" t="n"/>
      <c r="CS62" s="1071" t="n"/>
      <c r="CT62" s="1071" t="n"/>
      <c r="CU62" s="1071" t="n"/>
      <c r="CV62" s="1071" t="n"/>
      <c r="CW62" s="1071" t="n"/>
      <c r="CX62" s="1071" t="n"/>
      <c r="CY62" s="1071" t="n"/>
      <c r="CZ62" s="1071" t="n"/>
      <c r="DA62" s="1071" t="n"/>
      <c r="DB62" s="1071" t="n"/>
      <c r="DC62" s="1071" t="n"/>
      <c r="DD62" s="1071" t="n"/>
      <c r="DE62" s="1071" t="n"/>
      <c r="DF62" s="1071" t="n"/>
      <c r="DG62" s="1071" t="n"/>
      <c r="DH62" s="1071" t="n"/>
      <c r="DI62" s="1071" t="n"/>
      <c r="DJ62" s="1071" t="n"/>
      <c r="DK62" s="1071" t="n"/>
      <c r="DL62" s="1071" t="n"/>
      <c r="DM62" s="1071" t="n"/>
      <c r="DN62" s="1071" t="n"/>
      <c r="DO62" s="1071" t="n"/>
      <c r="DP62" s="1071" t="n"/>
      <c r="DQ62" s="1071" t="n"/>
      <c r="DR62" s="1071" t="n"/>
      <c r="DS62" s="1071" t="n"/>
      <c r="DT62" s="1071" t="n"/>
      <c r="DU62" s="1071" t="n"/>
      <c r="DV62" s="1071" t="n"/>
      <c r="DW62" s="1071" t="n"/>
      <c r="DX62" s="1071" t="n"/>
      <c r="DY62" s="1071" t="n"/>
      <c r="DZ62" s="1071" t="n"/>
      <c r="EA62" s="1071" t="n"/>
      <c r="EB62" s="1071" t="n"/>
      <c r="EC62" s="1071" t="n"/>
      <c r="ED62" s="1071" t="n"/>
      <c r="EE62" s="1071" t="n"/>
      <c r="EF62" s="1071" t="n"/>
      <c r="EG62" s="1071" t="n"/>
      <c r="EH62" s="1071" t="n"/>
      <c r="EI62" s="1071" t="n"/>
      <c r="EJ62" s="1071" t="n"/>
      <c r="EK62" s="1071" t="n"/>
      <c r="EL62" s="1071" t="n"/>
      <c r="EM62" s="1071" t="n"/>
      <c r="EN62" s="1071" t="n"/>
      <c r="EO62" s="1071" t="n"/>
      <c r="EP62" s="1071" t="n"/>
      <c r="EQ62" s="1071" t="n"/>
      <c r="ER62" s="1071" t="n"/>
      <c r="ES62" s="1071" t="n"/>
      <c r="ET62" s="1071" t="n"/>
      <c r="EU62" s="1071" t="n"/>
      <c r="EV62" s="1071" t="n"/>
      <c r="EW62" s="1071" t="n"/>
      <c r="EX62" s="1071" t="n"/>
      <c r="EY62" s="1071" t="n"/>
      <c r="EZ62" s="1071" t="n"/>
      <c r="FA62" s="1071" t="n"/>
      <c r="FB62" s="1071" t="n"/>
      <c r="FC62" s="1071" t="n"/>
      <c r="FD62" s="1071" t="n"/>
      <c r="FE62" s="1071" t="n"/>
      <c r="FF62" s="1071" t="n"/>
      <c r="FG62" s="1071" t="n"/>
      <c r="FH62" s="1071" t="n"/>
      <c r="FI62" s="1071" t="n"/>
      <c r="FJ62" s="1071" t="n"/>
      <c r="FK62" s="1071" t="n"/>
      <c r="FL62" s="1071" t="n"/>
      <c r="FM62" s="1071" t="n"/>
      <c r="FN62" s="1071" t="n"/>
      <c r="FO62" s="1071" t="n"/>
      <c r="FP62" s="1071" t="n"/>
      <c r="FQ62" s="1071" t="n"/>
      <c r="FR62" s="1071" t="n"/>
      <c r="FS62" s="1071" t="n"/>
      <c r="FT62" s="1071" t="n"/>
      <c r="FU62" s="1071" t="n"/>
      <c r="FV62" s="1071" t="n"/>
      <c r="FW62" s="1071" t="n"/>
      <c r="FX62" s="1071" t="n"/>
      <c r="FY62" s="1071" t="n"/>
      <c r="FZ62" s="1071" t="n"/>
      <c r="GA62" s="1071" t="n"/>
      <c r="GB62" s="1071" t="n"/>
      <c r="GC62" s="1071" t="n"/>
      <c r="GD62" s="1071" t="n"/>
      <c r="GE62" s="1071" t="n"/>
      <c r="GF62" s="1071" t="n"/>
      <c r="GG62" s="1071" t="n"/>
      <c r="GH62" s="1071" t="n"/>
      <c r="GI62" s="1071" t="n"/>
      <c r="GJ62" s="1071" t="n"/>
      <c r="GK62" s="1071" t="n"/>
      <c r="GL62" s="1071" t="n"/>
      <c r="GM62" s="1071" t="n"/>
      <c r="GN62" s="1071" t="n"/>
      <c r="GO62" s="1071" t="n"/>
      <c r="GP62" s="1071" t="n"/>
      <c r="GQ62" s="1071" t="n"/>
      <c r="GR62" s="1071" t="n"/>
      <c r="GS62" s="1071" t="n"/>
      <c r="GT62" s="1071" t="n"/>
      <c r="GU62" s="1071" t="n"/>
      <c r="GV62" s="1071" t="n"/>
      <c r="GW62" s="1071" t="n"/>
      <c r="GX62" s="1071" t="n"/>
      <c r="GY62" s="1071" t="n"/>
      <c r="GZ62" s="1071" t="n"/>
      <c r="HA62" s="1071" t="n"/>
      <c r="HB62" s="1071" t="n"/>
      <c r="HC62" s="1071" t="n"/>
      <c r="HD62" s="1071" t="n"/>
      <c r="HE62" s="1071" t="n"/>
      <c r="HF62" s="1071" t="n"/>
      <c r="HG62" s="1071" t="n"/>
      <c r="HH62" s="1071" t="n"/>
      <c r="HI62" s="1071" t="n"/>
      <c r="HJ62" s="1071" t="n"/>
      <c r="HK62" s="1071" t="n"/>
      <c r="HL62" s="1071" t="n"/>
      <c r="HM62" s="1071" t="n"/>
      <c r="HN62" s="1071" t="n"/>
      <c r="HO62" s="1071" t="n"/>
      <c r="HP62" s="1071" t="n"/>
      <c r="HQ62" s="1071" t="n"/>
      <c r="HR62" s="1071" t="n"/>
      <c r="HS62" s="1071" t="n"/>
      <c r="HT62" s="1071" t="n"/>
      <c r="HU62" s="1071" t="n"/>
      <c r="HV62" s="1071" t="n"/>
      <c r="HW62" s="1071" t="n"/>
      <c r="HX62" s="1071" t="n"/>
      <c r="HY62" s="1071" t="n"/>
      <c r="HZ62" s="1071" t="n"/>
      <c r="IA62" s="1071" t="n"/>
      <c r="IB62" s="1071" t="n"/>
      <c r="IC62" s="1071" t="n"/>
      <c r="ID62" s="1071" t="n"/>
      <c r="IE62" s="1071" t="n"/>
      <c r="IF62" s="1071" t="n"/>
      <c r="IG62" s="1071" t="n"/>
      <c r="IH62" s="1071" t="n"/>
      <c r="II62" s="1071" t="n"/>
      <c r="IJ62" s="1071" t="n"/>
      <c r="IK62" s="1071" t="n"/>
      <c r="IL62" s="1071" t="n"/>
      <c r="IM62" s="1071" t="n"/>
      <c r="IN62" s="1071" t="n"/>
      <c r="IO62" s="1071" t="n"/>
      <c r="IP62" s="1071" t="n"/>
      <c r="IQ62" s="1071" t="n"/>
      <c r="IR62" s="1071" t="n"/>
      <c r="IS62" s="1071" t="n"/>
      <c r="IT62" s="1071" t="n"/>
      <c r="IU62" s="1071" t="n"/>
      <c r="IV62" s="1071" t="n"/>
      <c r="IW62" s="1071" t="n"/>
      <c r="IX62" s="1071" t="n"/>
      <c r="IY62" s="1071" t="n"/>
      <c r="IZ62" s="1071" t="n"/>
      <c r="JA62" s="1071" t="n"/>
      <c r="JB62" s="1071" t="n"/>
      <c r="JC62" s="1071" t="n"/>
      <c r="JD62" s="1071" t="n"/>
      <c r="JE62" s="1071" t="n"/>
      <c r="JF62" s="1071" t="n"/>
      <c r="JG62" s="1071" t="n"/>
      <c r="JH62" s="1071" t="n"/>
      <c r="JI62" s="1071" t="n"/>
      <c r="JJ62" s="1071" t="n"/>
      <c r="JK62" s="1071" t="n"/>
      <c r="JL62" s="1071" t="n"/>
      <c r="JM62" s="1071" t="n"/>
      <c r="JN62" s="1071" t="n"/>
      <c r="JO62" s="1071" t="n"/>
      <c r="JP62" s="1071" t="n"/>
      <c r="JQ62" s="1071" t="n"/>
      <c r="JR62" s="1071" t="n"/>
      <c r="JS62" s="1071" t="n"/>
      <c r="JT62" s="1071" t="n"/>
      <c r="JU62" s="1071" t="n"/>
      <c r="JV62" s="1071" t="n"/>
      <c r="JW62" s="1071" t="n"/>
      <c r="JX62" s="1071" t="n"/>
      <c r="JY62" s="1071" t="n"/>
      <c r="JZ62" s="1071" t="n"/>
      <c r="KA62" s="1071" t="n"/>
      <c r="KB62" s="1071" t="n"/>
      <c r="KC62" s="1071" t="n"/>
      <c r="KD62" s="1071" t="n"/>
      <c r="KE62" s="1071" t="n"/>
      <c r="KF62" s="1071" t="n"/>
      <c r="KG62" s="1071" t="n"/>
      <c r="KH62" s="1071" t="n"/>
      <c r="KI62" s="1071" t="n"/>
      <c r="KJ62" s="1071" t="n"/>
      <c r="KK62" s="1071" t="n"/>
      <c r="KL62" s="1071" t="n"/>
      <c r="KM62" s="1071" t="n"/>
      <c r="KN62" s="1071" t="n"/>
      <c r="KO62" s="1071" t="n"/>
      <c r="KP62" s="1071" t="n"/>
      <c r="KQ62" s="1071" t="n"/>
      <c r="KR62" s="1071" t="n"/>
      <c r="KS62" s="1071" t="n"/>
      <c r="KT62" s="1071" t="n"/>
      <c r="KU62" s="1071" t="n"/>
      <c r="KV62" s="1071" t="n"/>
      <c r="KW62" s="1071" t="n"/>
      <c r="KX62" s="1071" t="n"/>
      <c r="KY62" s="1071" t="n"/>
      <c r="KZ62" s="1071" t="n"/>
      <c r="LA62" s="1071" t="n"/>
      <c r="LB62" s="1071" t="n"/>
      <c r="LC62" s="1071" t="n"/>
      <c r="LD62" s="1071" t="n"/>
      <c r="LE62" s="1071" t="n"/>
      <c r="LF62" s="1071" t="n"/>
      <c r="LG62" s="1071" t="n"/>
      <c r="LH62" s="1071" t="n"/>
      <c r="LI62" s="1071" t="n"/>
      <c r="LJ62" s="1071" t="n"/>
      <c r="LK62" s="1071" t="n"/>
      <c r="LL62" s="1071" t="n"/>
      <c r="LM62" s="1071" t="n"/>
      <c r="LN62" s="1071" t="n"/>
      <c r="LO62" s="1071" t="n"/>
      <c r="LP62" s="1071" t="n"/>
      <c r="LQ62" s="1071" t="n"/>
      <c r="LR62" s="1071" t="n"/>
      <c r="LS62" s="1071" t="n"/>
    </row>
    <row r="63" ht="14.25" customFormat="1" customHeight="1" s="1071">
      <c r="A63" s="1071" t="n"/>
      <c r="B63" s="1097" t="n"/>
      <c r="C63" s="1128" t="n"/>
      <c r="D63" s="1128" t="n"/>
      <c r="E63" s="1128" t="n"/>
      <c r="F63" s="1128" t="n"/>
      <c r="G63" s="1128" t="n"/>
      <c r="H63" s="1128" t="n"/>
      <c r="I63" s="1127" t="n"/>
      <c r="J63" s="1071" t="n"/>
      <c r="K63" s="1071" t="n"/>
      <c r="L63" s="1071" t="n"/>
      <c r="M63" s="1071" t="n"/>
      <c r="N63" s="1100">
        <f>B63</f>
        <v/>
      </c>
      <c r="O63" s="1101">
        <f>C63*BS!$B$9</f>
        <v/>
      </c>
      <c r="P63" s="1101">
        <f>D63*BS!$B$9</f>
        <v/>
      </c>
      <c r="Q63" s="1101">
        <f>E63*BS!$B$9</f>
        <v/>
      </c>
      <c r="R63" s="1101">
        <f>F63*BS!$B$9</f>
        <v/>
      </c>
      <c r="S63" s="1101">
        <f>G63*BS!$B$9</f>
        <v/>
      </c>
      <c r="T63" s="1101">
        <f>H63*BS!$B$9</f>
        <v/>
      </c>
      <c r="U63" s="1102">
        <f>I63</f>
        <v/>
      </c>
      <c r="V63" s="146" t="n"/>
      <c r="W63" s="147" t="n"/>
      <c r="X63" s="1071" t="n"/>
      <c r="Y63" s="1071" t="n"/>
      <c r="Z63" s="1071" t="n"/>
      <c r="AA63" s="1071" t="n"/>
      <c r="AB63" s="1071" t="n"/>
      <c r="AC63" s="1071" t="n"/>
      <c r="AD63" s="1071" t="n"/>
      <c r="AE63" s="1071" t="n"/>
      <c r="AF63" s="1071" t="n"/>
      <c r="AG63" s="1071" t="n"/>
      <c r="AH63" s="1071" t="n"/>
      <c r="AI63" s="1071" t="n"/>
      <c r="AJ63" s="1071" t="n"/>
      <c r="AK63" s="1071" t="n"/>
      <c r="AL63" s="1071" t="n"/>
      <c r="AM63" s="1071" t="n"/>
      <c r="AN63" s="1071" t="n"/>
      <c r="AO63" s="1071" t="n"/>
      <c r="AP63" s="1071" t="n"/>
      <c r="AQ63" s="1071" t="n"/>
      <c r="AR63" s="1071" t="n"/>
      <c r="AS63" s="1071" t="n"/>
      <c r="AT63" s="1071" t="n"/>
      <c r="AU63" s="1071" t="n"/>
      <c r="AV63" s="1071" t="n"/>
      <c r="AW63" s="1071" t="n"/>
      <c r="AX63" s="1071" t="n"/>
      <c r="AY63" s="1071" t="n"/>
      <c r="AZ63" s="1071" t="n"/>
      <c r="BA63" s="1071" t="n"/>
      <c r="BB63" s="1071" t="n"/>
      <c r="BC63" s="1071" t="n"/>
      <c r="BD63" s="1071" t="n"/>
      <c r="BE63" s="1071" t="n"/>
      <c r="BF63" s="1071" t="n"/>
      <c r="BG63" s="1071" t="n"/>
      <c r="BH63" s="1071" t="n"/>
      <c r="BI63" s="1071" t="n"/>
      <c r="BJ63" s="1071" t="n"/>
      <c r="BK63" s="1071" t="n"/>
      <c r="BL63" s="1071" t="n"/>
      <c r="BM63" s="1071" t="n"/>
      <c r="BN63" s="1071" t="n"/>
      <c r="BO63" s="1071" t="n"/>
      <c r="BP63" s="1071" t="n"/>
      <c r="BQ63" s="1071" t="n"/>
      <c r="BR63" s="1071" t="n"/>
      <c r="BS63" s="1071" t="n"/>
      <c r="BT63" s="1071" t="n"/>
      <c r="BU63" s="1071" t="n"/>
      <c r="BV63" s="1071" t="n"/>
      <c r="BW63" s="1071" t="n"/>
      <c r="BX63" s="1071" t="n"/>
      <c r="BY63" s="1071" t="n"/>
      <c r="BZ63" s="1071" t="n"/>
      <c r="CA63" s="1071" t="n"/>
      <c r="CB63" s="1071" t="n"/>
      <c r="CC63" s="1071" t="n"/>
      <c r="CD63" s="1071" t="n"/>
      <c r="CE63" s="1071" t="n"/>
      <c r="CF63" s="1071" t="n"/>
      <c r="CG63" s="1071" t="n"/>
      <c r="CH63" s="1071" t="n"/>
      <c r="CI63" s="1071" t="n"/>
      <c r="CJ63" s="1071" t="n"/>
      <c r="CK63" s="1071" t="n"/>
      <c r="CL63" s="1071" t="n"/>
      <c r="CM63" s="1071" t="n"/>
      <c r="CN63" s="1071" t="n"/>
      <c r="CO63" s="1071" t="n"/>
      <c r="CP63" s="1071" t="n"/>
      <c r="CQ63" s="1071" t="n"/>
      <c r="CR63" s="1071" t="n"/>
      <c r="CS63" s="1071" t="n"/>
      <c r="CT63" s="1071" t="n"/>
      <c r="CU63" s="1071" t="n"/>
      <c r="CV63" s="1071" t="n"/>
      <c r="CW63" s="1071" t="n"/>
      <c r="CX63" s="1071" t="n"/>
      <c r="CY63" s="1071" t="n"/>
      <c r="CZ63" s="1071" t="n"/>
      <c r="DA63" s="1071" t="n"/>
      <c r="DB63" s="1071" t="n"/>
      <c r="DC63" s="1071" t="n"/>
      <c r="DD63" s="1071" t="n"/>
      <c r="DE63" s="1071" t="n"/>
      <c r="DF63" s="1071" t="n"/>
      <c r="DG63" s="1071" t="n"/>
      <c r="DH63" s="1071" t="n"/>
      <c r="DI63" s="1071" t="n"/>
      <c r="DJ63" s="1071" t="n"/>
      <c r="DK63" s="1071" t="n"/>
      <c r="DL63" s="1071" t="n"/>
      <c r="DM63" s="1071" t="n"/>
      <c r="DN63" s="1071" t="n"/>
      <c r="DO63" s="1071" t="n"/>
      <c r="DP63" s="1071" t="n"/>
      <c r="DQ63" s="1071" t="n"/>
      <c r="DR63" s="1071" t="n"/>
      <c r="DS63" s="1071" t="n"/>
      <c r="DT63" s="1071" t="n"/>
      <c r="DU63" s="1071" t="n"/>
      <c r="DV63" s="1071" t="n"/>
      <c r="DW63" s="1071" t="n"/>
      <c r="DX63" s="1071" t="n"/>
      <c r="DY63" s="1071" t="n"/>
      <c r="DZ63" s="1071" t="n"/>
      <c r="EA63" s="1071" t="n"/>
      <c r="EB63" s="1071" t="n"/>
      <c r="EC63" s="1071" t="n"/>
      <c r="ED63" s="1071" t="n"/>
      <c r="EE63" s="1071" t="n"/>
      <c r="EF63" s="1071" t="n"/>
      <c r="EG63" s="1071" t="n"/>
      <c r="EH63" s="1071" t="n"/>
      <c r="EI63" s="1071" t="n"/>
      <c r="EJ63" s="1071" t="n"/>
      <c r="EK63" s="1071" t="n"/>
      <c r="EL63" s="1071" t="n"/>
      <c r="EM63" s="1071" t="n"/>
      <c r="EN63" s="1071" t="n"/>
      <c r="EO63" s="1071" t="n"/>
      <c r="EP63" s="1071" t="n"/>
      <c r="EQ63" s="1071" t="n"/>
      <c r="ER63" s="1071" t="n"/>
      <c r="ES63" s="1071" t="n"/>
      <c r="ET63" s="1071" t="n"/>
      <c r="EU63" s="1071" t="n"/>
      <c r="EV63" s="1071" t="n"/>
      <c r="EW63" s="1071" t="n"/>
      <c r="EX63" s="1071" t="n"/>
      <c r="EY63" s="1071" t="n"/>
      <c r="EZ63" s="1071" t="n"/>
      <c r="FA63" s="1071" t="n"/>
      <c r="FB63" s="1071" t="n"/>
      <c r="FC63" s="1071" t="n"/>
      <c r="FD63" s="1071" t="n"/>
      <c r="FE63" s="1071" t="n"/>
      <c r="FF63" s="1071" t="n"/>
      <c r="FG63" s="1071" t="n"/>
      <c r="FH63" s="1071" t="n"/>
      <c r="FI63" s="1071" t="n"/>
      <c r="FJ63" s="1071" t="n"/>
      <c r="FK63" s="1071" t="n"/>
      <c r="FL63" s="1071" t="n"/>
      <c r="FM63" s="1071" t="n"/>
      <c r="FN63" s="1071" t="n"/>
      <c r="FO63" s="1071" t="n"/>
      <c r="FP63" s="1071" t="n"/>
      <c r="FQ63" s="1071" t="n"/>
      <c r="FR63" s="1071" t="n"/>
      <c r="FS63" s="1071" t="n"/>
      <c r="FT63" s="1071" t="n"/>
      <c r="FU63" s="1071" t="n"/>
      <c r="FV63" s="1071" t="n"/>
      <c r="FW63" s="1071" t="n"/>
      <c r="FX63" s="1071" t="n"/>
      <c r="FY63" s="1071" t="n"/>
      <c r="FZ63" s="1071" t="n"/>
      <c r="GA63" s="1071" t="n"/>
      <c r="GB63" s="1071" t="n"/>
      <c r="GC63" s="1071" t="n"/>
      <c r="GD63" s="1071" t="n"/>
      <c r="GE63" s="1071" t="n"/>
      <c r="GF63" s="1071" t="n"/>
      <c r="GG63" s="1071" t="n"/>
      <c r="GH63" s="1071" t="n"/>
      <c r="GI63" s="1071" t="n"/>
      <c r="GJ63" s="1071" t="n"/>
      <c r="GK63" s="1071" t="n"/>
      <c r="GL63" s="1071" t="n"/>
      <c r="GM63" s="1071" t="n"/>
      <c r="GN63" s="1071" t="n"/>
      <c r="GO63" s="1071" t="n"/>
      <c r="GP63" s="1071" t="n"/>
      <c r="GQ63" s="1071" t="n"/>
      <c r="GR63" s="1071" t="n"/>
      <c r="GS63" s="1071" t="n"/>
      <c r="GT63" s="1071" t="n"/>
      <c r="GU63" s="1071" t="n"/>
      <c r="GV63" s="1071" t="n"/>
      <c r="GW63" s="1071" t="n"/>
      <c r="GX63" s="1071" t="n"/>
      <c r="GY63" s="1071" t="n"/>
      <c r="GZ63" s="1071" t="n"/>
      <c r="HA63" s="1071" t="n"/>
      <c r="HB63" s="1071" t="n"/>
      <c r="HC63" s="1071" t="n"/>
      <c r="HD63" s="1071" t="n"/>
      <c r="HE63" s="1071" t="n"/>
      <c r="HF63" s="1071" t="n"/>
      <c r="HG63" s="1071" t="n"/>
      <c r="HH63" s="1071" t="n"/>
      <c r="HI63" s="1071" t="n"/>
      <c r="HJ63" s="1071" t="n"/>
      <c r="HK63" s="1071" t="n"/>
      <c r="HL63" s="1071" t="n"/>
      <c r="HM63" s="1071" t="n"/>
      <c r="HN63" s="1071" t="n"/>
      <c r="HO63" s="1071" t="n"/>
      <c r="HP63" s="1071" t="n"/>
      <c r="HQ63" s="1071" t="n"/>
      <c r="HR63" s="1071" t="n"/>
      <c r="HS63" s="1071" t="n"/>
      <c r="HT63" s="1071" t="n"/>
      <c r="HU63" s="1071" t="n"/>
      <c r="HV63" s="1071" t="n"/>
      <c r="HW63" s="1071" t="n"/>
      <c r="HX63" s="1071" t="n"/>
      <c r="HY63" s="1071" t="n"/>
      <c r="HZ63" s="1071" t="n"/>
      <c r="IA63" s="1071" t="n"/>
      <c r="IB63" s="1071" t="n"/>
      <c r="IC63" s="1071" t="n"/>
      <c r="ID63" s="1071" t="n"/>
      <c r="IE63" s="1071" t="n"/>
      <c r="IF63" s="1071" t="n"/>
      <c r="IG63" s="1071" t="n"/>
      <c r="IH63" s="1071" t="n"/>
      <c r="II63" s="1071" t="n"/>
      <c r="IJ63" s="1071" t="n"/>
      <c r="IK63" s="1071" t="n"/>
      <c r="IL63" s="1071" t="n"/>
      <c r="IM63" s="1071" t="n"/>
      <c r="IN63" s="1071" t="n"/>
      <c r="IO63" s="1071" t="n"/>
      <c r="IP63" s="1071" t="n"/>
      <c r="IQ63" s="1071" t="n"/>
      <c r="IR63" s="1071" t="n"/>
      <c r="IS63" s="1071" t="n"/>
      <c r="IT63" s="1071" t="n"/>
      <c r="IU63" s="1071" t="n"/>
      <c r="IV63" s="1071" t="n"/>
      <c r="IW63" s="1071" t="n"/>
      <c r="IX63" s="1071" t="n"/>
      <c r="IY63" s="1071" t="n"/>
      <c r="IZ63" s="1071" t="n"/>
      <c r="JA63" s="1071" t="n"/>
      <c r="JB63" s="1071" t="n"/>
      <c r="JC63" s="1071" t="n"/>
      <c r="JD63" s="1071" t="n"/>
      <c r="JE63" s="1071" t="n"/>
      <c r="JF63" s="1071" t="n"/>
      <c r="JG63" s="1071" t="n"/>
      <c r="JH63" s="1071" t="n"/>
      <c r="JI63" s="1071" t="n"/>
      <c r="JJ63" s="1071" t="n"/>
      <c r="JK63" s="1071" t="n"/>
      <c r="JL63" s="1071" t="n"/>
      <c r="JM63" s="1071" t="n"/>
      <c r="JN63" s="1071" t="n"/>
      <c r="JO63" s="1071" t="n"/>
      <c r="JP63" s="1071" t="n"/>
      <c r="JQ63" s="1071" t="n"/>
      <c r="JR63" s="1071" t="n"/>
      <c r="JS63" s="1071" t="n"/>
      <c r="JT63" s="1071" t="n"/>
      <c r="JU63" s="1071" t="n"/>
      <c r="JV63" s="1071" t="n"/>
      <c r="JW63" s="1071" t="n"/>
      <c r="JX63" s="1071" t="n"/>
      <c r="JY63" s="1071" t="n"/>
      <c r="JZ63" s="1071" t="n"/>
      <c r="KA63" s="1071" t="n"/>
      <c r="KB63" s="1071" t="n"/>
      <c r="KC63" s="1071" t="n"/>
      <c r="KD63" s="1071" t="n"/>
      <c r="KE63" s="1071" t="n"/>
      <c r="KF63" s="1071" t="n"/>
      <c r="KG63" s="1071" t="n"/>
      <c r="KH63" s="1071" t="n"/>
      <c r="KI63" s="1071" t="n"/>
      <c r="KJ63" s="1071" t="n"/>
      <c r="KK63" s="1071" t="n"/>
      <c r="KL63" s="1071" t="n"/>
      <c r="KM63" s="1071" t="n"/>
      <c r="KN63" s="1071" t="n"/>
      <c r="KO63" s="1071" t="n"/>
      <c r="KP63" s="1071" t="n"/>
      <c r="KQ63" s="1071" t="n"/>
      <c r="KR63" s="1071" t="n"/>
      <c r="KS63" s="1071" t="n"/>
      <c r="KT63" s="1071" t="n"/>
      <c r="KU63" s="1071" t="n"/>
      <c r="KV63" s="1071" t="n"/>
      <c r="KW63" s="1071" t="n"/>
      <c r="KX63" s="1071" t="n"/>
      <c r="KY63" s="1071" t="n"/>
      <c r="KZ63" s="1071" t="n"/>
      <c r="LA63" s="1071" t="n"/>
      <c r="LB63" s="1071" t="n"/>
      <c r="LC63" s="1071" t="n"/>
      <c r="LD63" s="1071" t="n"/>
      <c r="LE63" s="1071" t="n"/>
      <c r="LF63" s="1071" t="n"/>
      <c r="LG63" s="1071" t="n"/>
      <c r="LH63" s="1071" t="n"/>
      <c r="LI63" s="1071" t="n"/>
      <c r="LJ63" s="1071" t="n"/>
      <c r="LK63" s="1071" t="n"/>
      <c r="LL63" s="1071" t="n"/>
      <c r="LM63" s="1071" t="n"/>
      <c r="LN63" s="1071" t="n"/>
      <c r="LO63" s="1071" t="n"/>
      <c r="LP63" s="1071" t="n"/>
      <c r="LQ63" s="1071" t="n"/>
      <c r="LR63" s="1071" t="n"/>
      <c r="LS63" s="1071" t="n"/>
    </row>
    <row r="64" ht="14.25" customFormat="1" customHeight="1" s="1071">
      <c r="A64" s="1071" t="n"/>
      <c r="B64" s="1097" t="n"/>
      <c r="C64" s="1128" t="n"/>
      <c r="D64" s="1128" t="n"/>
      <c r="E64" s="1128" t="n"/>
      <c r="F64" s="1128" t="n"/>
      <c r="G64" s="1128" t="n"/>
      <c r="H64" s="1128" t="n"/>
      <c r="I64" s="1127" t="n"/>
      <c r="J64" s="1071" t="n"/>
      <c r="K64" s="1071" t="n"/>
      <c r="L64" s="1071" t="n"/>
      <c r="M64" s="1071" t="n"/>
      <c r="N64" s="1100">
        <f>B64</f>
        <v/>
      </c>
      <c r="O64" s="1101">
        <f>C64*BS!$B$9</f>
        <v/>
      </c>
      <c r="P64" s="1101">
        <f>D64*BS!$B$9</f>
        <v/>
      </c>
      <c r="Q64" s="1101">
        <f>E64*BS!$B$9</f>
        <v/>
      </c>
      <c r="R64" s="1101">
        <f>F64*BS!$B$9</f>
        <v/>
      </c>
      <c r="S64" s="1101">
        <f>G64*BS!$B$9</f>
        <v/>
      </c>
      <c r="T64" s="1101">
        <f>H64*BS!$B$9</f>
        <v/>
      </c>
      <c r="U64" s="1102">
        <f>I64</f>
        <v/>
      </c>
      <c r="V64" s="146" t="n"/>
      <c r="W64" s="147" t="n"/>
      <c r="X64" s="1071" t="n"/>
      <c r="Y64" s="1071" t="n"/>
      <c r="Z64" s="1071" t="n"/>
      <c r="AA64" s="1071" t="n"/>
      <c r="AB64" s="1071" t="n"/>
      <c r="AC64" s="1071" t="n"/>
      <c r="AD64" s="1071" t="n"/>
      <c r="AE64" s="1071" t="n"/>
      <c r="AF64" s="1071" t="n"/>
      <c r="AG64" s="1071" t="n"/>
      <c r="AH64" s="1071" t="n"/>
      <c r="AI64" s="1071" t="n"/>
      <c r="AJ64" s="1071" t="n"/>
      <c r="AK64" s="1071" t="n"/>
      <c r="AL64" s="1071" t="n"/>
      <c r="AM64" s="1071" t="n"/>
      <c r="AN64" s="1071" t="n"/>
      <c r="AO64" s="1071" t="n"/>
      <c r="AP64" s="1071" t="n"/>
      <c r="AQ64" s="1071" t="n"/>
      <c r="AR64" s="1071" t="n"/>
      <c r="AS64" s="1071" t="n"/>
      <c r="AT64" s="1071" t="n"/>
      <c r="AU64" s="1071" t="n"/>
      <c r="AV64" s="1071" t="n"/>
      <c r="AW64" s="1071" t="n"/>
      <c r="AX64" s="1071" t="n"/>
      <c r="AY64" s="1071" t="n"/>
      <c r="AZ64" s="1071" t="n"/>
      <c r="BA64" s="1071" t="n"/>
      <c r="BB64" s="1071" t="n"/>
      <c r="BC64" s="1071" t="n"/>
      <c r="BD64" s="1071" t="n"/>
      <c r="BE64" s="1071" t="n"/>
      <c r="BF64" s="1071" t="n"/>
      <c r="BG64" s="1071" t="n"/>
      <c r="BH64" s="1071" t="n"/>
      <c r="BI64" s="1071" t="n"/>
      <c r="BJ64" s="1071" t="n"/>
      <c r="BK64" s="1071" t="n"/>
      <c r="BL64" s="1071" t="n"/>
      <c r="BM64" s="1071" t="n"/>
      <c r="BN64" s="1071" t="n"/>
      <c r="BO64" s="1071" t="n"/>
      <c r="BP64" s="1071" t="n"/>
      <c r="BQ64" s="1071" t="n"/>
      <c r="BR64" s="1071" t="n"/>
      <c r="BS64" s="1071" t="n"/>
      <c r="BT64" s="1071" t="n"/>
      <c r="BU64" s="1071" t="n"/>
      <c r="BV64" s="1071" t="n"/>
      <c r="BW64" s="1071" t="n"/>
      <c r="BX64" s="1071" t="n"/>
      <c r="BY64" s="1071" t="n"/>
      <c r="BZ64" s="1071" t="n"/>
      <c r="CA64" s="1071" t="n"/>
      <c r="CB64" s="1071" t="n"/>
      <c r="CC64" s="1071" t="n"/>
      <c r="CD64" s="1071" t="n"/>
      <c r="CE64" s="1071" t="n"/>
      <c r="CF64" s="1071" t="n"/>
      <c r="CG64" s="1071" t="n"/>
      <c r="CH64" s="1071" t="n"/>
      <c r="CI64" s="1071" t="n"/>
      <c r="CJ64" s="1071" t="n"/>
      <c r="CK64" s="1071" t="n"/>
      <c r="CL64" s="1071" t="n"/>
      <c r="CM64" s="1071" t="n"/>
      <c r="CN64" s="1071" t="n"/>
      <c r="CO64" s="1071" t="n"/>
      <c r="CP64" s="1071" t="n"/>
      <c r="CQ64" s="1071" t="n"/>
      <c r="CR64" s="1071" t="n"/>
      <c r="CS64" s="1071" t="n"/>
      <c r="CT64" s="1071" t="n"/>
      <c r="CU64" s="1071" t="n"/>
      <c r="CV64" s="1071" t="n"/>
      <c r="CW64" s="1071" t="n"/>
      <c r="CX64" s="1071" t="n"/>
      <c r="CY64" s="1071" t="n"/>
      <c r="CZ64" s="1071" t="n"/>
      <c r="DA64" s="1071" t="n"/>
      <c r="DB64" s="1071" t="n"/>
      <c r="DC64" s="1071" t="n"/>
      <c r="DD64" s="1071" t="n"/>
      <c r="DE64" s="1071" t="n"/>
      <c r="DF64" s="1071" t="n"/>
      <c r="DG64" s="1071" t="n"/>
      <c r="DH64" s="1071" t="n"/>
      <c r="DI64" s="1071" t="n"/>
      <c r="DJ64" s="1071" t="n"/>
      <c r="DK64" s="1071" t="n"/>
      <c r="DL64" s="1071" t="n"/>
      <c r="DM64" s="1071" t="n"/>
      <c r="DN64" s="1071" t="n"/>
      <c r="DO64" s="1071" t="n"/>
      <c r="DP64" s="1071" t="n"/>
      <c r="DQ64" s="1071" t="n"/>
      <c r="DR64" s="1071" t="n"/>
      <c r="DS64" s="1071" t="n"/>
      <c r="DT64" s="1071" t="n"/>
      <c r="DU64" s="1071" t="n"/>
      <c r="DV64" s="1071" t="n"/>
      <c r="DW64" s="1071" t="n"/>
      <c r="DX64" s="1071" t="n"/>
      <c r="DY64" s="1071" t="n"/>
      <c r="DZ64" s="1071" t="n"/>
      <c r="EA64" s="1071" t="n"/>
      <c r="EB64" s="1071" t="n"/>
      <c r="EC64" s="1071" t="n"/>
      <c r="ED64" s="1071" t="n"/>
      <c r="EE64" s="1071" t="n"/>
      <c r="EF64" s="1071" t="n"/>
      <c r="EG64" s="1071" t="n"/>
      <c r="EH64" s="1071" t="n"/>
      <c r="EI64" s="1071" t="n"/>
      <c r="EJ64" s="1071" t="n"/>
      <c r="EK64" s="1071" t="n"/>
      <c r="EL64" s="1071" t="n"/>
      <c r="EM64" s="1071" t="n"/>
      <c r="EN64" s="1071" t="n"/>
      <c r="EO64" s="1071" t="n"/>
      <c r="EP64" s="1071" t="n"/>
      <c r="EQ64" s="1071" t="n"/>
      <c r="ER64" s="1071" t="n"/>
      <c r="ES64" s="1071" t="n"/>
      <c r="ET64" s="1071" t="n"/>
      <c r="EU64" s="1071" t="n"/>
      <c r="EV64" s="1071" t="n"/>
      <c r="EW64" s="1071" t="n"/>
      <c r="EX64" s="1071" t="n"/>
      <c r="EY64" s="1071" t="n"/>
      <c r="EZ64" s="1071" t="n"/>
      <c r="FA64" s="1071" t="n"/>
      <c r="FB64" s="1071" t="n"/>
      <c r="FC64" s="1071" t="n"/>
      <c r="FD64" s="1071" t="n"/>
      <c r="FE64" s="1071" t="n"/>
      <c r="FF64" s="1071" t="n"/>
      <c r="FG64" s="1071" t="n"/>
      <c r="FH64" s="1071" t="n"/>
      <c r="FI64" s="1071" t="n"/>
      <c r="FJ64" s="1071" t="n"/>
      <c r="FK64" s="1071" t="n"/>
      <c r="FL64" s="1071" t="n"/>
      <c r="FM64" s="1071" t="n"/>
      <c r="FN64" s="1071" t="n"/>
      <c r="FO64" s="1071" t="n"/>
      <c r="FP64" s="1071" t="n"/>
      <c r="FQ64" s="1071" t="n"/>
      <c r="FR64" s="1071" t="n"/>
      <c r="FS64" s="1071" t="n"/>
      <c r="FT64" s="1071" t="n"/>
      <c r="FU64" s="1071" t="n"/>
      <c r="FV64" s="1071" t="n"/>
      <c r="FW64" s="1071" t="n"/>
      <c r="FX64" s="1071" t="n"/>
      <c r="FY64" s="1071" t="n"/>
      <c r="FZ64" s="1071" t="n"/>
      <c r="GA64" s="1071" t="n"/>
      <c r="GB64" s="1071" t="n"/>
      <c r="GC64" s="1071" t="n"/>
      <c r="GD64" s="1071" t="n"/>
      <c r="GE64" s="1071" t="n"/>
      <c r="GF64" s="1071" t="n"/>
      <c r="GG64" s="1071" t="n"/>
      <c r="GH64" s="1071" t="n"/>
      <c r="GI64" s="1071" t="n"/>
      <c r="GJ64" s="1071" t="n"/>
      <c r="GK64" s="1071" t="n"/>
      <c r="GL64" s="1071" t="n"/>
      <c r="GM64" s="1071" t="n"/>
      <c r="GN64" s="1071" t="n"/>
      <c r="GO64" s="1071" t="n"/>
      <c r="GP64" s="1071" t="n"/>
      <c r="GQ64" s="1071" t="n"/>
      <c r="GR64" s="1071" t="n"/>
      <c r="GS64" s="1071" t="n"/>
      <c r="GT64" s="1071" t="n"/>
      <c r="GU64" s="1071" t="n"/>
      <c r="GV64" s="1071" t="n"/>
      <c r="GW64" s="1071" t="n"/>
      <c r="GX64" s="1071" t="n"/>
      <c r="GY64" s="1071" t="n"/>
      <c r="GZ64" s="1071" t="n"/>
      <c r="HA64" s="1071" t="n"/>
      <c r="HB64" s="1071" t="n"/>
      <c r="HC64" s="1071" t="n"/>
      <c r="HD64" s="1071" t="n"/>
      <c r="HE64" s="1071" t="n"/>
      <c r="HF64" s="1071" t="n"/>
      <c r="HG64" s="1071" t="n"/>
      <c r="HH64" s="1071" t="n"/>
      <c r="HI64" s="1071" t="n"/>
      <c r="HJ64" s="1071" t="n"/>
      <c r="HK64" s="1071" t="n"/>
      <c r="HL64" s="1071" t="n"/>
      <c r="HM64" s="1071" t="n"/>
      <c r="HN64" s="1071" t="n"/>
      <c r="HO64" s="1071" t="n"/>
      <c r="HP64" s="1071" t="n"/>
      <c r="HQ64" s="1071" t="n"/>
      <c r="HR64" s="1071" t="n"/>
      <c r="HS64" s="1071" t="n"/>
      <c r="HT64" s="1071" t="n"/>
      <c r="HU64" s="1071" t="n"/>
      <c r="HV64" s="1071" t="n"/>
      <c r="HW64" s="1071" t="n"/>
      <c r="HX64" s="1071" t="n"/>
      <c r="HY64" s="1071" t="n"/>
      <c r="HZ64" s="1071" t="n"/>
      <c r="IA64" s="1071" t="n"/>
      <c r="IB64" s="1071" t="n"/>
      <c r="IC64" s="1071" t="n"/>
      <c r="ID64" s="1071" t="n"/>
      <c r="IE64" s="1071" t="n"/>
      <c r="IF64" s="1071" t="n"/>
      <c r="IG64" s="1071" t="n"/>
      <c r="IH64" s="1071" t="n"/>
      <c r="II64" s="1071" t="n"/>
      <c r="IJ64" s="1071" t="n"/>
      <c r="IK64" s="1071" t="n"/>
      <c r="IL64" s="1071" t="n"/>
      <c r="IM64" s="1071" t="n"/>
      <c r="IN64" s="1071" t="n"/>
      <c r="IO64" s="1071" t="n"/>
      <c r="IP64" s="1071" t="n"/>
      <c r="IQ64" s="1071" t="n"/>
      <c r="IR64" s="1071" t="n"/>
      <c r="IS64" s="1071" t="n"/>
      <c r="IT64" s="1071" t="n"/>
      <c r="IU64" s="1071" t="n"/>
      <c r="IV64" s="1071" t="n"/>
      <c r="IW64" s="1071" t="n"/>
      <c r="IX64" s="1071" t="n"/>
      <c r="IY64" s="1071" t="n"/>
      <c r="IZ64" s="1071" t="n"/>
      <c r="JA64" s="1071" t="n"/>
      <c r="JB64" s="1071" t="n"/>
      <c r="JC64" s="1071" t="n"/>
      <c r="JD64" s="1071" t="n"/>
      <c r="JE64" s="1071" t="n"/>
      <c r="JF64" s="1071" t="n"/>
      <c r="JG64" s="1071" t="n"/>
      <c r="JH64" s="1071" t="n"/>
      <c r="JI64" s="1071" t="n"/>
      <c r="JJ64" s="1071" t="n"/>
      <c r="JK64" s="1071" t="n"/>
      <c r="JL64" s="1071" t="n"/>
      <c r="JM64" s="1071" t="n"/>
      <c r="JN64" s="1071" t="n"/>
      <c r="JO64" s="1071" t="n"/>
      <c r="JP64" s="1071" t="n"/>
      <c r="JQ64" s="1071" t="n"/>
      <c r="JR64" s="1071" t="n"/>
      <c r="JS64" s="1071" t="n"/>
      <c r="JT64" s="1071" t="n"/>
      <c r="JU64" s="1071" t="n"/>
      <c r="JV64" s="1071" t="n"/>
      <c r="JW64" s="1071" t="n"/>
      <c r="JX64" s="1071" t="n"/>
      <c r="JY64" s="1071" t="n"/>
      <c r="JZ64" s="1071" t="n"/>
      <c r="KA64" s="1071" t="n"/>
      <c r="KB64" s="1071" t="n"/>
      <c r="KC64" s="1071" t="n"/>
      <c r="KD64" s="1071" t="n"/>
      <c r="KE64" s="1071" t="n"/>
      <c r="KF64" s="1071" t="n"/>
      <c r="KG64" s="1071" t="n"/>
      <c r="KH64" s="1071" t="n"/>
      <c r="KI64" s="1071" t="n"/>
      <c r="KJ64" s="1071" t="n"/>
      <c r="KK64" s="1071" t="n"/>
      <c r="KL64" s="1071" t="n"/>
      <c r="KM64" s="1071" t="n"/>
      <c r="KN64" s="1071" t="n"/>
      <c r="KO64" s="1071" t="n"/>
      <c r="KP64" s="1071" t="n"/>
      <c r="KQ64" s="1071" t="n"/>
      <c r="KR64" s="1071" t="n"/>
      <c r="KS64" s="1071" t="n"/>
      <c r="KT64" s="1071" t="n"/>
      <c r="KU64" s="1071" t="n"/>
      <c r="KV64" s="1071" t="n"/>
      <c r="KW64" s="1071" t="n"/>
      <c r="KX64" s="1071" t="n"/>
      <c r="KY64" s="1071" t="n"/>
      <c r="KZ64" s="1071" t="n"/>
      <c r="LA64" s="1071" t="n"/>
      <c r="LB64" s="1071" t="n"/>
      <c r="LC64" s="1071" t="n"/>
      <c r="LD64" s="1071" t="n"/>
      <c r="LE64" s="1071" t="n"/>
      <c r="LF64" s="1071" t="n"/>
      <c r="LG64" s="1071" t="n"/>
      <c r="LH64" s="1071" t="n"/>
      <c r="LI64" s="1071" t="n"/>
      <c r="LJ64" s="1071" t="n"/>
      <c r="LK64" s="1071" t="n"/>
      <c r="LL64" s="1071" t="n"/>
      <c r="LM64" s="1071" t="n"/>
      <c r="LN64" s="1071" t="n"/>
      <c r="LO64" s="1071" t="n"/>
      <c r="LP64" s="1071" t="n"/>
      <c r="LQ64" s="1071" t="n"/>
      <c r="LR64" s="1071" t="n"/>
      <c r="LS64" s="1071" t="n"/>
    </row>
    <row r="65" ht="14.25" customFormat="1" customHeight="1" s="1071">
      <c r="A65" s="1071" t="n"/>
      <c r="B65" s="1097" t="n"/>
      <c r="C65" s="1128" t="n"/>
      <c r="D65" s="1128" t="n"/>
      <c r="E65" s="1128" t="n"/>
      <c r="F65" s="1128" t="n"/>
      <c r="G65" s="1128" t="n"/>
      <c r="H65" s="1128" t="n"/>
      <c r="I65" s="1127" t="n"/>
      <c r="J65" s="1071" t="n"/>
      <c r="K65" s="1071" t="n"/>
      <c r="L65" s="1071" t="n"/>
      <c r="M65" s="1071" t="n"/>
      <c r="N65" s="1100">
        <f>B65</f>
        <v/>
      </c>
      <c r="O65" s="1101">
        <f>C65*BS!$B$9</f>
        <v/>
      </c>
      <c r="P65" s="1101">
        <f>D65*BS!$B$9</f>
        <v/>
      </c>
      <c r="Q65" s="1101">
        <f>E65*BS!$B$9</f>
        <v/>
      </c>
      <c r="R65" s="1101">
        <f>F65*BS!$B$9</f>
        <v/>
      </c>
      <c r="S65" s="1101">
        <f>G65*BS!$B$9</f>
        <v/>
      </c>
      <c r="T65" s="1101">
        <f>H65*BS!$B$9</f>
        <v/>
      </c>
      <c r="U65" s="1102">
        <f>I65</f>
        <v/>
      </c>
      <c r="V65" s="146" t="n"/>
      <c r="W65" s="147" t="n"/>
      <c r="X65" s="1071" t="n"/>
      <c r="Y65" s="1071" t="n"/>
      <c r="Z65" s="1071" t="n"/>
      <c r="AA65" s="1071" t="n"/>
      <c r="AB65" s="1071" t="n"/>
      <c r="AC65" s="1071" t="n"/>
      <c r="AD65" s="1071" t="n"/>
      <c r="AE65" s="1071" t="n"/>
      <c r="AF65" s="1071" t="n"/>
      <c r="AG65" s="1071" t="n"/>
      <c r="AH65" s="1071" t="n"/>
      <c r="AI65" s="1071" t="n"/>
      <c r="AJ65" s="1071" t="n"/>
      <c r="AK65" s="1071" t="n"/>
      <c r="AL65" s="1071" t="n"/>
      <c r="AM65" s="1071" t="n"/>
      <c r="AN65" s="1071" t="n"/>
      <c r="AO65" s="1071" t="n"/>
      <c r="AP65" s="1071" t="n"/>
      <c r="AQ65" s="1071" t="n"/>
      <c r="AR65" s="1071" t="n"/>
      <c r="AS65" s="1071" t="n"/>
      <c r="AT65" s="1071" t="n"/>
      <c r="AU65" s="1071" t="n"/>
      <c r="AV65" s="1071" t="n"/>
      <c r="AW65" s="1071" t="n"/>
      <c r="AX65" s="1071" t="n"/>
      <c r="AY65" s="1071" t="n"/>
      <c r="AZ65" s="1071" t="n"/>
      <c r="BA65" s="1071" t="n"/>
      <c r="BB65" s="1071" t="n"/>
      <c r="BC65" s="1071" t="n"/>
      <c r="BD65" s="1071" t="n"/>
      <c r="BE65" s="1071" t="n"/>
      <c r="BF65" s="1071" t="n"/>
      <c r="BG65" s="1071" t="n"/>
      <c r="BH65" s="1071" t="n"/>
      <c r="BI65" s="1071" t="n"/>
      <c r="BJ65" s="1071" t="n"/>
      <c r="BK65" s="1071" t="n"/>
      <c r="BL65" s="1071" t="n"/>
      <c r="BM65" s="1071" t="n"/>
      <c r="BN65" s="1071" t="n"/>
      <c r="BO65" s="1071" t="n"/>
      <c r="BP65" s="1071" t="n"/>
      <c r="BQ65" s="1071" t="n"/>
      <c r="BR65" s="1071" t="n"/>
      <c r="BS65" s="1071" t="n"/>
      <c r="BT65" s="1071" t="n"/>
      <c r="BU65" s="1071" t="n"/>
      <c r="BV65" s="1071" t="n"/>
      <c r="BW65" s="1071" t="n"/>
      <c r="BX65" s="1071" t="n"/>
      <c r="BY65" s="1071" t="n"/>
      <c r="BZ65" s="1071" t="n"/>
      <c r="CA65" s="1071" t="n"/>
      <c r="CB65" s="1071" t="n"/>
      <c r="CC65" s="1071" t="n"/>
      <c r="CD65" s="1071" t="n"/>
      <c r="CE65" s="1071" t="n"/>
      <c r="CF65" s="1071" t="n"/>
      <c r="CG65" s="1071" t="n"/>
      <c r="CH65" s="1071" t="n"/>
      <c r="CI65" s="1071" t="n"/>
      <c r="CJ65" s="1071" t="n"/>
      <c r="CK65" s="1071" t="n"/>
      <c r="CL65" s="1071" t="n"/>
      <c r="CM65" s="1071" t="n"/>
      <c r="CN65" s="1071" t="n"/>
      <c r="CO65" s="1071" t="n"/>
      <c r="CP65" s="1071" t="n"/>
      <c r="CQ65" s="1071" t="n"/>
      <c r="CR65" s="1071" t="n"/>
      <c r="CS65" s="1071" t="n"/>
      <c r="CT65" s="1071" t="n"/>
      <c r="CU65" s="1071" t="n"/>
      <c r="CV65" s="1071" t="n"/>
      <c r="CW65" s="1071" t="n"/>
      <c r="CX65" s="1071" t="n"/>
      <c r="CY65" s="1071" t="n"/>
      <c r="CZ65" s="1071" t="n"/>
      <c r="DA65" s="1071" t="n"/>
      <c r="DB65" s="1071" t="n"/>
      <c r="DC65" s="1071" t="n"/>
      <c r="DD65" s="1071" t="n"/>
      <c r="DE65" s="1071" t="n"/>
      <c r="DF65" s="1071" t="n"/>
      <c r="DG65" s="1071" t="n"/>
      <c r="DH65" s="1071" t="n"/>
      <c r="DI65" s="1071" t="n"/>
      <c r="DJ65" s="1071" t="n"/>
      <c r="DK65" s="1071" t="n"/>
      <c r="DL65" s="1071" t="n"/>
      <c r="DM65" s="1071" t="n"/>
      <c r="DN65" s="1071" t="n"/>
      <c r="DO65" s="1071" t="n"/>
      <c r="DP65" s="1071" t="n"/>
      <c r="DQ65" s="1071" t="n"/>
      <c r="DR65" s="1071" t="n"/>
      <c r="DS65" s="1071" t="n"/>
      <c r="DT65" s="1071" t="n"/>
      <c r="DU65" s="1071" t="n"/>
      <c r="DV65" s="1071" t="n"/>
      <c r="DW65" s="1071" t="n"/>
      <c r="DX65" s="1071" t="n"/>
      <c r="DY65" s="1071" t="n"/>
      <c r="DZ65" s="1071" t="n"/>
      <c r="EA65" s="1071" t="n"/>
      <c r="EB65" s="1071" t="n"/>
      <c r="EC65" s="1071" t="n"/>
      <c r="ED65" s="1071" t="n"/>
      <c r="EE65" s="1071" t="n"/>
      <c r="EF65" s="1071" t="n"/>
      <c r="EG65" s="1071" t="n"/>
      <c r="EH65" s="1071" t="n"/>
      <c r="EI65" s="1071" t="n"/>
      <c r="EJ65" s="1071" t="n"/>
      <c r="EK65" s="1071" t="n"/>
      <c r="EL65" s="1071" t="n"/>
      <c r="EM65" s="1071" t="n"/>
      <c r="EN65" s="1071" t="n"/>
      <c r="EO65" s="1071" t="n"/>
      <c r="EP65" s="1071" t="n"/>
      <c r="EQ65" s="1071" t="n"/>
      <c r="ER65" s="1071" t="n"/>
      <c r="ES65" s="1071" t="n"/>
      <c r="ET65" s="1071" t="n"/>
      <c r="EU65" s="1071" t="n"/>
      <c r="EV65" s="1071" t="n"/>
      <c r="EW65" s="1071" t="n"/>
      <c r="EX65" s="1071" t="n"/>
      <c r="EY65" s="1071" t="n"/>
      <c r="EZ65" s="1071" t="n"/>
      <c r="FA65" s="1071" t="n"/>
      <c r="FB65" s="1071" t="n"/>
      <c r="FC65" s="1071" t="n"/>
      <c r="FD65" s="1071" t="n"/>
      <c r="FE65" s="1071" t="n"/>
      <c r="FF65" s="1071" t="n"/>
      <c r="FG65" s="1071" t="n"/>
      <c r="FH65" s="1071" t="n"/>
      <c r="FI65" s="1071" t="n"/>
      <c r="FJ65" s="1071" t="n"/>
      <c r="FK65" s="1071" t="n"/>
      <c r="FL65" s="1071" t="n"/>
      <c r="FM65" s="1071" t="n"/>
      <c r="FN65" s="1071" t="n"/>
      <c r="FO65" s="1071" t="n"/>
      <c r="FP65" s="1071" t="n"/>
      <c r="FQ65" s="1071" t="n"/>
      <c r="FR65" s="1071" t="n"/>
      <c r="FS65" s="1071" t="n"/>
      <c r="FT65" s="1071" t="n"/>
      <c r="FU65" s="1071" t="n"/>
      <c r="FV65" s="1071" t="n"/>
      <c r="FW65" s="1071" t="n"/>
      <c r="FX65" s="1071" t="n"/>
      <c r="FY65" s="1071" t="n"/>
      <c r="FZ65" s="1071" t="n"/>
      <c r="GA65" s="1071" t="n"/>
      <c r="GB65" s="1071" t="n"/>
      <c r="GC65" s="1071" t="n"/>
      <c r="GD65" s="1071" t="n"/>
      <c r="GE65" s="1071" t="n"/>
      <c r="GF65" s="1071" t="n"/>
      <c r="GG65" s="1071" t="n"/>
      <c r="GH65" s="1071" t="n"/>
      <c r="GI65" s="1071" t="n"/>
      <c r="GJ65" s="1071" t="n"/>
      <c r="GK65" s="1071" t="n"/>
      <c r="GL65" s="1071" t="n"/>
      <c r="GM65" s="1071" t="n"/>
      <c r="GN65" s="1071" t="n"/>
      <c r="GO65" s="1071" t="n"/>
      <c r="GP65" s="1071" t="n"/>
      <c r="GQ65" s="1071" t="n"/>
      <c r="GR65" s="1071" t="n"/>
      <c r="GS65" s="1071" t="n"/>
      <c r="GT65" s="1071" t="n"/>
      <c r="GU65" s="1071" t="n"/>
      <c r="GV65" s="1071" t="n"/>
      <c r="GW65" s="1071" t="n"/>
      <c r="GX65" s="1071" t="n"/>
      <c r="GY65" s="1071" t="n"/>
      <c r="GZ65" s="1071" t="n"/>
      <c r="HA65" s="1071" t="n"/>
      <c r="HB65" s="1071" t="n"/>
      <c r="HC65" s="1071" t="n"/>
      <c r="HD65" s="1071" t="n"/>
      <c r="HE65" s="1071" t="n"/>
      <c r="HF65" s="1071" t="n"/>
      <c r="HG65" s="1071" t="n"/>
      <c r="HH65" s="1071" t="n"/>
      <c r="HI65" s="1071" t="n"/>
      <c r="HJ65" s="1071" t="n"/>
      <c r="HK65" s="1071" t="n"/>
      <c r="HL65" s="1071" t="n"/>
      <c r="HM65" s="1071" t="n"/>
      <c r="HN65" s="1071" t="n"/>
      <c r="HO65" s="1071" t="n"/>
      <c r="HP65" s="1071" t="n"/>
      <c r="HQ65" s="1071" t="n"/>
      <c r="HR65" s="1071" t="n"/>
      <c r="HS65" s="1071" t="n"/>
      <c r="HT65" s="1071" t="n"/>
      <c r="HU65" s="1071" t="n"/>
      <c r="HV65" s="1071" t="n"/>
      <c r="HW65" s="1071" t="n"/>
      <c r="HX65" s="1071" t="n"/>
      <c r="HY65" s="1071" t="n"/>
      <c r="HZ65" s="1071" t="n"/>
      <c r="IA65" s="1071" t="n"/>
      <c r="IB65" s="1071" t="n"/>
      <c r="IC65" s="1071" t="n"/>
      <c r="ID65" s="1071" t="n"/>
      <c r="IE65" s="1071" t="n"/>
      <c r="IF65" s="1071" t="n"/>
      <c r="IG65" s="1071" t="n"/>
      <c r="IH65" s="1071" t="n"/>
      <c r="II65" s="1071" t="n"/>
      <c r="IJ65" s="1071" t="n"/>
      <c r="IK65" s="1071" t="n"/>
      <c r="IL65" s="1071" t="n"/>
      <c r="IM65" s="1071" t="n"/>
      <c r="IN65" s="1071" t="n"/>
      <c r="IO65" s="1071" t="n"/>
      <c r="IP65" s="1071" t="n"/>
      <c r="IQ65" s="1071" t="n"/>
      <c r="IR65" s="1071" t="n"/>
      <c r="IS65" s="1071" t="n"/>
      <c r="IT65" s="1071" t="n"/>
      <c r="IU65" s="1071" t="n"/>
      <c r="IV65" s="1071" t="n"/>
      <c r="IW65" s="1071" t="n"/>
      <c r="IX65" s="1071" t="n"/>
      <c r="IY65" s="1071" t="n"/>
      <c r="IZ65" s="1071" t="n"/>
      <c r="JA65" s="1071" t="n"/>
      <c r="JB65" s="1071" t="n"/>
      <c r="JC65" s="1071" t="n"/>
      <c r="JD65" s="1071" t="n"/>
      <c r="JE65" s="1071" t="n"/>
      <c r="JF65" s="1071" t="n"/>
      <c r="JG65" s="1071" t="n"/>
      <c r="JH65" s="1071" t="n"/>
      <c r="JI65" s="1071" t="n"/>
      <c r="JJ65" s="1071" t="n"/>
      <c r="JK65" s="1071" t="n"/>
      <c r="JL65" s="1071" t="n"/>
      <c r="JM65" s="1071" t="n"/>
      <c r="JN65" s="1071" t="n"/>
      <c r="JO65" s="1071" t="n"/>
      <c r="JP65" s="1071" t="n"/>
      <c r="JQ65" s="1071" t="n"/>
      <c r="JR65" s="1071" t="n"/>
      <c r="JS65" s="1071" t="n"/>
      <c r="JT65" s="1071" t="n"/>
      <c r="JU65" s="1071" t="n"/>
      <c r="JV65" s="1071" t="n"/>
      <c r="JW65" s="1071" t="n"/>
      <c r="JX65" s="1071" t="n"/>
      <c r="JY65" s="1071" t="n"/>
      <c r="JZ65" s="1071" t="n"/>
      <c r="KA65" s="1071" t="n"/>
      <c r="KB65" s="1071" t="n"/>
      <c r="KC65" s="1071" t="n"/>
      <c r="KD65" s="1071" t="n"/>
      <c r="KE65" s="1071" t="n"/>
      <c r="KF65" s="1071" t="n"/>
      <c r="KG65" s="1071" t="n"/>
      <c r="KH65" s="1071" t="n"/>
      <c r="KI65" s="1071" t="n"/>
      <c r="KJ65" s="1071" t="n"/>
      <c r="KK65" s="1071" t="n"/>
      <c r="KL65" s="1071" t="n"/>
      <c r="KM65" s="1071" t="n"/>
      <c r="KN65" s="1071" t="n"/>
      <c r="KO65" s="1071" t="n"/>
      <c r="KP65" s="1071" t="n"/>
      <c r="KQ65" s="1071" t="n"/>
      <c r="KR65" s="1071" t="n"/>
      <c r="KS65" s="1071" t="n"/>
      <c r="KT65" s="1071" t="n"/>
      <c r="KU65" s="1071" t="n"/>
      <c r="KV65" s="1071" t="n"/>
      <c r="KW65" s="1071" t="n"/>
      <c r="KX65" s="1071" t="n"/>
      <c r="KY65" s="1071" t="n"/>
      <c r="KZ65" s="1071" t="n"/>
      <c r="LA65" s="1071" t="n"/>
      <c r="LB65" s="1071" t="n"/>
      <c r="LC65" s="1071" t="n"/>
      <c r="LD65" s="1071" t="n"/>
      <c r="LE65" s="1071" t="n"/>
      <c r="LF65" s="1071" t="n"/>
      <c r="LG65" s="1071" t="n"/>
      <c r="LH65" s="1071" t="n"/>
      <c r="LI65" s="1071" t="n"/>
      <c r="LJ65" s="1071" t="n"/>
      <c r="LK65" s="1071" t="n"/>
      <c r="LL65" s="1071" t="n"/>
      <c r="LM65" s="1071" t="n"/>
      <c r="LN65" s="1071" t="n"/>
      <c r="LO65" s="1071" t="n"/>
      <c r="LP65" s="1071" t="n"/>
      <c r="LQ65" s="1071" t="n"/>
      <c r="LR65" s="1071" t="n"/>
      <c r="LS65" s="1071" t="n"/>
    </row>
    <row r="66" ht="14.25" customFormat="1" customHeight="1" s="1071">
      <c r="A66" s="1071" t="n"/>
      <c r="B66" s="1097" t="n"/>
      <c r="C66" s="1128" t="n"/>
      <c r="D66" s="1128" t="n"/>
      <c r="E66" s="1128" t="n"/>
      <c r="F66" s="1128" t="n"/>
      <c r="G66" s="1128" t="n"/>
      <c r="H66" s="1128" t="n"/>
      <c r="I66" s="1127" t="n"/>
      <c r="J66" s="1071" t="n"/>
      <c r="K66" s="1071" t="n"/>
      <c r="L66" s="1071" t="n"/>
      <c r="M66" s="1071" t="n"/>
      <c r="N66" s="1100">
        <f>B66</f>
        <v/>
      </c>
      <c r="O66" s="1101">
        <f>C66*BS!$B$9</f>
        <v/>
      </c>
      <c r="P66" s="1101">
        <f>D66*BS!$B$9</f>
        <v/>
      </c>
      <c r="Q66" s="1101">
        <f>E66*BS!$B$9</f>
        <v/>
      </c>
      <c r="R66" s="1101">
        <f>F66*BS!$B$9</f>
        <v/>
      </c>
      <c r="S66" s="1101">
        <f>G66*BS!$B$9</f>
        <v/>
      </c>
      <c r="T66" s="1101">
        <f>H66*BS!$B$9</f>
        <v/>
      </c>
      <c r="U66" s="1102">
        <f>I66</f>
        <v/>
      </c>
      <c r="V66" s="146" t="n"/>
      <c r="W66" s="147" t="n"/>
      <c r="X66" s="1071" t="n"/>
      <c r="Y66" s="1071" t="n"/>
      <c r="Z66" s="1071" t="n"/>
      <c r="AA66" s="1071" t="n"/>
      <c r="AB66" s="1071" t="n"/>
      <c r="AC66" s="1071" t="n"/>
      <c r="AD66" s="1071" t="n"/>
      <c r="AE66" s="1071" t="n"/>
      <c r="AF66" s="1071" t="n"/>
      <c r="AG66" s="1071" t="n"/>
      <c r="AH66" s="1071" t="n"/>
      <c r="AI66" s="1071" t="n"/>
      <c r="AJ66" s="1071" t="n"/>
      <c r="AK66" s="1071" t="n"/>
      <c r="AL66" s="1071" t="n"/>
      <c r="AM66" s="1071" t="n"/>
      <c r="AN66" s="1071" t="n"/>
      <c r="AO66" s="1071" t="n"/>
      <c r="AP66" s="1071" t="n"/>
      <c r="AQ66" s="1071" t="n"/>
      <c r="AR66" s="1071" t="n"/>
      <c r="AS66" s="1071" t="n"/>
      <c r="AT66" s="1071" t="n"/>
      <c r="AU66" s="1071" t="n"/>
      <c r="AV66" s="1071" t="n"/>
      <c r="AW66" s="1071" t="n"/>
      <c r="AX66" s="1071" t="n"/>
      <c r="AY66" s="1071" t="n"/>
      <c r="AZ66" s="1071" t="n"/>
      <c r="BA66" s="1071" t="n"/>
      <c r="BB66" s="1071" t="n"/>
      <c r="BC66" s="1071" t="n"/>
      <c r="BD66" s="1071" t="n"/>
      <c r="BE66" s="1071" t="n"/>
      <c r="BF66" s="1071" t="n"/>
      <c r="BG66" s="1071" t="n"/>
      <c r="BH66" s="1071" t="n"/>
      <c r="BI66" s="1071" t="n"/>
      <c r="BJ66" s="1071" t="n"/>
      <c r="BK66" s="1071" t="n"/>
      <c r="BL66" s="1071" t="n"/>
      <c r="BM66" s="1071" t="n"/>
      <c r="BN66" s="1071" t="n"/>
      <c r="BO66" s="1071" t="n"/>
      <c r="BP66" s="1071" t="n"/>
      <c r="BQ66" s="1071" t="n"/>
      <c r="BR66" s="1071" t="n"/>
      <c r="BS66" s="1071" t="n"/>
      <c r="BT66" s="1071" t="n"/>
      <c r="BU66" s="1071" t="n"/>
      <c r="BV66" s="1071" t="n"/>
      <c r="BW66" s="1071" t="n"/>
      <c r="BX66" s="1071" t="n"/>
      <c r="BY66" s="1071" t="n"/>
      <c r="BZ66" s="1071" t="n"/>
      <c r="CA66" s="1071" t="n"/>
      <c r="CB66" s="1071" t="n"/>
      <c r="CC66" s="1071" t="n"/>
      <c r="CD66" s="1071" t="n"/>
      <c r="CE66" s="1071" t="n"/>
      <c r="CF66" s="1071" t="n"/>
      <c r="CG66" s="1071" t="n"/>
      <c r="CH66" s="1071" t="n"/>
      <c r="CI66" s="1071" t="n"/>
      <c r="CJ66" s="1071" t="n"/>
      <c r="CK66" s="1071" t="n"/>
      <c r="CL66" s="1071" t="n"/>
      <c r="CM66" s="1071" t="n"/>
      <c r="CN66" s="1071" t="n"/>
      <c r="CO66" s="1071" t="n"/>
      <c r="CP66" s="1071" t="n"/>
      <c r="CQ66" s="1071" t="n"/>
      <c r="CR66" s="1071" t="n"/>
      <c r="CS66" s="1071" t="n"/>
      <c r="CT66" s="1071" t="n"/>
      <c r="CU66" s="1071" t="n"/>
      <c r="CV66" s="1071" t="n"/>
      <c r="CW66" s="1071" t="n"/>
      <c r="CX66" s="1071" t="n"/>
      <c r="CY66" s="1071" t="n"/>
      <c r="CZ66" s="1071" t="n"/>
      <c r="DA66" s="1071" t="n"/>
      <c r="DB66" s="1071" t="n"/>
      <c r="DC66" s="1071" t="n"/>
      <c r="DD66" s="1071" t="n"/>
      <c r="DE66" s="1071" t="n"/>
      <c r="DF66" s="1071" t="n"/>
      <c r="DG66" s="1071" t="n"/>
      <c r="DH66" s="1071" t="n"/>
      <c r="DI66" s="1071" t="n"/>
      <c r="DJ66" s="1071" t="n"/>
      <c r="DK66" s="1071" t="n"/>
      <c r="DL66" s="1071" t="n"/>
      <c r="DM66" s="1071" t="n"/>
      <c r="DN66" s="1071" t="n"/>
      <c r="DO66" s="1071" t="n"/>
      <c r="DP66" s="1071" t="n"/>
      <c r="DQ66" s="1071" t="n"/>
      <c r="DR66" s="1071" t="n"/>
      <c r="DS66" s="1071" t="n"/>
      <c r="DT66" s="1071" t="n"/>
      <c r="DU66" s="1071" t="n"/>
      <c r="DV66" s="1071" t="n"/>
      <c r="DW66" s="1071" t="n"/>
      <c r="DX66" s="1071" t="n"/>
      <c r="DY66" s="1071" t="n"/>
      <c r="DZ66" s="1071" t="n"/>
      <c r="EA66" s="1071" t="n"/>
      <c r="EB66" s="1071" t="n"/>
      <c r="EC66" s="1071" t="n"/>
      <c r="ED66" s="1071" t="n"/>
      <c r="EE66" s="1071" t="n"/>
      <c r="EF66" s="1071" t="n"/>
      <c r="EG66" s="1071" t="n"/>
      <c r="EH66" s="1071" t="n"/>
      <c r="EI66" s="1071" t="n"/>
      <c r="EJ66" s="1071" t="n"/>
      <c r="EK66" s="1071" t="n"/>
      <c r="EL66" s="1071" t="n"/>
      <c r="EM66" s="1071" t="n"/>
      <c r="EN66" s="1071" t="n"/>
      <c r="EO66" s="1071" t="n"/>
      <c r="EP66" s="1071" t="n"/>
      <c r="EQ66" s="1071" t="n"/>
      <c r="ER66" s="1071" t="n"/>
      <c r="ES66" s="1071" t="n"/>
      <c r="ET66" s="1071" t="n"/>
      <c r="EU66" s="1071" t="n"/>
      <c r="EV66" s="1071" t="n"/>
      <c r="EW66" s="1071" t="n"/>
      <c r="EX66" s="1071" t="n"/>
      <c r="EY66" s="1071" t="n"/>
      <c r="EZ66" s="1071" t="n"/>
      <c r="FA66" s="1071" t="n"/>
      <c r="FB66" s="1071" t="n"/>
      <c r="FC66" s="1071" t="n"/>
      <c r="FD66" s="1071" t="n"/>
      <c r="FE66" s="1071" t="n"/>
      <c r="FF66" s="1071" t="n"/>
      <c r="FG66" s="1071" t="n"/>
      <c r="FH66" s="1071" t="n"/>
      <c r="FI66" s="1071" t="n"/>
      <c r="FJ66" s="1071" t="n"/>
      <c r="FK66" s="1071" t="n"/>
      <c r="FL66" s="1071" t="n"/>
      <c r="FM66" s="1071" t="n"/>
      <c r="FN66" s="1071" t="n"/>
      <c r="FO66" s="1071" t="n"/>
      <c r="FP66" s="1071" t="n"/>
      <c r="FQ66" s="1071" t="n"/>
      <c r="FR66" s="1071" t="n"/>
      <c r="FS66" s="1071" t="n"/>
      <c r="FT66" s="1071" t="n"/>
      <c r="FU66" s="1071" t="n"/>
      <c r="FV66" s="1071" t="n"/>
      <c r="FW66" s="1071" t="n"/>
      <c r="FX66" s="1071" t="n"/>
      <c r="FY66" s="1071" t="n"/>
      <c r="FZ66" s="1071" t="n"/>
      <c r="GA66" s="1071" t="n"/>
      <c r="GB66" s="1071" t="n"/>
      <c r="GC66" s="1071" t="n"/>
      <c r="GD66" s="1071" t="n"/>
      <c r="GE66" s="1071" t="n"/>
      <c r="GF66" s="1071" t="n"/>
      <c r="GG66" s="1071" t="n"/>
      <c r="GH66" s="1071" t="n"/>
      <c r="GI66" s="1071" t="n"/>
      <c r="GJ66" s="1071" t="n"/>
      <c r="GK66" s="1071" t="n"/>
      <c r="GL66" s="1071" t="n"/>
      <c r="GM66" s="1071" t="n"/>
      <c r="GN66" s="1071" t="n"/>
      <c r="GO66" s="1071" t="n"/>
      <c r="GP66" s="1071" t="n"/>
      <c r="GQ66" s="1071" t="n"/>
      <c r="GR66" s="1071" t="n"/>
      <c r="GS66" s="1071" t="n"/>
      <c r="GT66" s="1071" t="n"/>
      <c r="GU66" s="1071" t="n"/>
      <c r="GV66" s="1071" t="n"/>
      <c r="GW66" s="1071" t="n"/>
      <c r="GX66" s="1071" t="n"/>
      <c r="GY66" s="1071" t="n"/>
      <c r="GZ66" s="1071" t="n"/>
      <c r="HA66" s="1071" t="n"/>
      <c r="HB66" s="1071" t="n"/>
      <c r="HC66" s="1071" t="n"/>
      <c r="HD66" s="1071" t="n"/>
      <c r="HE66" s="1071" t="n"/>
      <c r="HF66" s="1071" t="n"/>
      <c r="HG66" s="1071" t="n"/>
      <c r="HH66" s="1071" t="n"/>
      <c r="HI66" s="1071" t="n"/>
      <c r="HJ66" s="1071" t="n"/>
      <c r="HK66" s="1071" t="n"/>
      <c r="HL66" s="1071" t="n"/>
      <c r="HM66" s="1071" t="n"/>
      <c r="HN66" s="1071" t="n"/>
      <c r="HO66" s="1071" t="n"/>
      <c r="HP66" s="1071" t="n"/>
      <c r="HQ66" s="1071" t="n"/>
      <c r="HR66" s="1071" t="n"/>
      <c r="HS66" s="1071" t="n"/>
      <c r="HT66" s="1071" t="n"/>
      <c r="HU66" s="1071" t="n"/>
      <c r="HV66" s="1071" t="n"/>
      <c r="HW66" s="1071" t="n"/>
      <c r="HX66" s="1071" t="n"/>
      <c r="HY66" s="1071" t="n"/>
      <c r="HZ66" s="1071" t="n"/>
      <c r="IA66" s="1071" t="n"/>
      <c r="IB66" s="1071" t="n"/>
      <c r="IC66" s="1071" t="n"/>
      <c r="ID66" s="1071" t="n"/>
      <c r="IE66" s="1071" t="n"/>
      <c r="IF66" s="1071" t="n"/>
      <c r="IG66" s="1071" t="n"/>
      <c r="IH66" s="1071" t="n"/>
      <c r="II66" s="1071" t="n"/>
      <c r="IJ66" s="1071" t="n"/>
      <c r="IK66" s="1071" t="n"/>
      <c r="IL66" s="1071" t="n"/>
      <c r="IM66" s="1071" t="n"/>
      <c r="IN66" s="1071" t="n"/>
      <c r="IO66" s="1071" t="n"/>
      <c r="IP66" s="1071" t="n"/>
      <c r="IQ66" s="1071" t="n"/>
      <c r="IR66" s="1071" t="n"/>
      <c r="IS66" s="1071" t="n"/>
      <c r="IT66" s="1071" t="n"/>
      <c r="IU66" s="1071" t="n"/>
      <c r="IV66" s="1071" t="n"/>
      <c r="IW66" s="1071" t="n"/>
      <c r="IX66" s="1071" t="n"/>
      <c r="IY66" s="1071" t="n"/>
      <c r="IZ66" s="1071" t="n"/>
      <c r="JA66" s="1071" t="n"/>
      <c r="JB66" s="1071" t="n"/>
      <c r="JC66" s="1071" t="n"/>
      <c r="JD66" s="1071" t="n"/>
      <c r="JE66" s="1071" t="n"/>
      <c r="JF66" s="1071" t="n"/>
      <c r="JG66" s="1071" t="n"/>
      <c r="JH66" s="1071" t="n"/>
      <c r="JI66" s="1071" t="n"/>
      <c r="JJ66" s="1071" t="n"/>
      <c r="JK66" s="1071" t="n"/>
      <c r="JL66" s="1071" t="n"/>
      <c r="JM66" s="1071" t="n"/>
      <c r="JN66" s="1071" t="n"/>
      <c r="JO66" s="1071" t="n"/>
      <c r="JP66" s="1071" t="n"/>
      <c r="JQ66" s="1071" t="n"/>
      <c r="JR66" s="1071" t="n"/>
      <c r="JS66" s="1071" t="n"/>
      <c r="JT66" s="1071" t="n"/>
      <c r="JU66" s="1071" t="n"/>
      <c r="JV66" s="1071" t="n"/>
      <c r="JW66" s="1071" t="n"/>
      <c r="JX66" s="1071" t="n"/>
      <c r="JY66" s="1071" t="n"/>
      <c r="JZ66" s="1071" t="n"/>
      <c r="KA66" s="1071" t="n"/>
      <c r="KB66" s="1071" t="n"/>
      <c r="KC66" s="1071" t="n"/>
      <c r="KD66" s="1071" t="n"/>
      <c r="KE66" s="1071" t="n"/>
      <c r="KF66" s="1071" t="n"/>
      <c r="KG66" s="1071" t="n"/>
      <c r="KH66" s="1071" t="n"/>
      <c r="KI66" s="1071" t="n"/>
      <c r="KJ66" s="1071" t="n"/>
      <c r="KK66" s="1071" t="n"/>
      <c r="KL66" s="1071" t="n"/>
      <c r="KM66" s="1071" t="n"/>
      <c r="KN66" s="1071" t="n"/>
      <c r="KO66" s="1071" t="n"/>
      <c r="KP66" s="1071" t="n"/>
      <c r="KQ66" s="1071" t="n"/>
      <c r="KR66" s="1071" t="n"/>
      <c r="KS66" s="1071" t="n"/>
      <c r="KT66" s="1071" t="n"/>
      <c r="KU66" s="1071" t="n"/>
      <c r="KV66" s="1071" t="n"/>
      <c r="KW66" s="1071" t="n"/>
      <c r="KX66" s="1071" t="n"/>
      <c r="KY66" s="1071" t="n"/>
      <c r="KZ66" s="1071" t="n"/>
      <c r="LA66" s="1071" t="n"/>
      <c r="LB66" s="1071" t="n"/>
      <c r="LC66" s="1071" t="n"/>
      <c r="LD66" s="1071" t="n"/>
      <c r="LE66" s="1071" t="n"/>
      <c r="LF66" s="1071" t="n"/>
      <c r="LG66" s="1071" t="n"/>
      <c r="LH66" s="1071" t="n"/>
      <c r="LI66" s="1071" t="n"/>
      <c r="LJ66" s="1071" t="n"/>
      <c r="LK66" s="1071" t="n"/>
      <c r="LL66" s="1071" t="n"/>
      <c r="LM66" s="1071" t="n"/>
      <c r="LN66" s="1071" t="n"/>
      <c r="LO66" s="1071" t="n"/>
      <c r="LP66" s="1071" t="n"/>
      <c r="LQ66" s="1071" t="n"/>
      <c r="LR66" s="1071" t="n"/>
      <c r="LS66" s="1071" t="n"/>
    </row>
    <row r="67" ht="14.25" customFormat="1" customHeight="1" s="1107">
      <c r="A67" s="1080" t="n"/>
      <c r="B67" s="1091" t="inlineStr">
        <is>
          <t xml:space="preserve">Total </t>
        </is>
      </c>
      <c r="C67" s="1123">
        <f>SUM(C56:C66)</f>
        <v/>
      </c>
      <c r="D67" s="1123">
        <f>SUM(D56:D66)</f>
        <v/>
      </c>
      <c r="E67" s="1123">
        <f>SUM(E56:E66)</f>
        <v/>
      </c>
      <c r="F67" s="1123">
        <f>SUM(F56:F66)</f>
        <v/>
      </c>
      <c r="G67" s="1123">
        <f>SUM(G56:G66)</f>
        <v/>
      </c>
      <c r="H67" s="1123">
        <f>SUM(H56:H66)</f>
        <v/>
      </c>
      <c r="I67" s="1129" t="n"/>
      <c r="J67" s="1080" t="n"/>
      <c r="K67" s="1080" t="n"/>
      <c r="L67" s="1080" t="n"/>
      <c r="M67" s="1080" t="n"/>
      <c r="N67" s="1110">
        <f>B67</f>
        <v/>
      </c>
      <c r="O67" s="1111">
        <f>C67*BS!$B$9</f>
        <v/>
      </c>
      <c r="P67" s="1111">
        <f>D67*BS!$B$9</f>
        <v/>
      </c>
      <c r="Q67" s="1111">
        <f>E67*BS!$B$9</f>
        <v/>
      </c>
      <c r="R67" s="1111">
        <f>F67*BS!$B$9</f>
        <v/>
      </c>
      <c r="S67" s="1111">
        <f>G67*BS!$B$9</f>
        <v/>
      </c>
      <c r="T67" s="1111">
        <f>H67*BS!$B$9</f>
        <v/>
      </c>
      <c r="U67" s="1118">
        <f>I67</f>
        <v/>
      </c>
      <c r="V67" s="151" t="n"/>
      <c r="W67" s="152" t="n"/>
      <c r="X67" s="1080" t="n"/>
      <c r="Y67" s="1080" t="n"/>
      <c r="Z67" s="1080" t="n"/>
      <c r="AA67" s="1080" t="n"/>
      <c r="AB67" s="1080" t="n"/>
      <c r="AC67" s="1080" t="n"/>
      <c r="AD67" s="1080" t="n"/>
      <c r="AE67" s="1080" t="n"/>
      <c r="AF67" s="1080" t="n"/>
      <c r="AG67" s="1080" t="n"/>
      <c r="AH67" s="1080" t="n"/>
      <c r="AI67" s="1080" t="n"/>
      <c r="AJ67" s="1080" t="n"/>
      <c r="AK67" s="1080" t="n"/>
      <c r="AL67" s="1080" t="n"/>
      <c r="AM67" s="1080" t="n"/>
      <c r="AN67" s="1080" t="n"/>
      <c r="AO67" s="1080" t="n"/>
      <c r="AP67" s="1080" t="n"/>
      <c r="AQ67" s="1080" t="n"/>
      <c r="AR67" s="1080" t="n"/>
      <c r="AS67" s="1080" t="n"/>
      <c r="AT67" s="1080" t="n"/>
      <c r="AU67" s="1080" t="n"/>
      <c r="AV67" s="1080" t="n"/>
      <c r="AW67" s="1080" t="n"/>
      <c r="AX67" s="1080" t="n"/>
      <c r="AY67" s="1080" t="n"/>
      <c r="AZ67" s="1080" t="n"/>
      <c r="BA67" s="1080" t="n"/>
      <c r="BB67" s="1080" t="n"/>
      <c r="BC67" s="1080" t="n"/>
      <c r="BD67" s="1080" t="n"/>
      <c r="BE67" s="1080" t="n"/>
      <c r="BF67" s="1080" t="n"/>
      <c r="BG67" s="1080" t="n"/>
      <c r="BH67" s="1080" t="n"/>
      <c r="BI67" s="1080" t="n"/>
      <c r="BJ67" s="1080" t="n"/>
      <c r="BK67" s="1080" t="n"/>
      <c r="BL67" s="1080" t="n"/>
      <c r="BM67" s="1080" t="n"/>
      <c r="BN67" s="1080" t="n"/>
      <c r="BO67" s="1080" t="n"/>
      <c r="BP67" s="1080" t="n"/>
      <c r="BQ67" s="1080" t="n"/>
      <c r="BR67" s="1080" t="n"/>
      <c r="BS67" s="1080" t="n"/>
      <c r="BT67" s="1080" t="n"/>
      <c r="BU67" s="1080" t="n"/>
      <c r="BV67" s="1080" t="n"/>
      <c r="BW67" s="1080" t="n"/>
      <c r="BX67" s="1080" t="n"/>
      <c r="BY67" s="1080" t="n"/>
      <c r="BZ67" s="1080" t="n"/>
      <c r="CA67" s="1080" t="n"/>
      <c r="CB67" s="1080" t="n"/>
      <c r="CC67" s="1080" t="n"/>
      <c r="CD67" s="1080" t="n"/>
      <c r="CE67" s="1080" t="n"/>
      <c r="CF67" s="1080" t="n"/>
      <c r="CG67" s="1080" t="n"/>
      <c r="CH67" s="1080" t="n"/>
      <c r="CI67" s="1080" t="n"/>
      <c r="CJ67" s="1080" t="n"/>
      <c r="CK67" s="1080" t="n"/>
      <c r="CL67" s="1080" t="n"/>
      <c r="CM67" s="1080" t="n"/>
      <c r="CN67" s="1080" t="n"/>
      <c r="CO67" s="1080" t="n"/>
      <c r="CP67" s="1080" t="n"/>
      <c r="CQ67" s="1080" t="n"/>
      <c r="CR67" s="1080" t="n"/>
      <c r="CS67" s="1080" t="n"/>
      <c r="CT67" s="1080" t="n"/>
      <c r="CU67" s="1080" t="n"/>
      <c r="CV67" s="1080" t="n"/>
      <c r="CW67" s="1080" t="n"/>
      <c r="CX67" s="1080" t="n"/>
      <c r="CY67" s="1080" t="n"/>
      <c r="CZ67" s="1080" t="n"/>
      <c r="DA67" s="1080" t="n"/>
      <c r="DB67" s="1080" t="n"/>
      <c r="DC67" s="1080" t="n"/>
      <c r="DD67" s="1080" t="n"/>
      <c r="DE67" s="1080" t="n"/>
      <c r="DF67" s="1080" t="n"/>
      <c r="DG67" s="1080" t="n"/>
      <c r="DH67" s="1080" t="n"/>
      <c r="DI67" s="1080" t="n"/>
      <c r="DJ67" s="1080" t="n"/>
      <c r="DK67" s="1080" t="n"/>
      <c r="DL67" s="1080" t="n"/>
      <c r="DM67" s="1080" t="n"/>
      <c r="DN67" s="1080" t="n"/>
      <c r="DO67" s="1080" t="n"/>
      <c r="DP67" s="1080" t="n"/>
      <c r="DQ67" s="1080" t="n"/>
      <c r="DR67" s="1080" t="n"/>
      <c r="DS67" s="1080" t="n"/>
      <c r="DT67" s="1080" t="n"/>
      <c r="DU67" s="1080" t="n"/>
      <c r="DV67" s="1080" t="n"/>
      <c r="DW67" s="1080" t="n"/>
      <c r="DX67" s="1080" t="n"/>
      <c r="DY67" s="1080" t="n"/>
      <c r="DZ67" s="1080" t="n"/>
      <c r="EA67" s="1080" t="n"/>
      <c r="EB67" s="1080" t="n"/>
      <c r="EC67" s="1080" t="n"/>
      <c r="ED67" s="1080" t="n"/>
      <c r="EE67" s="1080" t="n"/>
      <c r="EF67" s="1080" t="n"/>
      <c r="EG67" s="1080" t="n"/>
      <c r="EH67" s="1080" t="n"/>
      <c r="EI67" s="1080" t="n"/>
      <c r="EJ67" s="1080" t="n"/>
      <c r="EK67" s="1080" t="n"/>
      <c r="EL67" s="1080" t="n"/>
      <c r="EM67" s="1080" t="n"/>
      <c r="EN67" s="1080" t="n"/>
      <c r="EO67" s="1080" t="n"/>
      <c r="EP67" s="1080" t="n"/>
      <c r="EQ67" s="1080" t="n"/>
      <c r="ER67" s="1080" t="n"/>
      <c r="ES67" s="1080" t="n"/>
      <c r="ET67" s="1080" t="n"/>
      <c r="EU67" s="1080" t="n"/>
      <c r="EV67" s="1080" t="n"/>
      <c r="EW67" s="1080" t="n"/>
      <c r="EX67" s="1080" t="n"/>
      <c r="EY67" s="1080" t="n"/>
      <c r="EZ67" s="1080" t="n"/>
      <c r="FA67" s="1080" t="n"/>
      <c r="FB67" s="1080" t="n"/>
      <c r="FC67" s="1080" t="n"/>
      <c r="FD67" s="1080" t="n"/>
      <c r="FE67" s="1080" t="n"/>
      <c r="FF67" s="1080" t="n"/>
      <c r="FG67" s="1080" t="n"/>
      <c r="FH67" s="1080" t="n"/>
      <c r="FI67" s="1080" t="n"/>
      <c r="FJ67" s="1080" t="n"/>
      <c r="FK67" s="1080" t="n"/>
      <c r="FL67" s="1080" t="n"/>
      <c r="FM67" s="1080" t="n"/>
      <c r="FN67" s="1080" t="n"/>
      <c r="FO67" s="1080" t="n"/>
      <c r="FP67" s="1080" t="n"/>
      <c r="FQ67" s="1080" t="n"/>
      <c r="FR67" s="1080" t="n"/>
      <c r="FS67" s="1080" t="n"/>
      <c r="FT67" s="1080" t="n"/>
      <c r="FU67" s="1080" t="n"/>
      <c r="FV67" s="1080" t="n"/>
      <c r="FW67" s="1080" t="n"/>
      <c r="FX67" s="1080" t="n"/>
      <c r="FY67" s="1080" t="n"/>
      <c r="FZ67" s="1080" t="n"/>
      <c r="GA67" s="1080" t="n"/>
      <c r="GB67" s="1080" t="n"/>
      <c r="GC67" s="1080" t="n"/>
      <c r="GD67" s="1080" t="n"/>
      <c r="GE67" s="1080" t="n"/>
      <c r="GF67" s="1080" t="n"/>
      <c r="GG67" s="1080" t="n"/>
      <c r="GH67" s="1080" t="n"/>
      <c r="GI67" s="1080" t="n"/>
      <c r="GJ67" s="1080" t="n"/>
      <c r="GK67" s="1080" t="n"/>
      <c r="GL67" s="1080" t="n"/>
      <c r="GM67" s="1080" t="n"/>
      <c r="GN67" s="1080" t="n"/>
      <c r="GO67" s="1080" t="n"/>
      <c r="GP67" s="1080" t="n"/>
      <c r="GQ67" s="1080" t="n"/>
      <c r="GR67" s="1080" t="n"/>
      <c r="GS67" s="1080" t="n"/>
      <c r="GT67" s="1080" t="n"/>
      <c r="GU67" s="1080" t="n"/>
      <c r="GV67" s="1080" t="n"/>
      <c r="GW67" s="1080" t="n"/>
      <c r="GX67" s="1080" t="n"/>
      <c r="GY67" s="1080" t="n"/>
      <c r="GZ67" s="1080" t="n"/>
      <c r="HA67" s="1080" t="n"/>
      <c r="HB67" s="1080" t="n"/>
      <c r="HC67" s="1080" t="n"/>
      <c r="HD67" s="1080" t="n"/>
      <c r="HE67" s="1080" t="n"/>
      <c r="HF67" s="1080" t="n"/>
      <c r="HG67" s="1080" t="n"/>
      <c r="HH67" s="1080" t="n"/>
      <c r="HI67" s="1080" t="n"/>
      <c r="HJ67" s="1080" t="n"/>
      <c r="HK67" s="1080" t="n"/>
      <c r="HL67" s="1080" t="n"/>
      <c r="HM67" s="1080" t="n"/>
      <c r="HN67" s="1080" t="n"/>
      <c r="HO67" s="1080" t="n"/>
      <c r="HP67" s="1080" t="n"/>
      <c r="HQ67" s="1080" t="n"/>
      <c r="HR67" s="1080" t="n"/>
      <c r="HS67" s="1080" t="n"/>
      <c r="HT67" s="1080" t="n"/>
      <c r="HU67" s="1080" t="n"/>
      <c r="HV67" s="1080" t="n"/>
      <c r="HW67" s="1080" t="n"/>
      <c r="HX67" s="1080" t="n"/>
      <c r="HY67" s="1080" t="n"/>
      <c r="HZ67" s="1080" t="n"/>
      <c r="IA67" s="1080" t="n"/>
      <c r="IB67" s="1080" t="n"/>
      <c r="IC67" s="1080" t="n"/>
      <c r="ID67" s="1080" t="n"/>
      <c r="IE67" s="1080" t="n"/>
      <c r="IF67" s="1080" t="n"/>
      <c r="IG67" s="1080" t="n"/>
      <c r="IH67" s="1080" t="n"/>
      <c r="II67" s="1080" t="n"/>
      <c r="IJ67" s="1080" t="n"/>
      <c r="IK67" s="1080" t="n"/>
      <c r="IL67" s="1080" t="n"/>
      <c r="IM67" s="1080" t="n"/>
      <c r="IN67" s="1080" t="n"/>
      <c r="IO67" s="1080" t="n"/>
      <c r="IP67" s="1080" t="n"/>
      <c r="IQ67" s="1080" t="n"/>
      <c r="IR67" s="1080" t="n"/>
      <c r="IS67" s="1080" t="n"/>
      <c r="IT67" s="1080" t="n"/>
      <c r="IU67" s="1080" t="n"/>
      <c r="IV67" s="1080" t="n"/>
      <c r="IW67" s="1080" t="n"/>
      <c r="IX67" s="1080" t="n"/>
      <c r="IY67" s="1080" t="n"/>
      <c r="IZ67" s="1080" t="n"/>
      <c r="JA67" s="1080" t="n"/>
      <c r="JB67" s="1080" t="n"/>
      <c r="JC67" s="1080" t="n"/>
      <c r="JD67" s="1080" t="n"/>
      <c r="JE67" s="1080" t="n"/>
      <c r="JF67" s="1080" t="n"/>
      <c r="JG67" s="1080" t="n"/>
      <c r="JH67" s="1080" t="n"/>
      <c r="JI67" s="1080" t="n"/>
      <c r="JJ67" s="1080" t="n"/>
      <c r="JK67" s="1080" t="n"/>
      <c r="JL67" s="1080" t="n"/>
      <c r="JM67" s="1080" t="n"/>
      <c r="JN67" s="1080" t="n"/>
      <c r="JO67" s="1080" t="n"/>
      <c r="JP67" s="1080" t="n"/>
      <c r="JQ67" s="1080" t="n"/>
      <c r="JR67" s="1080" t="n"/>
      <c r="JS67" s="1080" t="n"/>
      <c r="JT67" s="1080" t="n"/>
      <c r="JU67" s="1080" t="n"/>
      <c r="JV67" s="1080" t="n"/>
      <c r="JW67" s="1080" t="n"/>
      <c r="JX67" s="1080" t="n"/>
      <c r="JY67" s="1080" t="n"/>
      <c r="JZ67" s="1080" t="n"/>
      <c r="KA67" s="1080" t="n"/>
      <c r="KB67" s="1080" t="n"/>
      <c r="KC67" s="1080" t="n"/>
      <c r="KD67" s="1080" t="n"/>
      <c r="KE67" s="1080" t="n"/>
      <c r="KF67" s="1080" t="n"/>
      <c r="KG67" s="1080" t="n"/>
      <c r="KH67" s="1080" t="n"/>
      <c r="KI67" s="1080" t="n"/>
      <c r="KJ67" s="1080" t="n"/>
      <c r="KK67" s="1080" t="n"/>
      <c r="KL67" s="1080" t="n"/>
      <c r="KM67" s="1080" t="n"/>
      <c r="KN67" s="1080" t="n"/>
      <c r="KO67" s="1080" t="n"/>
      <c r="KP67" s="1080" t="n"/>
      <c r="KQ67" s="1080" t="n"/>
      <c r="KR67" s="1080" t="n"/>
      <c r="KS67" s="1080" t="n"/>
      <c r="KT67" s="1080" t="n"/>
      <c r="KU67" s="1080" t="n"/>
      <c r="KV67" s="1080" t="n"/>
      <c r="KW67" s="1080" t="n"/>
      <c r="KX67" s="1080" t="n"/>
      <c r="KY67" s="1080" t="n"/>
      <c r="KZ67" s="1080" t="n"/>
      <c r="LA67" s="1080" t="n"/>
      <c r="LB67" s="1080" t="n"/>
      <c r="LC67" s="1080" t="n"/>
      <c r="LD67" s="1080" t="n"/>
      <c r="LE67" s="1080" t="n"/>
      <c r="LF67" s="1080" t="n"/>
      <c r="LG67" s="1080" t="n"/>
      <c r="LH67" s="1080" t="n"/>
      <c r="LI67" s="1080" t="n"/>
      <c r="LJ67" s="1080" t="n"/>
      <c r="LK67" s="1080" t="n"/>
      <c r="LL67" s="1080" t="n"/>
      <c r="LM67" s="1080" t="n"/>
      <c r="LN67" s="1080" t="n"/>
      <c r="LO67" s="1080" t="n"/>
      <c r="LP67" s="1080" t="n"/>
      <c r="LQ67" s="1080" t="n"/>
      <c r="LR67" s="1080" t="n"/>
      <c r="LS67" s="1080" t="n"/>
    </row>
    <row r="68" ht="14.25" customFormat="1" customHeight="1" s="1071">
      <c r="A68" s="1071" t="n"/>
      <c r="B68" s="1114" t="n"/>
      <c r="C68" s="1126" t="n"/>
      <c r="D68" s="1126" t="n"/>
      <c r="E68" s="1126" t="n"/>
      <c r="F68" s="1126" t="n"/>
      <c r="G68" s="1126" t="n"/>
      <c r="H68" s="1126" t="n"/>
      <c r="I68" s="1127" t="n"/>
      <c r="J68" s="1071" t="n"/>
      <c r="K68" s="1071" t="n"/>
      <c r="L68" s="1071" t="n"/>
      <c r="M68" s="1071" t="n"/>
      <c r="N68" s="1100" t="n"/>
      <c r="O68" s="1101" t="n"/>
      <c r="P68" s="1101" t="n"/>
      <c r="Q68" s="1101" t="n"/>
      <c r="R68" s="1101" t="n"/>
      <c r="S68" s="1101" t="n"/>
      <c r="T68" s="1101" t="n"/>
      <c r="U68" s="1102" t="n"/>
      <c r="V68" s="146" t="n"/>
      <c r="W68" s="147" t="n"/>
      <c r="X68" s="1071" t="n"/>
      <c r="Y68" s="1071" t="n"/>
      <c r="Z68" s="1071" t="n"/>
      <c r="AA68" s="1071" t="n"/>
      <c r="AB68" s="1071" t="n"/>
      <c r="AC68" s="1071" t="n"/>
      <c r="AD68" s="1071" t="n"/>
      <c r="AE68" s="1071" t="n"/>
      <c r="AF68" s="1071" t="n"/>
      <c r="AG68" s="1071" t="n"/>
      <c r="AH68" s="1071" t="n"/>
      <c r="AI68" s="1071" t="n"/>
      <c r="AJ68" s="1071" t="n"/>
      <c r="AK68" s="1071" t="n"/>
      <c r="AL68" s="1071" t="n"/>
      <c r="AM68" s="1071" t="n"/>
      <c r="AN68" s="1071" t="n"/>
      <c r="AO68" s="1071" t="n"/>
      <c r="AP68" s="1071" t="n"/>
      <c r="AQ68" s="1071" t="n"/>
      <c r="AR68" s="1071" t="n"/>
      <c r="AS68" s="1071" t="n"/>
      <c r="AT68" s="1071" t="n"/>
      <c r="AU68" s="1071" t="n"/>
      <c r="AV68" s="1071" t="n"/>
      <c r="AW68" s="1071" t="n"/>
      <c r="AX68" s="1071" t="n"/>
      <c r="AY68" s="1071" t="n"/>
      <c r="AZ68" s="1071" t="n"/>
      <c r="BA68" s="1071" t="n"/>
      <c r="BB68" s="1071" t="n"/>
      <c r="BC68" s="1071" t="n"/>
      <c r="BD68" s="1071" t="n"/>
      <c r="BE68" s="1071" t="n"/>
      <c r="BF68" s="1071" t="n"/>
      <c r="BG68" s="1071" t="n"/>
      <c r="BH68" s="1071" t="n"/>
      <c r="BI68" s="1071" t="n"/>
      <c r="BJ68" s="1071" t="n"/>
      <c r="BK68" s="1071" t="n"/>
      <c r="BL68" s="1071" t="n"/>
      <c r="BM68" s="1071" t="n"/>
      <c r="BN68" s="1071" t="n"/>
      <c r="BO68" s="1071" t="n"/>
      <c r="BP68" s="1071" t="n"/>
      <c r="BQ68" s="1071" t="n"/>
      <c r="BR68" s="1071" t="n"/>
      <c r="BS68" s="1071" t="n"/>
      <c r="BT68" s="1071" t="n"/>
      <c r="BU68" s="1071" t="n"/>
      <c r="BV68" s="1071" t="n"/>
      <c r="BW68" s="1071" t="n"/>
      <c r="BX68" s="1071" t="n"/>
      <c r="BY68" s="1071" t="n"/>
      <c r="BZ68" s="1071" t="n"/>
      <c r="CA68" s="1071" t="n"/>
      <c r="CB68" s="1071" t="n"/>
      <c r="CC68" s="1071" t="n"/>
      <c r="CD68" s="1071" t="n"/>
      <c r="CE68" s="1071" t="n"/>
      <c r="CF68" s="1071" t="n"/>
      <c r="CG68" s="1071" t="n"/>
      <c r="CH68" s="1071" t="n"/>
      <c r="CI68" s="1071" t="n"/>
      <c r="CJ68" s="1071" t="n"/>
      <c r="CK68" s="1071" t="n"/>
      <c r="CL68" s="1071" t="n"/>
      <c r="CM68" s="1071" t="n"/>
      <c r="CN68" s="1071" t="n"/>
      <c r="CO68" s="1071" t="n"/>
      <c r="CP68" s="1071" t="n"/>
      <c r="CQ68" s="1071" t="n"/>
      <c r="CR68" s="1071" t="n"/>
      <c r="CS68" s="1071" t="n"/>
      <c r="CT68" s="1071" t="n"/>
      <c r="CU68" s="1071" t="n"/>
      <c r="CV68" s="1071" t="n"/>
      <c r="CW68" s="1071" t="n"/>
      <c r="CX68" s="1071" t="n"/>
      <c r="CY68" s="1071" t="n"/>
      <c r="CZ68" s="1071" t="n"/>
      <c r="DA68" s="1071" t="n"/>
      <c r="DB68" s="1071" t="n"/>
      <c r="DC68" s="1071" t="n"/>
      <c r="DD68" s="1071" t="n"/>
      <c r="DE68" s="1071" t="n"/>
      <c r="DF68" s="1071" t="n"/>
      <c r="DG68" s="1071" t="n"/>
      <c r="DH68" s="1071" t="n"/>
      <c r="DI68" s="1071" t="n"/>
      <c r="DJ68" s="1071" t="n"/>
      <c r="DK68" s="1071" t="n"/>
      <c r="DL68" s="1071" t="n"/>
      <c r="DM68" s="1071" t="n"/>
      <c r="DN68" s="1071" t="n"/>
      <c r="DO68" s="1071" t="n"/>
      <c r="DP68" s="1071" t="n"/>
      <c r="DQ68" s="1071" t="n"/>
      <c r="DR68" s="1071" t="n"/>
      <c r="DS68" s="1071" t="n"/>
      <c r="DT68" s="1071" t="n"/>
      <c r="DU68" s="1071" t="n"/>
      <c r="DV68" s="1071" t="n"/>
      <c r="DW68" s="1071" t="n"/>
      <c r="DX68" s="1071" t="n"/>
      <c r="DY68" s="1071" t="n"/>
      <c r="DZ68" s="1071" t="n"/>
      <c r="EA68" s="1071" t="n"/>
      <c r="EB68" s="1071" t="n"/>
      <c r="EC68" s="1071" t="n"/>
      <c r="ED68" s="1071" t="n"/>
      <c r="EE68" s="1071" t="n"/>
      <c r="EF68" s="1071" t="n"/>
      <c r="EG68" s="1071" t="n"/>
      <c r="EH68" s="1071" t="n"/>
      <c r="EI68" s="1071" t="n"/>
      <c r="EJ68" s="1071" t="n"/>
      <c r="EK68" s="1071" t="n"/>
      <c r="EL68" s="1071" t="n"/>
      <c r="EM68" s="1071" t="n"/>
      <c r="EN68" s="1071" t="n"/>
      <c r="EO68" s="1071" t="n"/>
      <c r="EP68" s="1071" t="n"/>
      <c r="EQ68" s="1071" t="n"/>
      <c r="ER68" s="1071" t="n"/>
      <c r="ES68" s="1071" t="n"/>
      <c r="ET68" s="1071" t="n"/>
      <c r="EU68" s="1071" t="n"/>
      <c r="EV68" s="1071" t="n"/>
      <c r="EW68" s="1071" t="n"/>
      <c r="EX68" s="1071" t="n"/>
      <c r="EY68" s="1071" t="n"/>
      <c r="EZ68" s="1071" t="n"/>
      <c r="FA68" s="1071" t="n"/>
      <c r="FB68" s="1071" t="n"/>
      <c r="FC68" s="1071" t="n"/>
      <c r="FD68" s="1071" t="n"/>
      <c r="FE68" s="1071" t="n"/>
      <c r="FF68" s="1071" t="n"/>
      <c r="FG68" s="1071" t="n"/>
      <c r="FH68" s="1071" t="n"/>
      <c r="FI68" s="1071" t="n"/>
      <c r="FJ68" s="1071" t="n"/>
      <c r="FK68" s="1071" t="n"/>
      <c r="FL68" s="1071" t="n"/>
      <c r="FM68" s="1071" t="n"/>
      <c r="FN68" s="1071" t="n"/>
      <c r="FO68" s="1071" t="n"/>
      <c r="FP68" s="1071" t="n"/>
      <c r="FQ68" s="1071" t="n"/>
      <c r="FR68" s="1071" t="n"/>
      <c r="FS68" s="1071" t="n"/>
      <c r="FT68" s="1071" t="n"/>
      <c r="FU68" s="1071" t="n"/>
      <c r="FV68" s="1071" t="n"/>
      <c r="FW68" s="1071" t="n"/>
      <c r="FX68" s="1071" t="n"/>
      <c r="FY68" s="1071" t="n"/>
      <c r="FZ68" s="1071" t="n"/>
      <c r="GA68" s="1071" t="n"/>
      <c r="GB68" s="1071" t="n"/>
      <c r="GC68" s="1071" t="n"/>
      <c r="GD68" s="1071" t="n"/>
      <c r="GE68" s="1071" t="n"/>
      <c r="GF68" s="1071" t="n"/>
      <c r="GG68" s="1071" t="n"/>
      <c r="GH68" s="1071" t="n"/>
      <c r="GI68" s="1071" t="n"/>
      <c r="GJ68" s="1071" t="n"/>
      <c r="GK68" s="1071" t="n"/>
      <c r="GL68" s="1071" t="n"/>
      <c r="GM68" s="1071" t="n"/>
      <c r="GN68" s="1071" t="n"/>
      <c r="GO68" s="1071" t="n"/>
      <c r="GP68" s="1071" t="n"/>
      <c r="GQ68" s="1071" t="n"/>
      <c r="GR68" s="1071" t="n"/>
      <c r="GS68" s="1071" t="n"/>
      <c r="GT68" s="1071" t="n"/>
      <c r="GU68" s="1071" t="n"/>
      <c r="GV68" s="1071" t="n"/>
      <c r="GW68" s="1071" t="n"/>
      <c r="GX68" s="1071" t="n"/>
      <c r="GY68" s="1071" t="n"/>
      <c r="GZ68" s="1071" t="n"/>
      <c r="HA68" s="1071" t="n"/>
      <c r="HB68" s="1071" t="n"/>
      <c r="HC68" s="1071" t="n"/>
      <c r="HD68" s="1071" t="n"/>
      <c r="HE68" s="1071" t="n"/>
      <c r="HF68" s="1071" t="n"/>
      <c r="HG68" s="1071" t="n"/>
      <c r="HH68" s="1071" t="n"/>
      <c r="HI68" s="1071" t="n"/>
      <c r="HJ68" s="1071" t="n"/>
      <c r="HK68" s="1071" t="n"/>
      <c r="HL68" s="1071" t="n"/>
      <c r="HM68" s="1071" t="n"/>
      <c r="HN68" s="1071" t="n"/>
      <c r="HO68" s="1071" t="n"/>
      <c r="HP68" s="1071" t="n"/>
      <c r="HQ68" s="1071" t="n"/>
      <c r="HR68" s="1071" t="n"/>
      <c r="HS68" s="1071" t="n"/>
      <c r="HT68" s="1071" t="n"/>
      <c r="HU68" s="1071" t="n"/>
      <c r="HV68" s="1071" t="n"/>
      <c r="HW68" s="1071" t="n"/>
      <c r="HX68" s="1071" t="n"/>
      <c r="HY68" s="1071" t="n"/>
      <c r="HZ68" s="1071" t="n"/>
      <c r="IA68" s="1071" t="n"/>
      <c r="IB68" s="1071" t="n"/>
      <c r="IC68" s="1071" t="n"/>
      <c r="ID68" s="1071" t="n"/>
      <c r="IE68" s="1071" t="n"/>
      <c r="IF68" s="1071" t="n"/>
      <c r="IG68" s="1071" t="n"/>
      <c r="IH68" s="1071" t="n"/>
      <c r="II68" s="1071" t="n"/>
      <c r="IJ68" s="1071" t="n"/>
      <c r="IK68" s="1071" t="n"/>
      <c r="IL68" s="1071" t="n"/>
      <c r="IM68" s="1071" t="n"/>
      <c r="IN68" s="1071" t="n"/>
      <c r="IO68" s="1071" t="n"/>
      <c r="IP68" s="1071" t="n"/>
      <c r="IQ68" s="1071" t="n"/>
      <c r="IR68" s="1071" t="n"/>
      <c r="IS68" s="1071" t="n"/>
      <c r="IT68" s="1071" t="n"/>
      <c r="IU68" s="1071" t="n"/>
      <c r="IV68" s="1071" t="n"/>
      <c r="IW68" s="1071" t="n"/>
      <c r="IX68" s="1071" t="n"/>
      <c r="IY68" s="1071" t="n"/>
      <c r="IZ68" s="1071" t="n"/>
      <c r="JA68" s="1071" t="n"/>
      <c r="JB68" s="1071" t="n"/>
      <c r="JC68" s="1071" t="n"/>
      <c r="JD68" s="1071" t="n"/>
      <c r="JE68" s="1071" t="n"/>
      <c r="JF68" s="1071" t="n"/>
      <c r="JG68" s="1071" t="n"/>
      <c r="JH68" s="1071" t="n"/>
      <c r="JI68" s="1071" t="n"/>
      <c r="JJ68" s="1071" t="n"/>
      <c r="JK68" s="1071" t="n"/>
      <c r="JL68" s="1071" t="n"/>
      <c r="JM68" s="1071" t="n"/>
      <c r="JN68" s="1071" t="n"/>
      <c r="JO68" s="1071" t="n"/>
      <c r="JP68" s="1071" t="n"/>
      <c r="JQ68" s="1071" t="n"/>
      <c r="JR68" s="1071" t="n"/>
      <c r="JS68" s="1071" t="n"/>
      <c r="JT68" s="1071" t="n"/>
      <c r="JU68" s="1071" t="n"/>
      <c r="JV68" s="1071" t="n"/>
      <c r="JW68" s="1071" t="n"/>
      <c r="JX68" s="1071" t="n"/>
      <c r="JY68" s="1071" t="n"/>
      <c r="JZ68" s="1071" t="n"/>
      <c r="KA68" s="1071" t="n"/>
      <c r="KB68" s="1071" t="n"/>
      <c r="KC68" s="1071" t="n"/>
      <c r="KD68" s="1071" t="n"/>
      <c r="KE68" s="1071" t="n"/>
      <c r="KF68" s="1071" t="n"/>
      <c r="KG68" s="1071" t="n"/>
      <c r="KH68" s="1071" t="n"/>
      <c r="KI68" s="1071" t="n"/>
      <c r="KJ68" s="1071" t="n"/>
      <c r="KK68" s="1071" t="n"/>
      <c r="KL68" s="1071" t="n"/>
      <c r="KM68" s="1071" t="n"/>
      <c r="KN68" s="1071" t="n"/>
      <c r="KO68" s="1071" t="n"/>
      <c r="KP68" s="1071" t="n"/>
      <c r="KQ68" s="1071" t="n"/>
      <c r="KR68" s="1071" t="n"/>
      <c r="KS68" s="1071" t="n"/>
      <c r="KT68" s="1071" t="n"/>
      <c r="KU68" s="1071" t="n"/>
      <c r="KV68" s="1071" t="n"/>
      <c r="KW68" s="1071" t="n"/>
      <c r="KX68" s="1071" t="n"/>
      <c r="KY68" s="1071" t="n"/>
      <c r="KZ68" s="1071" t="n"/>
      <c r="LA68" s="1071" t="n"/>
      <c r="LB68" s="1071" t="n"/>
      <c r="LC68" s="1071" t="n"/>
      <c r="LD68" s="1071" t="n"/>
      <c r="LE68" s="1071" t="n"/>
      <c r="LF68" s="1071" t="n"/>
      <c r="LG68" s="1071" t="n"/>
      <c r="LH68" s="1071" t="n"/>
      <c r="LI68" s="1071" t="n"/>
      <c r="LJ68" s="1071" t="n"/>
      <c r="LK68" s="1071" t="n"/>
      <c r="LL68" s="1071" t="n"/>
      <c r="LM68" s="1071" t="n"/>
      <c r="LN68" s="1071" t="n"/>
      <c r="LO68" s="1071" t="n"/>
      <c r="LP68" s="1071" t="n"/>
      <c r="LQ68" s="1071" t="n"/>
      <c r="LR68" s="1071" t="n"/>
      <c r="LS68" s="1071" t="n"/>
    </row>
    <row r="69" ht="14.25" customFormat="1" customHeight="1" s="1071">
      <c r="A69" s="1071" t="n"/>
      <c r="B69" s="1114" t="inlineStr">
        <is>
          <t>Other Current Assets</t>
        </is>
      </c>
      <c r="C69" s="1113" t="n"/>
      <c r="D69" s="1113" t="n"/>
      <c r="E69" s="1113" t="n"/>
      <c r="F69" s="1113" t="n"/>
      <c r="G69" s="1113" t="n"/>
      <c r="H69" s="1113" t="n"/>
      <c r="I69" s="1127" t="n"/>
      <c r="J69" s="1071" t="n"/>
      <c r="K69" s="1071" t="n"/>
      <c r="L69" s="1071" t="n"/>
      <c r="M69" s="1071" t="n"/>
      <c r="N69" s="1115">
        <f>B69</f>
        <v/>
      </c>
      <c r="O69" s="1101">
        <f>C69*BS!$B$9</f>
        <v/>
      </c>
      <c r="P69" s="1101">
        <f>D69*BS!$B$9</f>
        <v/>
      </c>
      <c r="Q69" s="1101">
        <f>E69*BS!$B$9</f>
        <v/>
      </c>
      <c r="R69" s="1101">
        <f>F69*BS!$B$9</f>
        <v/>
      </c>
      <c r="S69" s="1101">
        <f>G69*BS!$B$9</f>
        <v/>
      </c>
      <c r="T69" s="1101">
        <f>H69*BS!$B$9</f>
        <v/>
      </c>
      <c r="U69" s="1102">
        <f>I69</f>
        <v/>
      </c>
      <c r="V69" s="146" t="n"/>
      <c r="W69" s="146" t="n"/>
      <c r="X69" s="1071" t="n"/>
      <c r="Y69" s="1071" t="n"/>
      <c r="Z69" s="1071" t="n"/>
      <c r="AA69" s="1071" t="n"/>
      <c r="AB69" s="1071" t="n"/>
      <c r="AC69" s="1071" t="n"/>
      <c r="AD69" s="1071" t="n"/>
      <c r="AE69" s="1071" t="n"/>
      <c r="AF69" s="1071" t="n"/>
      <c r="AG69" s="1071" t="n"/>
      <c r="AH69" s="1071" t="n"/>
      <c r="AI69" s="1071" t="n"/>
      <c r="AJ69" s="1071" t="n"/>
      <c r="AK69" s="1071" t="n"/>
      <c r="AL69" s="1071" t="n"/>
      <c r="AM69" s="1071" t="n"/>
      <c r="AN69" s="1071" t="n"/>
      <c r="AO69" s="1071" t="n"/>
      <c r="AP69" s="1071" t="n"/>
      <c r="AQ69" s="1071" t="n"/>
      <c r="AR69" s="1071" t="n"/>
      <c r="AS69" s="1071" t="n"/>
      <c r="AT69" s="1071" t="n"/>
      <c r="AU69" s="1071" t="n"/>
      <c r="AV69" s="1071" t="n"/>
      <c r="AW69" s="1071" t="n"/>
      <c r="AX69" s="1071" t="n"/>
      <c r="AY69" s="1071" t="n"/>
      <c r="AZ69" s="1071" t="n"/>
      <c r="BA69" s="1071" t="n"/>
      <c r="BB69" s="1071" t="n"/>
      <c r="BC69" s="1071" t="n"/>
      <c r="BD69" s="1071" t="n"/>
      <c r="BE69" s="1071" t="n"/>
      <c r="BF69" s="1071" t="n"/>
      <c r="BG69" s="1071" t="n"/>
      <c r="BH69" s="1071" t="n"/>
      <c r="BI69" s="1071" t="n"/>
      <c r="BJ69" s="1071" t="n"/>
      <c r="BK69" s="1071" t="n"/>
      <c r="BL69" s="1071" t="n"/>
      <c r="BM69" s="1071" t="n"/>
      <c r="BN69" s="1071" t="n"/>
      <c r="BO69" s="1071" t="n"/>
      <c r="BP69" s="1071" t="n"/>
      <c r="BQ69" s="1071" t="n"/>
      <c r="BR69" s="1071" t="n"/>
      <c r="BS69" s="1071" t="n"/>
      <c r="BT69" s="1071" t="n"/>
      <c r="BU69" s="1071" t="n"/>
      <c r="BV69" s="1071" t="n"/>
      <c r="BW69" s="1071" t="n"/>
      <c r="BX69" s="1071" t="n"/>
      <c r="BY69" s="1071" t="n"/>
      <c r="BZ69" s="1071" t="n"/>
      <c r="CA69" s="1071" t="n"/>
      <c r="CB69" s="1071" t="n"/>
      <c r="CC69" s="1071" t="n"/>
      <c r="CD69" s="1071" t="n"/>
      <c r="CE69" s="1071" t="n"/>
      <c r="CF69" s="1071" t="n"/>
      <c r="CG69" s="1071" t="n"/>
      <c r="CH69" s="1071" t="n"/>
      <c r="CI69" s="1071" t="n"/>
      <c r="CJ69" s="1071" t="n"/>
      <c r="CK69" s="1071" t="n"/>
      <c r="CL69" s="1071" t="n"/>
      <c r="CM69" s="1071" t="n"/>
      <c r="CN69" s="1071" t="n"/>
      <c r="CO69" s="1071" t="n"/>
      <c r="CP69" s="1071" t="n"/>
      <c r="CQ69" s="1071" t="n"/>
      <c r="CR69" s="1071" t="n"/>
      <c r="CS69" s="1071" t="n"/>
      <c r="CT69" s="1071" t="n"/>
      <c r="CU69" s="1071" t="n"/>
      <c r="CV69" s="1071" t="n"/>
      <c r="CW69" s="1071" t="n"/>
      <c r="CX69" s="1071" t="n"/>
      <c r="CY69" s="1071" t="n"/>
      <c r="CZ69" s="1071" t="n"/>
      <c r="DA69" s="1071" t="n"/>
      <c r="DB69" s="1071" t="n"/>
      <c r="DC69" s="1071" t="n"/>
      <c r="DD69" s="1071" t="n"/>
      <c r="DE69" s="1071" t="n"/>
      <c r="DF69" s="1071" t="n"/>
      <c r="DG69" s="1071" t="n"/>
      <c r="DH69" s="1071" t="n"/>
      <c r="DI69" s="1071" t="n"/>
      <c r="DJ69" s="1071" t="n"/>
      <c r="DK69" s="1071" t="n"/>
      <c r="DL69" s="1071" t="n"/>
      <c r="DM69" s="1071" t="n"/>
      <c r="DN69" s="1071" t="n"/>
      <c r="DO69" s="1071" t="n"/>
      <c r="DP69" s="1071" t="n"/>
      <c r="DQ69" s="1071" t="n"/>
      <c r="DR69" s="1071" t="n"/>
      <c r="DS69" s="1071" t="n"/>
      <c r="DT69" s="1071" t="n"/>
      <c r="DU69" s="1071" t="n"/>
      <c r="DV69" s="1071" t="n"/>
      <c r="DW69" s="1071" t="n"/>
      <c r="DX69" s="1071" t="n"/>
      <c r="DY69" s="1071" t="n"/>
      <c r="DZ69" s="1071" t="n"/>
      <c r="EA69" s="1071" t="n"/>
      <c r="EB69" s="1071" t="n"/>
      <c r="EC69" s="1071" t="n"/>
      <c r="ED69" s="1071" t="n"/>
      <c r="EE69" s="1071" t="n"/>
      <c r="EF69" s="1071" t="n"/>
      <c r="EG69" s="1071" t="n"/>
      <c r="EH69" s="1071" t="n"/>
      <c r="EI69" s="1071" t="n"/>
      <c r="EJ69" s="1071" t="n"/>
      <c r="EK69" s="1071" t="n"/>
      <c r="EL69" s="1071" t="n"/>
      <c r="EM69" s="1071" t="n"/>
      <c r="EN69" s="1071" t="n"/>
      <c r="EO69" s="1071" t="n"/>
      <c r="EP69" s="1071" t="n"/>
      <c r="EQ69" s="1071" t="n"/>
      <c r="ER69" s="1071" t="n"/>
      <c r="ES69" s="1071" t="n"/>
      <c r="ET69" s="1071" t="n"/>
      <c r="EU69" s="1071" t="n"/>
      <c r="EV69" s="1071" t="n"/>
      <c r="EW69" s="1071" t="n"/>
      <c r="EX69" s="1071" t="n"/>
      <c r="EY69" s="1071" t="n"/>
      <c r="EZ69" s="1071" t="n"/>
      <c r="FA69" s="1071" t="n"/>
      <c r="FB69" s="1071" t="n"/>
      <c r="FC69" s="1071" t="n"/>
      <c r="FD69" s="1071" t="n"/>
      <c r="FE69" s="1071" t="n"/>
      <c r="FF69" s="1071" t="n"/>
      <c r="FG69" s="1071" t="n"/>
      <c r="FH69" s="1071" t="n"/>
      <c r="FI69" s="1071" t="n"/>
      <c r="FJ69" s="1071" t="n"/>
      <c r="FK69" s="1071" t="n"/>
      <c r="FL69" s="1071" t="n"/>
      <c r="FM69" s="1071" t="n"/>
      <c r="FN69" s="1071" t="n"/>
      <c r="FO69" s="1071" t="n"/>
      <c r="FP69" s="1071" t="n"/>
      <c r="FQ69" s="1071" t="n"/>
      <c r="FR69" s="1071" t="n"/>
      <c r="FS69" s="1071" t="n"/>
      <c r="FT69" s="1071" t="n"/>
      <c r="FU69" s="1071" t="n"/>
      <c r="FV69" s="1071" t="n"/>
      <c r="FW69" s="1071" t="n"/>
      <c r="FX69" s="1071" t="n"/>
      <c r="FY69" s="1071" t="n"/>
      <c r="FZ69" s="1071" t="n"/>
      <c r="GA69" s="1071" t="n"/>
      <c r="GB69" s="1071" t="n"/>
      <c r="GC69" s="1071" t="n"/>
      <c r="GD69" s="1071" t="n"/>
      <c r="GE69" s="1071" t="n"/>
      <c r="GF69" s="1071" t="n"/>
      <c r="GG69" s="1071" t="n"/>
      <c r="GH69" s="1071" t="n"/>
      <c r="GI69" s="1071" t="n"/>
      <c r="GJ69" s="1071" t="n"/>
      <c r="GK69" s="1071" t="n"/>
      <c r="GL69" s="1071" t="n"/>
      <c r="GM69" s="1071" t="n"/>
      <c r="GN69" s="1071" t="n"/>
      <c r="GO69" s="1071" t="n"/>
      <c r="GP69" s="1071" t="n"/>
      <c r="GQ69" s="1071" t="n"/>
      <c r="GR69" s="1071" t="n"/>
      <c r="GS69" s="1071" t="n"/>
      <c r="GT69" s="1071" t="n"/>
      <c r="GU69" s="1071" t="n"/>
      <c r="GV69" s="1071" t="n"/>
      <c r="GW69" s="1071" t="n"/>
      <c r="GX69" s="1071" t="n"/>
      <c r="GY69" s="1071" t="n"/>
      <c r="GZ69" s="1071" t="n"/>
      <c r="HA69" s="1071" t="n"/>
      <c r="HB69" s="1071" t="n"/>
      <c r="HC69" s="1071" t="n"/>
      <c r="HD69" s="1071" t="n"/>
      <c r="HE69" s="1071" t="n"/>
      <c r="HF69" s="1071" t="n"/>
      <c r="HG69" s="1071" t="n"/>
      <c r="HH69" s="1071" t="n"/>
      <c r="HI69" s="1071" t="n"/>
      <c r="HJ69" s="1071" t="n"/>
      <c r="HK69" s="1071" t="n"/>
      <c r="HL69" s="1071" t="n"/>
      <c r="HM69" s="1071" t="n"/>
      <c r="HN69" s="1071" t="n"/>
      <c r="HO69" s="1071" t="n"/>
      <c r="HP69" s="1071" t="n"/>
      <c r="HQ69" s="1071" t="n"/>
      <c r="HR69" s="1071" t="n"/>
      <c r="HS69" s="1071" t="n"/>
      <c r="HT69" s="1071" t="n"/>
      <c r="HU69" s="1071" t="n"/>
      <c r="HV69" s="1071" t="n"/>
      <c r="HW69" s="1071" t="n"/>
      <c r="HX69" s="1071" t="n"/>
      <c r="HY69" s="1071" t="n"/>
      <c r="HZ69" s="1071" t="n"/>
      <c r="IA69" s="1071" t="n"/>
      <c r="IB69" s="1071" t="n"/>
      <c r="IC69" s="1071" t="n"/>
      <c r="ID69" s="1071" t="n"/>
      <c r="IE69" s="1071" t="n"/>
      <c r="IF69" s="1071" t="n"/>
      <c r="IG69" s="1071" t="n"/>
      <c r="IH69" s="1071" t="n"/>
      <c r="II69" s="1071" t="n"/>
      <c r="IJ69" s="1071" t="n"/>
      <c r="IK69" s="1071" t="n"/>
      <c r="IL69" s="1071" t="n"/>
      <c r="IM69" s="1071" t="n"/>
      <c r="IN69" s="1071" t="n"/>
      <c r="IO69" s="1071" t="n"/>
      <c r="IP69" s="1071" t="n"/>
      <c r="IQ69" s="1071" t="n"/>
      <c r="IR69" s="1071" t="n"/>
      <c r="IS69" s="1071" t="n"/>
      <c r="IT69" s="1071" t="n"/>
      <c r="IU69" s="1071" t="n"/>
      <c r="IV69" s="1071" t="n"/>
      <c r="IW69" s="1071" t="n"/>
      <c r="IX69" s="1071" t="n"/>
      <c r="IY69" s="1071" t="n"/>
      <c r="IZ69" s="1071" t="n"/>
      <c r="JA69" s="1071" t="n"/>
      <c r="JB69" s="1071" t="n"/>
      <c r="JC69" s="1071" t="n"/>
      <c r="JD69" s="1071" t="n"/>
      <c r="JE69" s="1071" t="n"/>
      <c r="JF69" s="1071" t="n"/>
      <c r="JG69" s="1071" t="n"/>
      <c r="JH69" s="1071" t="n"/>
      <c r="JI69" s="1071" t="n"/>
      <c r="JJ69" s="1071" t="n"/>
      <c r="JK69" s="1071" t="n"/>
      <c r="JL69" s="1071" t="n"/>
      <c r="JM69" s="1071" t="n"/>
      <c r="JN69" s="1071" t="n"/>
      <c r="JO69" s="1071" t="n"/>
      <c r="JP69" s="1071" t="n"/>
      <c r="JQ69" s="1071" t="n"/>
      <c r="JR69" s="1071" t="n"/>
      <c r="JS69" s="1071" t="n"/>
      <c r="JT69" s="1071" t="n"/>
      <c r="JU69" s="1071" t="n"/>
      <c r="JV69" s="1071" t="n"/>
      <c r="JW69" s="1071" t="n"/>
      <c r="JX69" s="1071" t="n"/>
      <c r="JY69" s="1071" t="n"/>
      <c r="JZ69" s="1071" t="n"/>
      <c r="KA69" s="1071" t="n"/>
      <c r="KB69" s="1071" t="n"/>
      <c r="KC69" s="1071" t="n"/>
      <c r="KD69" s="1071" t="n"/>
      <c r="KE69" s="1071" t="n"/>
      <c r="KF69" s="1071" t="n"/>
      <c r="KG69" s="1071" t="n"/>
      <c r="KH69" s="1071" t="n"/>
      <c r="KI69" s="1071" t="n"/>
      <c r="KJ69" s="1071" t="n"/>
      <c r="KK69" s="1071" t="n"/>
      <c r="KL69" s="1071" t="n"/>
      <c r="KM69" s="1071" t="n"/>
      <c r="KN69" s="1071" t="n"/>
      <c r="KO69" s="1071" t="n"/>
      <c r="KP69" s="1071" t="n"/>
      <c r="KQ69" s="1071" t="n"/>
      <c r="KR69" s="1071" t="n"/>
      <c r="KS69" s="1071" t="n"/>
      <c r="KT69" s="1071" t="n"/>
      <c r="KU69" s="1071" t="n"/>
      <c r="KV69" s="1071" t="n"/>
      <c r="KW69" s="1071" t="n"/>
      <c r="KX69" s="1071" t="n"/>
      <c r="KY69" s="1071" t="n"/>
      <c r="KZ69" s="1071" t="n"/>
      <c r="LA69" s="1071" t="n"/>
      <c r="LB69" s="1071" t="n"/>
      <c r="LC69" s="1071" t="n"/>
      <c r="LD69" s="1071" t="n"/>
      <c r="LE69" s="1071" t="n"/>
      <c r="LF69" s="1071" t="n"/>
      <c r="LG69" s="1071" t="n"/>
      <c r="LH69" s="1071" t="n"/>
      <c r="LI69" s="1071" t="n"/>
      <c r="LJ69" s="1071" t="n"/>
      <c r="LK69" s="1071" t="n"/>
      <c r="LL69" s="1071" t="n"/>
      <c r="LM69" s="1071" t="n"/>
      <c r="LN69" s="1071" t="n"/>
      <c r="LO69" s="1071" t="n"/>
      <c r="LP69" s="1071" t="n"/>
      <c r="LQ69" s="1071" t="n"/>
      <c r="LR69" s="1071" t="n"/>
      <c r="LS69" s="1071" t="n"/>
    </row>
    <row r="70" ht="14.25" customFormat="1" customHeight="1" s="1071">
      <c r="A70" s="1071" t="n"/>
      <c r="B70" s="1130" t="inlineStr">
        <is>
          <t xml:space="preserve">  Other receivables</t>
        </is>
      </c>
      <c r="C70" s="1128" t="n"/>
      <c r="D70" s="1128" t="n"/>
      <c r="E70" s="1128" t="n"/>
      <c r="F70" s="1128" t="n"/>
      <c r="G70" s="1128" t="n">
        <v>1525145</v>
      </c>
      <c r="H70" s="1128" t="n">
        <v>2461924</v>
      </c>
      <c r="I70" s="1127" t="n"/>
      <c r="J70" s="1071" t="n"/>
      <c r="K70" s="1071" t="n"/>
      <c r="L70" s="1071" t="n"/>
      <c r="M70" s="1071" t="n"/>
      <c r="N70" s="1100">
        <f>B70</f>
        <v/>
      </c>
      <c r="O70" s="1101">
        <f>C70*BS!$B$9</f>
        <v/>
      </c>
      <c r="P70" s="1101">
        <f>D70*BS!$B$9</f>
        <v/>
      </c>
      <c r="Q70" s="1101">
        <f>E70*BS!$B$9</f>
        <v/>
      </c>
      <c r="R70" s="1101">
        <f>F70*BS!$B$9</f>
        <v/>
      </c>
      <c r="S70" s="1101">
        <f>G70*BS!$B$9</f>
        <v/>
      </c>
      <c r="T70" s="1101">
        <f>H70*BS!$B$9</f>
        <v/>
      </c>
      <c r="U70" s="1102">
        <f>I70</f>
        <v/>
      </c>
      <c r="V70" s="141" t="n"/>
      <c r="W70" s="141" t="n"/>
      <c r="X70" s="1071" t="n"/>
      <c r="Y70" s="1071" t="n"/>
      <c r="Z70" s="1071" t="n"/>
      <c r="AA70" s="1071" t="n"/>
      <c r="AB70" s="1071" t="n"/>
      <c r="AC70" s="1071" t="n"/>
      <c r="AD70" s="1071" t="n"/>
      <c r="AE70" s="1071" t="n"/>
      <c r="AF70" s="1071" t="n"/>
      <c r="AG70" s="1071" t="n"/>
      <c r="AH70" s="1071" t="n"/>
      <c r="AI70" s="1071" t="n"/>
      <c r="AJ70" s="1071" t="n"/>
      <c r="AK70" s="1071" t="n"/>
      <c r="AL70" s="1071" t="n"/>
      <c r="AM70" s="1071" t="n"/>
      <c r="AN70" s="1071" t="n"/>
      <c r="AO70" s="1071" t="n"/>
      <c r="AP70" s="1071" t="n"/>
      <c r="AQ70" s="1071" t="n"/>
      <c r="AR70" s="1071" t="n"/>
      <c r="AS70" s="1071" t="n"/>
      <c r="AT70" s="1071" t="n"/>
      <c r="AU70" s="1071" t="n"/>
      <c r="AV70" s="1071" t="n"/>
      <c r="AW70" s="1071" t="n"/>
      <c r="AX70" s="1071" t="n"/>
      <c r="AY70" s="1071" t="n"/>
      <c r="AZ70" s="1071" t="n"/>
      <c r="BA70" s="1071" t="n"/>
      <c r="BB70" s="1071" t="n"/>
      <c r="BC70" s="1071" t="n"/>
      <c r="BD70" s="1071" t="n"/>
      <c r="BE70" s="1071" t="n"/>
      <c r="BF70" s="1071" t="n"/>
      <c r="BG70" s="1071" t="n"/>
      <c r="BH70" s="1071" t="n"/>
      <c r="BI70" s="1071" t="n"/>
      <c r="BJ70" s="1071" t="n"/>
      <c r="BK70" s="1071" t="n"/>
      <c r="BL70" s="1071" t="n"/>
      <c r="BM70" s="1071" t="n"/>
      <c r="BN70" s="1071" t="n"/>
      <c r="BO70" s="1071" t="n"/>
      <c r="BP70" s="1071" t="n"/>
      <c r="BQ70" s="1071" t="n"/>
      <c r="BR70" s="1071" t="n"/>
      <c r="BS70" s="1071" t="n"/>
      <c r="BT70" s="1071" t="n"/>
      <c r="BU70" s="1071" t="n"/>
      <c r="BV70" s="1071" t="n"/>
      <c r="BW70" s="1071" t="n"/>
      <c r="BX70" s="1071" t="n"/>
      <c r="BY70" s="1071" t="n"/>
      <c r="BZ70" s="1071" t="n"/>
      <c r="CA70" s="1071" t="n"/>
      <c r="CB70" s="1071" t="n"/>
      <c r="CC70" s="1071" t="n"/>
      <c r="CD70" s="1071" t="n"/>
      <c r="CE70" s="1071" t="n"/>
      <c r="CF70" s="1071" t="n"/>
      <c r="CG70" s="1071" t="n"/>
      <c r="CH70" s="1071" t="n"/>
      <c r="CI70" s="1071" t="n"/>
      <c r="CJ70" s="1071" t="n"/>
      <c r="CK70" s="1071" t="n"/>
      <c r="CL70" s="1071" t="n"/>
      <c r="CM70" s="1071" t="n"/>
      <c r="CN70" s="1071" t="n"/>
      <c r="CO70" s="1071" t="n"/>
      <c r="CP70" s="1071" t="n"/>
      <c r="CQ70" s="1071" t="n"/>
      <c r="CR70" s="1071" t="n"/>
      <c r="CS70" s="1071" t="n"/>
      <c r="CT70" s="1071" t="n"/>
      <c r="CU70" s="1071" t="n"/>
      <c r="CV70" s="1071" t="n"/>
      <c r="CW70" s="1071" t="n"/>
      <c r="CX70" s="1071" t="n"/>
      <c r="CY70" s="1071" t="n"/>
      <c r="CZ70" s="1071" t="n"/>
      <c r="DA70" s="1071" t="n"/>
      <c r="DB70" s="1071" t="n"/>
      <c r="DC70" s="1071" t="n"/>
      <c r="DD70" s="1071" t="n"/>
      <c r="DE70" s="1071" t="n"/>
      <c r="DF70" s="1071" t="n"/>
      <c r="DG70" s="1071" t="n"/>
      <c r="DH70" s="1071" t="n"/>
      <c r="DI70" s="1071" t="n"/>
      <c r="DJ70" s="1071" t="n"/>
      <c r="DK70" s="1071" t="n"/>
      <c r="DL70" s="1071" t="n"/>
      <c r="DM70" s="1071" t="n"/>
      <c r="DN70" s="1071" t="n"/>
      <c r="DO70" s="1071" t="n"/>
      <c r="DP70" s="1071" t="n"/>
      <c r="DQ70" s="1071" t="n"/>
      <c r="DR70" s="1071" t="n"/>
      <c r="DS70" s="1071" t="n"/>
      <c r="DT70" s="1071" t="n"/>
      <c r="DU70" s="1071" t="n"/>
      <c r="DV70" s="1071" t="n"/>
      <c r="DW70" s="1071" t="n"/>
      <c r="DX70" s="1071" t="n"/>
      <c r="DY70" s="1071" t="n"/>
      <c r="DZ70" s="1071" t="n"/>
      <c r="EA70" s="1071" t="n"/>
      <c r="EB70" s="1071" t="n"/>
      <c r="EC70" s="1071" t="n"/>
      <c r="ED70" s="1071" t="n"/>
      <c r="EE70" s="1071" t="n"/>
      <c r="EF70" s="1071" t="n"/>
      <c r="EG70" s="1071" t="n"/>
      <c r="EH70" s="1071" t="n"/>
      <c r="EI70" s="1071" t="n"/>
      <c r="EJ70" s="1071" t="n"/>
      <c r="EK70" s="1071" t="n"/>
      <c r="EL70" s="1071" t="n"/>
      <c r="EM70" s="1071" t="n"/>
      <c r="EN70" s="1071" t="n"/>
      <c r="EO70" s="1071" t="n"/>
      <c r="EP70" s="1071" t="n"/>
      <c r="EQ70" s="1071" t="n"/>
      <c r="ER70" s="1071" t="n"/>
      <c r="ES70" s="1071" t="n"/>
      <c r="ET70" s="1071" t="n"/>
      <c r="EU70" s="1071" t="n"/>
      <c r="EV70" s="1071" t="n"/>
      <c r="EW70" s="1071" t="n"/>
      <c r="EX70" s="1071" t="n"/>
      <c r="EY70" s="1071" t="n"/>
      <c r="EZ70" s="1071" t="n"/>
      <c r="FA70" s="1071" t="n"/>
      <c r="FB70" s="1071" t="n"/>
      <c r="FC70" s="1071" t="n"/>
      <c r="FD70" s="1071" t="n"/>
      <c r="FE70" s="1071" t="n"/>
      <c r="FF70" s="1071" t="n"/>
      <c r="FG70" s="1071" t="n"/>
      <c r="FH70" s="1071" t="n"/>
      <c r="FI70" s="1071" t="n"/>
      <c r="FJ70" s="1071" t="n"/>
      <c r="FK70" s="1071" t="n"/>
      <c r="FL70" s="1071" t="n"/>
      <c r="FM70" s="1071" t="n"/>
      <c r="FN70" s="1071" t="n"/>
      <c r="FO70" s="1071" t="n"/>
      <c r="FP70" s="1071" t="n"/>
      <c r="FQ70" s="1071" t="n"/>
      <c r="FR70" s="1071" t="n"/>
      <c r="FS70" s="1071" t="n"/>
      <c r="FT70" s="1071" t="n"/>
      <c r="FU70" s="1071" t="n"/>
      <c r="FV70" s="1071" t="n"/>
      <c r="FW70" s="1071" t="n"/>
      <c r="FX70" s="1071" t="n"/>
      <c r="FY70" s="1071" t="n"/>
      <c r="FZ70" s="1071" t="n"/>
      <c r="GA70" s="1071" t="n"/>
      <c r="GB70" s="1071" t="n"/>
      <c r="GC70" s="1071" t="n"/>
      <c r="GD70" s="1071" t="n"/>
      <c r="GE70" s="1071" t="n"/>
      <c r="GF70" s="1071" t="n"/>
      <c r="GG70" s="1071" t="n"/>
      <c r="GH70" s="1071" t="n"/>
      <c r="GI70" s="1071" t="n"/>
      <c r="GJ70" s="1071" t="n"/>
      <c r="GK70" s="1071" t="n"/>
      <c r="GL70" s="1071" t="n"/>
      <c r="GM70" s="1071" t="n"/>
      <c r="GN70" s="1071" t="n"/>
      <c r="GO70" s="1071" t="n"/>
      <c r="GP70" s="1071" t="n"/>
      <c r="GQ70" s="1071" t="n"/>
      <c r="GR70" s="1071" t="n"/>
      <c r="GS70" s="1071" t="n"/>
      <c r="GT70" s="1071" t="n"/>
      <c r="GU70" s="1071" t="n"/>
      <c r="GV70" s="1071" t="n"/>
      <c r="GW70" s="1071" t="n"/>
      <c r="GX70" s="1071" t="n"/>
      <c r="GY70" s="1071" t="n"/>
      <c r="GZ70" s="1071" t="n"/>
      <c r="HA70" s="1071" t="n"/>
      <c r="HB70" s="1071" t="n"/>
      <c r="HC70" s="1071" t="n"/>
      <c r="HD70" s="1071" t="n"/>
      <c r="HE70" s="1071" t="n"/>
      <c r="HF70" s="1071" t="n"/>
      <c r="HG70" s="1071" t="n"/>
      <c r="HH70" s="1071" t="n"/>
      <c r="HI70" s="1071" t="n"/>
      <c r="HJ70" s="1071" t="n"/>
      <c r="HK70" s="1071" t="n"/>
      <c r="HL70" s="1071" t="n"/>
      <c r="HM70" s="1071" t="n"/>
      <c r="HN70" s="1071" t="n"/>
      <c r="HO70" s="1071" t="n"/>
      <c r="HP70" s="1071" t="n"/>
      <c r="HQ70" s="1071" t="n"/>
      <c r="HR70" s="1071" t="n"/>
      <c r="HS70" s="1071" t="n"/>
      <c r="HT70" s="1071" t="n"/>
      <c r="HU70" s="1071" t="n"/>
      <c r="HV70" s="1071" t="n"/>
      <c r="HW70" s="1071" t="n"/>
      <c r="HX70" s="1071" t="n"/>
      <c r="HY70" s="1071" t="n"/>
      <c r="HZ70" s="1071" t="n"/>
      <c r="IA70" s="1071" t="n"/>
      <c r="IB70" s="1071" t="n"/>
      <c r="IC70" s="1071" t="n"/>
      <c r="ID70" s="1071" t="n"/>
      <c r="IE70" s="1071" t="n"/>
      <c r="IF70" s="1071" t="n"/>
      <c r="IG70" s="1071" t="n"/>
      <c r="IH70" s="1071" t="n"/>
      <c r="II70" s="1071" t="n"/>
      <c r="IJ70" s="1071" t="n"/>
      <c r="IK70" s="1071" t="n"/>
      <c r="IL70" s="1071" t="n"/>
      <c r="IM70" s="1071" t="n"/>
      <c r="IN70" s="1071" t="n"/>
      <c r="IO70" s="1071" t="n"/>
      <c r="IP70" s="1071" t="n"/>
      <c r="IQ70" s="1071" t="n"/>
      <c r="IR70" s="1071" t="n"/>
      <c r="IS70" s="1071" t="n"/>
      <c r="IT70" s="1071" t="n"/>
      <c r="IU70" s="1071" t="n"/>
      <c r="IV70" s="1071" t="n"/>
      <c r="IW70" s="1071" t="n"/>
      <c r="IX70" s="1071" t="n"/>
      <c r="IY70" s="1071" t="n"/>
      <c r="IZ70" s="1071" t="n"/>
      <c r="JA70" s="1071" t="n"/>
      <c r="JB70" s="1071" t="n"/>
      <c r="JC70" s="1071" t="n"/>
      <c r="JD70" s="1071" t="n"/>
      <c r="JE70" s="1071" t="n"/>
      <c r="JF70" s="1071" t="n"/>
      <c r="JG70" s="1071" t="n"/>
      <c r="JH70" s="1071" t="n"/>
      <c r="JI70" s="1071" t="n"/>
      <c r="JJ70" s="1071" t="n"/>
      <c r="JK70" s="1071" t="n"/>
      <c r="JL70" s="1071" t="n"/>
      <c r="JM70" s="1071" t="n"/>
      <c r="JN70" s="1071" t="n"/>
      <c r="JO70" s="1071" t="n"/>
      <c r="JP70" s="1071" t="n"/>
      <c r="JQ70" s="1071" t="n"/>
      <c r="JR70" s="1071" t="n"/>
      <c r="JS70" s="1071" t="n"/>
      <c r="JT70" s="1071" t="n"/>
      <c r="JU70" s="1071" t="n"/>
      <c r="JV70" s="1071" t="n"/>
      <c r="JW70" s="1071" t="n"/>
      <c r="JX70" s="1071" t="n"/>
      <c r="JY70" s="1071" t="n"/>
      <c r="JZ70" s="1071" t="n"/>
      <c r="KA70" s="1071" t="n"/>
      <c r="KB70" s="1071" t="n"/>
      <c r="KC70" s="1071" t="n"/>
      <c r="KD70" s="1071" t="n"/>
      <c r="KE70" s="1071" t="n"/>
      <c r="KF70" s="1071" t="n"/>
      <c r="KG70" s="1071" t="n"/>
      <c r="KH70" s="1071" t="n"/>
      <c r="KI70" s="1071" t="n"/>
      <c r="KJ70" s="1071" t="n"/>
      <c r="KK70" s="1071" t="n"/>
      <c r="KL70" s="1071" t="n"/>
      <c r="KM70" s="1071" t="n"/>
      <c r="KN70" s="1071" t="n"/>
      <c r="KO70" s="1071" t="n"/>
      <c r="KP70" s="1071" t="n"/>
      <c r="KQ70" s="1071" t="n"/>
      <c r="KR70" s="1071" t="n"/>
      <c r="KS70" s="1071" t="n"/>
      <c r="KT70" s="1071" t="n"/>
      <c r="KU70" s="1071" t="n"/>
      <c r="KV70" s="1071" t="n"/>
      <c r="KW70" s="1071" t="n"/>
      <c r="KX70" s="1071" t="n"/>
      <c r="KY70" s="1071" t="n"/>
      <c r="KZ70" s="1071" t="n"/>
      <c r="LA70" s="1071" t="n"/>
      <c r="LB70" s="1071" t="n"/>
      <c r="LC70" s="1071" t="n"/>
      <c r="LD70" s="1071" t="n"/>
      <c r="LE70" s="1071" t="n"/>
      <c r="LF70" s="1071" t="n"/>
      <c r="LG70" s="1071" t="n"/>
      <c r="LH70" s="1071" t="n"/>
      <c r="LI70" s="1071" t="n"/>
      <c r="LJ70" s="1071" t="n"/>
      <c r="LK70" s="1071" t="n"/>
      <c r="LL70" s="1071" t="n"/>
      <c r="LM70" s="1071" t="n"/>
      <c r="LN70" s="1071" t="n"/>
      <c r="LO70" s="1071" t="n"/>
      <c r="LP70" s="1071" t="n"/>
      <c r="LQ70" s="1071" t="n"/>
      <c r="LR70" s="1071" t="n"/>
      <c r="LS70" s="1071" t="n"/>
    </row>
    <row r="71" ht="14.25" customFormat="1" customHeight="1" s="1071">
      <c r="B71" s="1097" t="n"/>
      <c r="C71" s="1128" t="n"/>
      <c r="D71" s="1128" t="n"/>
      <c r="E71" s="1128" t="n"/>
      <c r="F71" s="1128" t="n"/>
      <c r="G71" s="1128" t="n"/>
      <c r="H71" s="1128" t="n"/>
      <c r="I71" s="1127" t="n"/>
      <c r="N71" s="1100">
        <f>B71</f>
        <v/>
      </c>
      <c r="O71" s="1101">
        <f>C71*BS!$B$9</f>
        <v/>
      </c>
      <c r="P71" s="1101">
        <f>D71*BS!$B$9</f>
        <v/>
      </c>
      <c r="Q71" s="1101">
        <f>E71*BS!$B$9</f>
        <v/>
      </c>
      <c r="R71" s="1101">
        <f>F71*BS!$B$9</f>
        <v/>
      </c>
      <c r="S71" s="1101">
        <f>G71*BS!$B$9</f>
        <v/>
      </c>
      <c r="T71" s="1101">
        <f>H71*BS!$B$9</f>
        <v/>
      </c>
      <c r="U71" s="1102">
        <f>I71</f>
        <v/>
      </c>
      <c r="V71" s="141" t="n"/>
      <c r="W71" s="141" t="n"/>
    </row>
    <row r="72" ht="14.25" customFormat="1" customHeight="1" s="1071">
      <c r="B72" s="1097" t="n"/>
      <c r="C72" s="1128" t="n"/>
      <c r="D72" s="1128" t="n"/>
      <c r="E72" s="1128" t="n"/>
      <c r="F72" s="1128" t="n"/>
      <c r="G72" s="1128" t="n"/>
      <c r="H72" s="1128" t="n"/>
      <c r="I72" s="1127" t="n"/>
      <c r="N72" s="1100">
        <f>B72</f>
        <v/>
      </c>
      <c r="O72" s="1101">
        <f>C72*BS!$B$9</f>
        <v/>
      </c>
      <c r="P72" s="1101">
        <f>D72*BS!$B$9</f>
        <v/>
      </c>
      <c r="Q72" s="1101">
        <f>E72*BS!$B$9</f>
        <v/>
      </c>
      <c r="R72" s="1101">
        <f>F72*BS!$B$9</f>
        <v/>
      </c>
      <c r="S72" s="1101">
        <f>G72*BS!$B$9</f>
        <v/>
      </c>
      <c r="T72" s="1101">
        <f>H72*BS!$B$9</f>
        <v/>
      </c>
      <c r="U72" s="1102">
        <f>I72</f>
        <v/>
      </c>
      <c r="V72" s="141" t="n"/>
      <c r="W72" s="141" t="n"/>
    </row>
    <row r="73" ht="14.25" customFormat="1" customHeight="1" s="1071">
      <c r="B73" s="1097" t="n"/>
      <c r="C73" s="1128" t="n"/>
      <c r="D73" s="1128" t="n"/>
      <c r="E73" s="1128" t="n"/>
      <c r="F73" s="1128" t="n"/>
      <c r="G73" s="1128" t="n"/>
      <c r="H73" s="1128" t="n"/>
      <c r="I73" s="1127" t="n"/>
      <c r="N73" s="1100">
        <f>B73</f>
        <v/>
      </c>
      <c r="O73" s="1101">
        <f>C73*BS!$B$9</f>
        <v/>
      </c>
      <c r="P73" s="1101">
        <f>D73*BS!$B$9</f>
        <v/>
      </c>
      <c r="Q73" s="1101">
        <f>E73*BS!$B$9</f>
        <v/>
      </c>
      <c r="R73" s="1101">
        <f>F73*BS!$B$9</f>
        <v/>
      </c>
      <c r="S73" s="1101">
        <f>G73*BS!$B$9</f>
        <v/>
      </c>
      <c r="T73" s="1101">
        <f>H73*BS!$B$9</f>
        <v/>
      </c>
      <c r="U73" s="1102">
        <f>I73</f>
        <v/>
      </c>
      <c r="V73" s="141" t="n"/>
      <c r="W73" s="141" t="n"/>
    </row>
    <row r="74" ht="14.25" customFormat="1" customHeight="1" s="1071">
      <c r="B74" s="1097" t="n"/>
      <c r="C74" s="1128" t="n"/>
      <c r="D74" s="1128" t="n"/>
      <c r="E74" s="1128" t="n"/>
      <c r="F74" s="1128" t="n"/>
      <c r="G74" s="1128" t="n"/>
      <c r="H74" s="1128" t="n"/>
      <c r="I74" s="1127" t="n"/>
      <c r="N74" s="1100">
        <f>B74</f>
        <v/>
      </c>
      <c r="O74" s="1101">
        <f>C74*BS!$B$9</f>
        <v/>
      </c>
      <c r="P74" s="1101">
        <f>D74*BS!$B$9</f>
        <v/>
      </c>
      <c r="Q74" s="1101">
        <f>E74*BS!$B$9</f>
        <v/>
      </c>
      <c r="R74" s="1101">
        <f>F74*BS!$B$9</f>
        <v/>
      </c>
      <c r="S74" s="1101">
        <f>G74*BS!$B$9</f>
        <v/>
      </c>
      <c r="T74" s="1101">
        <f>H74*BS!$B$9</f>
        <v/>
      </c>
      <c r="U74" s="1102">
        <f>I74</f>
        <v/>
      </c>
      <c r="V74" s="141" t="n"/>
      <c r="W74" s="141" t="n"/>
    </row>
    <row r="75" ht="14.25" customFormat="1" customHeight="1" s="1071">
      <c r="B75" s="1097" t="n"/>
      <c r="C75" s="1128" t="n"/>
      <c r="D75" s="1128" t="n"/>
      <c r="E75" s="1128" t="n"/>
      <c r="F75" s="1128" t="n"/>
      <c r="G75" s="1128" t="n"/>
      <c r="H75" s="1128" t="n"/>
      <c r="I75" s="1127" t="n"/>
      <c r="N75" s="1100">
        <f>B75</f>
        <v/>
      </c>
      <c r="O75" s="1101">
        <f>C75*BS!$B$9</f>
        <v/>
      </c>
      <c r="P75" s="1101">
        <f>D75*BS!$B$9</f>
        <v/>
      </c>
      <c r="Q75" s="1101">
        <f>E75*BS!$B$9</f>
        <v/>
      </c>
      <c r="R75" s="1101">
        <f>F75*BS!$B$9</f>
        <v/>
      </c>
      <c r="S75" s="1101">
        <f>G75*BS!$B$9</f>
        <v/>
      </c>
      <c r="T75" s="1101">
        <f>H75*BS!$B$9</f>
        <v/>
      </c>
      <c r="U75" s="1102">
        <f>I75</f>
        <v/>
      </c>
      <c r="V75" s="141" t="n"/>
      <c r="W75" s="141" t="n"/>
    </row>
    <row r="76" ht="14.25" customFormat="1" customHeight="1" s="1071">
      <c r="B76" s="1097" t="n"/>
      <c r="C76" s="1128" t="n"/>
      <c r="D76" s="1128" t="n"/>
      <c r="E76" s="1128" t="n"/>
      <c r="F76" s="1128" t="n"/>
      <c r="G76" s="1128" t="n"/>
      <c r="H76" s="1128" t="n"/>
      <c r="I76" s="1127" t="n"/>
      <c r="N76" s="1100">
        <f>B76</f>
        <v/>
      </c>
      <c r="O76" s="1101">
        <f>C76*BS!$B$9</f>
        <v/>
      </c>
      <c r="P76" s="1101">
        <f>D76*BS!$B$9</f>
        <v/>
      </c>
      <c r="Q76" s="1101">
        <f>E76*BS!$B$9</f>
        <v/>
      </c>
      <c r="R76" s="1101">
        <f>F76*BS!$B$9</f>
        <v/>
      </c>
      <c r="S76" s="1101">
        <f>G76*BS!$B$9</f>
        <v/>
      </c>
      <c r="T76" s="1101">
        <f>H76*BS!$B$9</f>
        <v/>
      </c>
      <c r="U76" s="1102">
        <f>I76</f>
        <v/>
      </c>
      <c r="V76" s="141" t="n"/>
      <c r="W76" s="141" t="n"/>
    </row>
    <row r="77" ht="14.25" customFormat="1" customHeight="1" s="1071">
      <c r="B77" s="1097" t="n"/>
      <c r="C77" s="1128" t="n"/>
      <c r="D77" s="1128" t="n"/>
      <c r="E77" s="1128" t="n"/>
      <c r="F77" s="1128" t="n"/>
      <c r="G77" s="1128" t="n"/>
      <c r="H77" s="1128" t="n"/>
      <c r="I77" s="1127" t="n"/>
      <c r="N77" s="1100">
        <f>B77</f>
        <v/>
      </c>
      <c r="O77" s="1101">
        <f>C77*BS!$B$9</f>
        <v/>
      </c>
      <c r="P77" s="1101">
        <f>D77*BS!$B$9</f>
        <v/>
      </c>
      <c r="Q77" s="1101">
        <f>E77*BS!$B$9</f>
        <v/>
      </c>
      <c r="R77" s="1101">
        <f>F77*BS!$B$9</f>
        <v/>
      </c>
      <c r="S77" s="1101">
        <f>G77*BS!$B$9</f>
        <v/>
      </c>
      <c r="T77" s="1101">
        <f>H77*BS!$B$9</f>
        <v/>
      </c>
      <c r="U77" s="1102">
        <f>I77</f>
        <v/>
      </c>
      <c r="V77" s="141" t="n"/>
      <c r="W77" s="141" t="n"/>
    </row>
    <row r="78" ht="14.25" customFormat="1" customHeight="1" s="1071">
      <c r="B78" s="1097" t="n"/>
      <c r="C78" s="1128" t="n"/>
      <c r="D78" s="1128" t="n"/>
      <c r="E78" s="1128" t="n"/>
      <c r="F78" s="1128" t="n"/>
      <c r="G78" s="1128" t="n"/>
      <c r="H78" s="1128" t="n"/>
      <c r="I78" s="1127" t="n"/>
      <c r="N78" s="1100">
        <f>B78</f>
        <v/>
      </c>
      <c r="O78" s="1101">
        <f>C78*BS!$B$9</f>
        <v/>
      </c>
      <c r="P78" s="1101">
        <f>D78*BS!$B$9</f>
        <v/>
      </c>
      <c r="Q78" s="1101">
        <f>E78*BS!$B$9</f>
        <v/>
      </c>
      <c r="R78" s="1101">
        <f>F78*BS!$B$9</f>
        <v/>
      </c>
      <c r="S78" s="1101">
        <f>G78*BS!$B$9</f>
        <v/>
      </c>
      <c r="T78" s="1101">
        <f>H78*BS!$B$9</f>
        <v/>
      </c>
      <c r="U78" s="1102">
        <f>I78</f>
        <v/>
      </c>
      <c r="V78" s="141" t="n"/>
      <c r="W78" s="141" t="n"/>
    </row>
    <row r="79" ht="14.25" customFormat="1" customHeight="1" s="1071">
      <c r="B79" s="1097" t="n"/>
      <c r="C79" s="1128" t="n"/>
      <c r="D79" s="1128" t="n"/>
      <c r="E79" s="1128" t="n"/>
      <c r="F79" s="1128" t="n"/>
      <c r="G79" s="1128" t="n"/>
      <c r="H79" s="1128" t="n"/>
      <c r="I79" s="1127" t="n"/>
      <c r="N79" s="1100">
        <f>B79</f>
        <v/>
      </c>
      <c r="O79" s="1101">
        <f>C79*BS!$B$9</f>
        <v/>
      </c>
      <c r="P79" s="1101">
        <f>D79*BS!$B$9</f>
        <v/>
      </c>
      <c r="Q79" s="1101">
        <f>E79*BS!$B$9</f>
        <v/>
      </c>
      <c r="R79" s="1101">
        <f>F79*BS!$B$9</f>
        <v/>
      </c>
      <c r="S79" s="1101">
        <f>G79*BS!$B$9</f>
        <v/>
      </c>
      <c r="T79" s="1101">
        <f>H79*BS!$B$9</f>
        <v/>
      </c>
      <c r="U79" s="1102">
        <f>I79</f>
        <v/>
      </c>
      <c r="V79" s="141" t="n"/>
      <c r="W79" s="141" t="n"/>
    </row>
    <row r="80" ht="14.25" customFormat="1" customHeight="1" s="1071">
      <c r="B80" s="1097" t="inlineStr">
        <is>
          <t xml:space="preserve"> Others </t>
        </is>
      </c>
      <c r="C80" s="1128" t="n"/>
      <c r="D80" s="1128" t="n"/>
      <c r="E80" s="1128" t="n"/>
      <c r="F80" s="1128" t="n"/>
      <c r="G80" s="1128" t="n"/>
      <c r="H80" s="1128" t="n"/>
      <c r="I80" s="1121" t="n"/>
      <c r="N80" s="1100">
        <f>B80</f>
        <v/>
      </c>
      <c r="O80" s="1101">
        <f>C80*BS!$B$9</f>
        <v/>
      </c>
      <c r="P80" s="1101">
        <f>D80*BS!$B$9</f>
        <v/>
      </c>
      <c r="Q80" s="1101">
        <f>E80*BS!$B$9</f>
        <v/>
      </c>
      <c r="R80" s="1101">
        <f>F80*BS!$B$9</f>
        <v/>
      </c>
      <c r="S80" s="1101">
        <f>G80*BS!$B$9</f>
        <v/>
      </c>
      <c r="T80" s="1101">
        <f>H80*BS!$B$9</f>
        <v/>
      </c>
      <c r="U80" s="1120">
        <f>I80</f>
        <v/>
      </c>
      <c r="V80" s="141" t="n"/>
      <c r="W80" s="141" t="n"/>
    </row>
    <row r="81" ht="14.25" customFormat="1" customHeight="1" s="1107">
      <c r="A81" s="1080" t="n"/>
      <c r="B81" s="1091" t="inlineStr">
        <is>
          <t>Total</t>
        </is>
      </c>
      <c r="C81" s="1123">
        <f>SUM(C70:C80)</f>
        <v/>
      </c>
      <c r="D81" s="1123">
        <f>SUM(D70:D80)</f>
        <v/>
      </c>
      <c r="E81" s="1123">
        <f>SUM(E70:E80)</f>
        <v/>
      </c>
      <c r="F81" s="1123">
        <f>SUM(F70:F80)</f>
        <v/>
      </c>
      <c r="G81" s="1123">
        <f>SUM(G70:G80)</f>
        <v/>
      </c>
      <c r="H81" s="1123">
        <f>SUM(H70:H80)</f>
        <v/>
      </c>
      <c r="I81" s="1124" t="n"/>
      <c r="J81" s="1080" t="n"/>
      <c r="K81" s="1080" t="n"/>
      <c r="L81" s="1080" t="n"/>
      <c r="M81" s="1080" t="n"/>
      <c r="N81" s="1110">
        <f>B81</f>
        <v/>
      </c>
      <c r="O81" s="1111">
        <f>C81*BS!$B$9</f>
        <v/>
      </c>
      <c r="P81" s="1111">
        <f>D81*BS!$B$9</f>
        <v/>
      </c>
      <c r="Q81" s="1111">
        <f>E81*BS!$B$9</f>
        <v/>
      </c>
      <c r="R81" s="1111">
        <f>F81*BS!$B$9</f>
        <v/>
      </c>
      <c r="S81" s="1111">
        <f>G81*BS!$B$9</f>
        <v/>
      </c>
      <c r="T81" s="1111">
        <f>H81*BS!$B$9</f>
        <v/>
      </c>
      <c r="U81" s="1125">
        <f>I81</f>
        <v/>
      </c>
      <c r="V81" s="160" t="n"/>
      <c r="W81" s="160" t="n"/>
      <c r="X81" s="1080" t="n"/>
      <c r="Y81" s="1080" t="n"/>
      <c r="Z81" s="1080" t="n"/>
      <c r="AA81" s="1080" t="n"/>
      <c r="AB81" s="1080" t="n"/>
      <c r="AC81" s="1080" t="n"/>
      <c r="AD81" s="1080" t="n"/>
      <c r="AE81" s="1080" t="n"/>
      <c r="AF81" s="1080" t="n"/>
      <c r="AG81" s="1080" t="n"/>
      <c r="AH81" s="1080" t="n"/>
      <c r="AI81" s="1080" t="n"/>
      <c r="AJ81" s="1080" t="n"/>
      <c r="AK81" s="1080" t="n"/>
      <c r="AL81" s="1080" t="n"/>
      <c r="AM81" s="1080" t="n"/>
      <c r="AN81" s="1080" t="n"/>
      <c r="AO81" s="1080" t="n"/>
      <c r="AP81" s="1080" t="n"/>
      <c r="AQ81" s="1080" t="n"/>
      <c r="AR81" s="1080" t="n"/>
      <c r="AS81" s="1080" t="n"/>
      <c r="AT81" s="1080" t="n"/>
      <c r="AU81" s="1080" t="n"/>
      <c r="AV81" s="1080" t="n"/>
      <c r="AW81" s="1080" t="n"/>
      <c r="AX81" s="1080" t="n"/>
      <c r="AY81" s="1080" t="n"/>
      <c r="AZ81" s="1080" t="n"/>
      <c r="BA81" s="1080" t="n"/>
      <c r="BB81" s="1080" t="n"/>
      <c r="BC81" s="1080" t="n"/>
      <c r="BD81" s="1080" t="n"/>
      <c r="BE81" s="1080" t="n"/>
      <c r="BF81" s="1080" t="n"/>
      <c r="BG81" s="1080" t="n"/>
      <c r="BH81" s="1080" t="n"/>
      <c r="BI81" s="1080" t="n"/>
      <c r="BJ81" s="1080" t="n"/>
      <c r="BK81" s="1080" t="n"/>
      <c r="BL81" s="1080" t="n"/>
      <c r="BM81" s="1080" t="n"/>
      <c r="BN81" s="1080" t="n"/>
      <c r="BO81" s="1080" t="n"/>
      <c r="BP81" s="1080" t="n"/>
      <c r="BQ81" s="1080" t="n"/>
      <c r="BR81" s="1080" t="n"/>
      <c r="BS81" s="1080" t="n"/>
      <c r="BT81" s="1080" t="n"/>
      <c r="BU81" s="1080" t="n"/>
      <c r="BV81" s="1080" t="n"/>
      <c r="BW81" s="1080" t="n"/>
      <c r="BX81" s="1080" t="n"/>
      <c r="BY81" s="1080" t="n"/>
      <c r="BZ81" s="1080" t="n"/>
      <c r="CA81" s="1080" t="n"/>
      <c r="CB81" s="1080" t="n"/>
      <c r="CC81" s="1080" t="n"/>
      <c r="CD81" s="1080" t="n"/>
      <c r="CE81" s="1080" t="n"/>
      <c r="CF81" s="1080" t="n"/>
      <c r="CG81" s="1080" t="n"/>
      <c r="CH81" s="1080" t="n"/>
      <c r="CI81" s="1080" t="n"/>
      <c r="CJ81" s="1080" t="n"/>
      <c r="CK81" s="1080" t="n"/>
      <c r="CL81" s="1080" t="n"/>
      <c r="CM81" s="1080" t="n"/>
      <c r="CN81" s="1080" t="n"/>
      <c r="CO81" s="1080" t="n"/>
      <c r="CP81" s="1080" t="n"/>
      <c r="CQ81" s="1080" t="n"/>
      <c r="CR81" s="1080" t="n"/>
      <c r="CS81" s="1080" t="n"/>
      <c r="CT81" s="1080" t="n"/>
      <c r="CU81" s="1080" t="n"/>
      <c r="CV81" s="1080" t="n"/>
      <c r="CW81" s="1080" t="n"/>
      <c r="CX81" s="1080" t="n"/>
      <c r="CY81" s="1080" t="n"/>
      <c r="CZ81" s="1080" t="n"/>
      <c r="DA81" s="1080" t="n"/>
      <c r="DB81" s="1080" t="n"/>
      <c r="DC81" s="1080" t="n"/>
      <c r="DD81" s="1080" t="n"/>
      <c r="DE81" s="1080" t="n"/>
      <c r="DF81" s="1080" t="n"/>
      <c r="DG81" s="1080" t="n"/>
      <c r="DH81" s="1080" t="n"/>
      <c r="DI81" s="1080" t="n"/>
      <c r="DJ81" s="1080" t="n"/>
      <c r="DK81" s="1080" t="n"/>
      <c r="DL81" s="1080" t="n"/>
      <c r="DM81" s="1080" t="n"/>
      <c r="DN81" s="1080" t="n"/>
      <c r="DO81" s="1080" t="n"/>
      <c r="DP81" s="1080" t="n"/>
      <c r="DQ81" s="1080" t="n"/>
      <c r="DR81" s="1080" t="n"/>
      <c r="DS81" s="1080" t="n"/>
      <c r="DT81" s="1080" t="n"/>
      <c r="DU81" s="1080" t="n"/>
      <c r="DV81" s="1080" t="n"/>
      <c r="DW81" s="1080" t="n"/>
      <c r="DX81" s="1080" t="n"/>
      <c r="DY81" s="1080" t="n"/>
      <c r="DZ81" s="1080" t="n"/>
      <c r="EA81" s="1080" t="n"/>
      <c r="EB81" s="1080" t="n"/>
      <c r="EC81" s="1080" t="n"/>
      <c r="ED81" s="1080" t="n"/>
      <c r="EE81" s="1080" t="n"/>
      <c r="EF81" s="1080" t="n"/>
      <c r="EG81" s="1080" t="n"/>
      <c r="EH81" s="1080" t="n"/>
      <c r="EI81" s="1080" t="n"/>
      <c r="EJ81" s="1080" t="n"/>
      <c r="EK81" s="1080" t="n"/>
      <c r="EL81" s="1080" t="n"/>
      <c r="EM81" s="1080" t="n"/>
      <c r="EN81" s="1080" t="n"/>
      <c r="EO81" s="1080" t="n"/>
      <c r="EP81" s="1080" t="n"/>
      <c r="EQ81" s="1080" t="n"/>
      <c r="ER81" s="1080" t="n"/>
      <c r="ES81" s="1080" t="n"/>
      <c r="ET81" s="1080" t="n"/>
      <c r="EU81" s="1080" t="n"/>
      <c r="EV81" s="1080" t="n"/>
      <c r="EW81" s="1080" t="n"/>
      <c r="EX81" s="1080" t="n"/>
      <c r="EY81" s="1080" t="n"/>
      <c r="EZ81" s="1080" t="n"/>
      <c r="FA81" s="1080" t="n"/>
      <c r="FB81" s="1080" t="n"/>
      <c r="FC81" s="1080" t="n"/>
      <c r="FD81" s="1080" t="n"/>
      <c r="FE81" s="1080" t="n"/>
      <c r="FF81" s="1080" t="n"/>
      <c r="FG81" s="1080" t="n"/>
      <c r="FH81" s="1080" t="n"/>
      <c r="FI81" s="1080" t="n"/>
      <c r="FJ81" s="1080" t="n"/>
      <c r="FK81" s="1080" t="n"/>
      <c r="FL81" s="1080" t="n"/>
      <c r="FM81" s="1080" t="n"/>
      <c r="FN81" s="1080" t="n"/>
      <c r="FO81" s="1080" t="n"/>
      <c r="FP81" s="1080" t="n"/>
      <c r="FQ81" s="1080" t="n"/>
      <c r="FR81" s="1080" t="n"/>
      <c r="FS81" s="1080" t="n"/>
      <c r="FT81" s="1080" t="n"/>
      <c r="FU81" s="1080" t="n"/>
      <c r="FV81" s="1080" t="n"/>
      <c r="FW81" s="1080" t="n"/>
      <c r="FX81" s="1080" t="n"/>
      <c r="FY81" s="1080" t="n"/>
      <c r="FZ81" s="1080" t="n"/>
      <c r="GA81" s="1080" t="n"/>
      <c r="GB81" s="1080" t="n"/>
      <c r="GC81" s="1080" t="n"/>
      <c r="GD81" s="1080" t="n"/>
      <c r="GE81" s="1080" t="n"/>
      <c r="GF81" s="1080" t="n"/>
      <c r="GG81" s="1080" t="n"/>
      <c r="GH81" s="1080" t="n"/>
      <c r="GI81" s="1080" t="n"/>
      <c r="GJ81" s="1080" t="n"/>
      <c r="GK81" s="1080" t="n"/>
      <c r="GL81" s="1080" t="n"/>
      <c r="GM81" s="1080" t="n"/>
      <c r="GN81" s="1080" t="n"/>
      <c r="GO81" s="1080" t="n"/>
      <c r="GP81" s="1080" t="n"/>
      <c r="GQ81" s="1080" t="n"/>
      <c r="GR81" s="1080" t="n"/>
      <c r="GS81" s="1080" t="n"/>
      <c r="GT81" s="1080" t="n"/>
      <c r="GU81" s="1080" t="n"/>
      <c r="GV81" s="1080" t="n"/>
      <c r="GW81" s="1080" t="n"/>
      <c r="GX81" s="1080" t="n"/>
      <c r="GY81" s="1080" t="n"/>
      <c r="GZ81" s="1080" t="n"/>
      <c r="HA81" s="1080" t="n"/>
      <c r="HB81" s="1080" t="n"/>
      <c r="HC81" s="1080" t="n"/>
      <c r="HD81" s="1080" t="n"/>
      <c r="HE81" s="1080" t="n"/>
      <c r="HF81" s="1080" t="n"/>
      <c r="HG81" s="1080" t="n"/>
      <c r="HH81" s="1080" t="n"/>
      <c r="HI81" s="1080" t="n"/>
      <c r="HJ81" s="1080" t="n"/>
      <c r="HK81" s="1080" t="n"/>
      <c r="HL81" s="1080" t="n"/>
      <c r="HM81" s="1080" t="n"/>
      <c r="HN81" s="1080" t="n"/>
      <c r="HO81" s="1080" t="n"/>
      <c r="HP81" s="1080" t="n"/>
      <c r="HQ81" s="1080" t="n"/>
      <c r="HR81" s="1080" t="n"/>
      <c r="HS81" s="1080" t="n"/>
      <c r="HT81" s="1080" t="n"/>
      <c r="HU81" s="1080" t="n"/>
      <c r="HV81" s="1080" t="n"/>
      <c r="HW81" s="1080" t="n"/>
      <c r="HX81" s="1080" t="n"/>
      <c r="HY81" s="1080" t="n"/>
      <c r="HZ81" s="1080" t="n"/>
      <c r="IA81" s="1080" t="n"/>
      <c r="IB81" s="1080" t="n"/>
      <c r="IC81" s="1080" t="n"/>
      <c r="ID81" s="1080" t="n"/>
      <c r="IE81" s="1080" t="n"/>
      <c r="IF81" s="1080" t="n"/>
      <c r="IG81" s="1080" t="n"/>
      <c r="IH81" s="1080" t="n"/>
      <c r="II81" s="1080" t="n"/>
      <c r="IJ81" s="1080" t="n"/>
      <c r="IK81" s="1080" t="n"/>
      <c r="IL81" s="1080" t="n"/>
      <c r="IM81" s="1080" t="n"/>
      <c r="IN81" s="1080" t="n"/>
      <c r="IO81" s="1080" t="n"/>
      <c r="IP81" s="1080" t="n"/>
      <c r="IQ81" s="1080" t="n"/>
      <c r="IR81" s="1080" t="n"/>
      <c r="IS81" s="1080" t="n"/>
      <c r="IT81" s="1080" t="n"/>
      <c r="IU81" s="1080" t="n"/>
      <c r="IV81" s="1080" t="n"/>
      <c r="IW81" s="1080" t="n"/>
      <c r="IX81" s="1080" t="n"/>
      <c r="IY81" s="1080" t="n"/>
      <c r="IZ81" s="1080" t="n"/>
      <c r="JA81" s="1080" t="n"/>
      <c r="JB81" s="1080" t="n"/>
      <c r="JC81" s="1080" t="n"/>
      <c r="JD81" s="1080" t="n"/>
      <c r="JE81" s="1080" t="n"/>
      <c r="JF81" s="1080" t="n"/>
      <c r="JG81" s="1080" t="n"/>
      <c r="JH81" s="1080" t="n"/>
      <c r="JI81" s="1080" t="n"/>
      <c r="JJ81" s="1080" t="n"/>
      <c r="JK81" s="1080" t="n"/>
      <c r="JL81" s="1080" t="n"/>
      <c r="JM81" s="1080" t="n"/>
      <c r="JN81" s="1080" t="n"/>
      <c r="JO81" s="1080" t="n"/>
      <c r="JP81" s="1080" t="n"/>
      <c r="JQ81" s="1080" t="n"/>
      <c r="JR81" s="1080" t="n"/>
      <c r="JS81" s="1080" t="n"/>
      <c r="JT81" s="1080" t="n"/>
      <c r="JU81" s="1080" t="n"/>
      <c r="JV81" s="1080" t="n"/>
      <c r="JW81" s="1080" t="n"/>
      <c r="JX81" s="1080" t="n"/>
      <c r="JY81" s="1080" t="n"/>
      <c r="JZ81" s="1080" t="n"/>
      <c r="KA81" s="1080" t="n"/>
      <c r="KB81" s="1080" t="n"/>
      <c r="KC81" s="1080" t="n"/>
      <c r="KD81" s="1080" t="n"/>
      <c r="KE81" s="1080" t="n"/>
      <c r="KF81" s="1080" t="n"/>
      <c r="KG81" s="1080" t="n"/>
      <c r="KH81" s="1080" t="n"/>
      <c r="KI81" s="1080" t="n"/>
      <c r="KJ81" s="1080" t="n"/>
      <c r="KK81" s="1080" t="n"/>
      <c r="KL81" s="1080" t="n"/>
      <c r="KM81" s="1080" t="n"/>
      <c r="KN81" s="1080" t="n"/>
      <c r="KO81" s="1080" t="n"/>
      <c r="KP81" s="1080" t="n"/>
      <c r="KQ81" s="1080" t="n"/>
      <c r="KR81" s="1080" t="n"/>
      <c r="KS81" s="1080" t="n"/>
      <c r="KT81" s="1080" t="n"/>
      <c r="KU81" s="1080" t="n"/>
      <c r="KV81" s="1080" t="n"/>
      <c r="KW81" s="1080" t="n"/>
      <c r="KX81" s="1080" t="n"/>
      <c r="KY81" s="1080" t="n"/>
      <c r="KZ81" s="1080" t="n"/>
      <c r="LA81" s="1080" t="n"/>
      <c r="LB81" s="1080" t="n"/>
      <c r="LC81" s="1080" t="n"/>
      <c r="LD81" s="1080" t="n"/>
      <c r="LE81" s="1080" t="n"/>
      <c r="LF81" s="1080" t="n"/>
      <c r="LG81" s="1080" t="n"/>
      <c r="LH81" s="1080" t="n"/>
      <c r="LI81" s="1080" t="n"/>
      <c r="LJ81" s="1080" t="n"/>
      <c r="LK81" s="1080" t="n"/>
      <c r="LL81" s="1080" t="n"/>
      <c r="LM81" s="1080" t="n"/>
      <c r="LN81" s="1080" t="n"/>
      <c r="LO81" s="1080" t="n"/>
      <c r="LP81" s="1080" t="n"/>
      <c r="LQ81" s="1080" t="n"/>
      <c r="LR81" s="1080" t="n"/>
      <c r="LS81" s="1080" t="n"/>
    </row>
    <row r="82" ht="14.25" customFormat="1" customHeight="1" s="1071">
      <c r="A82" s="1071" t="n"/>
      <c r="B82" s="1097" t="n"/>
      <c r="C82" s="1113" t="n"/>
      <c r="D82" s="1113" t="n"/>
      <c r="E82" s="1113" t="n"/>
      <c r="F82" s="1113" t="n"/>
      <c r="G82" s="1113" t="n"/>
      <c r="H82" s="1113" t="n"/>
      <c r="I82" s="1106" t="n"/>
      <c r="J82" s="1071" t="n"/>
      <c r="K82" s="1071" t="n"/>
      <c r="L82" s="1071" t="n"/>
      <c r="M82" s="1071" t="n"/>
      <c r="N82" s="1100" t="n"/>
      <c r="O82" s="1101" t="n"/>
      <c r="P82" s="1101" t="n"/>
      <c r="Q82" s="1101" t="n"/>
      <c r="R82" s="1101" t="n"/>
      <c r="S82" s="1101" t="n"/>
      <c r="T82" s="1101" t="n"/>
      <c r="U82" s="1102" t="n"/>
      <c r="V82" s="146" t="n"/>
      <c r="W82" s="146" t="n"/>
      <c r="X82" s="1071" t="n"/>
      <c r="Y82" s="1071" t="n"/>
      <c r="Z82" s="1071" t="n"/>
      <c r="AA82" s="1071" t="n"/>
      <c r="AB82" s="1071" t="n"/>
      <c r="AC82" s="1071" t="n"/>
      <c r="AD82" s="1071" t="n"/>
      <c r="AE82" s="1071" t="n"/>
      <c r="AF82" s="1071" t="n"/>
      <c r="AG82" s="1071" t="n"/>
      <c r="AH82" s="1071" t="n"/>
      <c r="AI82" s="1071" t="n"/>
      <c r="AJ82" s="1071" t="n"/>
      <c r="AK82" s="1071" t="n"/>
      <c r="AL82" s="1071" t="n"/>
      <c r="AM82" s="1071" t="n"/>
      <c r="AN82" s="1071" t="n"/>
      <c r="AO82" s="1071" t="n"/>
      <c r="AP82" s="1071" t="n"/>
      <c r="AQ82" s="1071" t="n"/>
      <c r="AR82" s="1071" t="n"/>
      <c r="AS82" s="1071" t="n"/>
      <c r="AT82" s="1071" t="n"/>
      <c r="AU82" s="1071" t="n"/>
      <c r="AV82" s="1071" t="n"/>
      <c r="AW82" s="1071" t="n"/>
      <c r="AX82" s="1071" t="n"/>
      <c r="AY82" s="1071" t="n"/>
      <c r="AZ82" s="1071" t="n"/>
      <c r="BA82" s="1071" t="n"/>
      <c r="BB82" s="1071" t="n"/>
      <c r="BC82" s="1071" t="n"/>
      <c r="BD82" s="1071" t="n"/>
      <c r="BE82" s="1071" t="n"/>
      <c r="BF82" s="1071" t="n"/>
      <c r="BG82" s="1071" t="n"/>
      <c r="BH82" s="1071" t="n"/>
      <c r="BI82" s="1071" t="n"/>
      <c r="BJ82" s="1071" t="n"/>
      <c r="BK82" s="1071" t="n"/>
      <c r="BL82" s="1071" t="n"/>
      <c r="BM82" s="1071" t="n"/>
      <c r="BN82" s="1071" t="n"/>
      <c r="BO82" s="1071" t="n"/>
      <c r="BP82" s="1071" t="n"/>
      <c r="BQ82" s="1071" t="n"/>
      <c r="BR82" s="1071" t="n"/>
      <c r="BS82" s="1071" t="n"/>
      <c r="BT82" s="1071" t="n"/>
      <c r="BU82" s="1071" t="n"/>
      <c r="BV82" s="1071" t="n"/>
      <c r="BW82" s="1071" t="n"/>
      <c r="BX82" s="1071" t="n"/>
      <c r="BY82" s="1071" t="n"/>
      <c r="BZ82" s="1071" t="n"/>
      <c r="CA82" s="1071" t="n"/>
      <c r="CB82" s="1071" t="n"/>
      <c r="CC82" s="1071" t="n"/>
      <c r="CD82" s="1071" t="n"/>
      <c r="CE82" s="1071" t="n"/>
      <c r="CF82" s="1071" t="n"/>
      <c r="CG82" s="1071" t="n"/>
      <c r="CH82" s="1071" t="n"/>
      <c r="CI82" s="1071" t="n"/>
      <c r="CJ82" s="1071" t="n"/>
      <c r="CK82" s="1071" t="n"/>
      <c r="CL82" s="1071" t="n"/>
      <c r="CM82" s="1071" t="n"/>
      <c r="CN82" s="1071" t="n"/>
      <c r="CO82" s="1071" t="n"/>
      <c r="CP82" s="1071" t="n"/>
      <c r="CQ82" s="1071" t="n"/>
      <c r="CR82" s="1071" t="n"/>
      <c r="CS82" s="1071" t="n"/>
      <c r="CT82" s="1071" t="n"/>
      <c r="CU82" s="1071" t="n"/>
      <c r="CV82" s="1071" t="n"/>
      <c r="CW82" s="1071" t="n"/>
      <c r="CX82" s="1071" t="n"/>
      <c r="CY82" s="1071" t="n"/>
      <c r="CZ82" s="1071" t="n"/>
      <c r="DA82" s="1071" t="n"/>
      <c r="DB82" s="1071" t="n"/>
      <c r="DC82" s="1071" t="n"/>
      <c r="DD82" s="1071" t="n"/>
      <c r="DE82" s="1071" t="n"/>
      <c r="DF82" s="1071" t="n"/>
      <c r="DG82" s="1071" t="n"/>
      <c r="DH82" s="1071" t="n"/>
      <c r="DI82" s="1071" t="n"/>
      <c r="DJ82" s="1071" t="n"/>
      <c r="DK82" s="1071" t="n"/>
      <c r="DL82" s="1071" t="n"/>
      <c r="DM82" s="1071" t="n"/>
      <c r="DN82" s="1071" t="n"/>
      <c r="DO82" s="1071" t="n"/>
      <c r="DP82" s="1071" t="n"/>
      <c r="DQ82" s="1071" t="n"/>
      <c r="DR82" s="1071" t="n"/>
      <c r="DS82" s="1071" t="n"/>
      <c r="DT82" s="1071" t="n"/>
      <c r="DU82" s="1071" t="n"/>
      <c r="DV82" s="1071" t="n"/>
      <c r="DW82" s="1071" t="n"/>
      <c r="DX82" s="1071" t="n"/>
      <c r="DY82" s="1071" t="n"/>
      <c r="DZ82" s="1071" t="n"/>
      <c r="EA82" s="1071" t="n"/>
      <c r="EB82" s="1071" t="n"/>
      <c r="EC82" s="1071" t="n"/>
      <c r="ED82" s="1071" t="n"/>
      <c r="EE82" s="1071" t="n"/>
      <c r="EF82" s="1071" t="n"/>
      <c r="EG82" s="1071" t="n"/>
      <c r="EH82" s="1071" t="n"/>
      <c r="EI82" s="1071" t="n"/>
      <c r="EJ82" s="1071" t="n"/>
      <c r="EK82" s="1071" t="n"/>
      <c r="EL82" s="1071" t="n"/>
      <c r="EM82" s="1071" t="n"/>
      <c r="EN82" s="1071" t="n"/>
      <c r="EO82" s="1071" t="n"/>
      <c r="EP82" s="1071" t="n"/>
      <c r="EQ82" s="1071" t="n"/>
      <c r="ER82" s="1071" t="n"/>
      <c r="ES82" s="1071" t="n"/>
      <c r="ET82" s="1071" t="n"/>
      <c r="EU82" s="1071" t="n"/>
      <c r="EV82" s="1071" t="n"/>
      <c r="EW82" s="1071" t="n"/>
      <c r="EX82" s="1071" t="n"/>
      <c r="EY82" s="1071" t="n"/>
      <c r="EZ82" s="1071" t="n"/>
      <c r="FA82" s="1071" t="n"/>
      <c r="FB82" s="1071" t="n"/>
      <c r="FC82" s="1071" t="n"/>
      <c r="FD82" s="1071" t="n"/>
      <c r="FE82" s="1071" t="n"/>
      <c r="FF82" s="1071" t="n"/>
      <c r="FG82" s="1071" t="n"/>
      <c r="FH82" s="1071" t="n"/>
      <c r="FI82" s="1071" t="n"/>
      <c r="FJ82" s="1071" t="n"/>
      <c r="FK82" s="1071" t="n"/>
      <c r="FL82" s="1071" t="n"/>
      <c r="FM82" s="1071" t="n"/>
      <c r="FN82" s="1071" t="n"/>
      <c r="FO82" s="1071" t="n"/>
      <c r="FP82" s="1071" t="n"/>
      <c r="FQ82" s="1071" t="n"/>
      <c r="FR82" s="1071" t="n"/>
      <c r="FS82" s="1071" t="n"/>
      <c r="FT82" s="1071" t="n"/>
      <c r="FU82" s="1071" t="n"/>
      <c r="FV82" s="1071" t="n"/>
      <c r="FW82" s="1071" t="n"/>
      <c r="FX82" s="1071" t="n"/>
      <c r="FY82" s="1071" t="n"/>
      <c r="FZ82" s="1071" t="n"/>
      <c r="GA82" s="1071" t="n"/>
      <c r="GB82" s="1071" t="n"/>
      <c r="GC82" s="1071" t="n"/>
      <c r="GD82" s="1071" t="n"/>
      <c r="GE82" s="1071" t="n"/>
      <c r="GF82" s="1071" t="n"/>
      <c r="GG82" s="1071" t="n"/>
      <c r="GH82" s="1071" t="n"/>
      <c r="GI82" s="1071" t="n"/>
      <c r="GJ82" s="1071" t="n"/>
      <c r="GK82" s="1071" t="n"/>
      <c r="GL82" s="1071" t="n"/>
      <c r="GM82" s="1071" t="n"/>
      <c r="GN82" s="1071" t="n"/>
      <c r="GO82" s="1071" t="n"/>
      <c r="GP82" s="1071" t="n"/>
      <c r="GQ82" s="1071" t="n"/>
      <c r="GR82" s="1071" t="n"/>
      <c r="GS82" s="1071" t="n"/>
      <c r="GT82" s="1071" t="n"/>
      <c r="GU82" s="1071" t="n"/>
      <c r="GV82" s="1071" t="n"/>
      <c r="GW82" s="1071" t="n"/>
      <c r="GX82" s="1071" t="n"/>
      <c r="GY82" s="1071" t="n"/>
      <c r="GZ82" s="1071" t="n"/>
      <c r="HA82" s="1071" t="n"/>
      <c r="HB82" s="1071" t="n"/>
      <c r="HC82" s="1071" t="n"/>
      <c r="HD82" s="1071" t="n"/>
      <c r="HE82" s="1071" t="n"/>
      <c r="HF82" s="1071" t="n"/>
      <c r="HG82" s="1071" t="n"/>
      <c r="HH82" s="1071" t="n"/>
      <c r="HI82" s="1071" t="n"/>
      <c r="HJ82" s="1071" t="n"/>
      <c r="HK82" s="1071" t="n"/>
      <c r="HL82" s="1071" t="n"/>
      <c r="HM82" s="1071" t="n"/>
      <c r="HN82" s="1071" t="n"/>
      <c r="HO82" s="1071" t="n"/>
      <c r="HP82" s="1071" t="n"/>
      <c r="HQ82" s="1071" t="n"/>
      <c r="HR82" s="1071" t="n"/>
      <c r="HS82" s="1071" t="n"/>
      <c r="HT82" s="1071" t="n"/>
      <c r="HU82" s="1071" t="n"/>
      <c r="HV82" s="1071" t="n"/>
      <c r="HW82" s="1071" t="n"/>
      <c r="HX82" s="1071" t="n"/>
      <c r="HY82" s="1071" t="n"/>
      <c r="HZ82" s="1071" t="n"/>
      <c r="IA82" s="1071" t="n"/>
      <c r="IB82" s="1071" t="n"/>
      <c r="IC82" s="1071" t="n"/>
      <c r="ID82" s="1071" t="n"/>
      <c r="IE82" s="1071" t="n"/>
      <c r="IF82" s="1071" t="n"/>
      <c r="IG82" s="1071" t="n"/>
      <c r="IH82" s="1071" t="n"/>
      <c r="II82" s="1071" t="n"/>
      <c r="IJ82" s="1071" t="n"/>
      <c r="IK82" s="1071" t="n"/>
      <c r="IL82" s="1071" t="n"/>
      <c r="IM82" s="1071" t="n"/>
      <c r="IN82" s="1071" t="n"/>
      <c r="IO82" s="1071" t="n"/>
      <c r="IP82" s="1071" t="n"/>
      <c r="IQ82" s="1071" t="n"/>
      <c r="IR82" s="1071" t="n"/>
      <c r="IS82" s="1071" t="n"/>
      <c r="IT82" s="1071" t="n"/>
      <c r="IU82" s="1071" t="n"/>
      <c r="IV82" s="1071" t="n"/>
      <c r="IW82" s="1071" t="n"/>
      <c r="IX82" s="1071" t="n"/>
      <c r="IY82" s="1071" t="n"/>
      <c r="IZ82" s="1071" t="n"/>
      <c r="JA82" s="1071" t="n"/>
      <c r="JB82" s="1071" t="n"/>
      <c r="JC82" s="1071" t="n"/>
      <c r="JD82" s="1071" t="n"/>
      <c r="JE82" s="1071" t="n"/>
      <c r="JF82" s="1071" t="n"/>
      <c r="JG82" s="1071" t="n"/>
      <c r="JH82" s="1071" t="n"/>
      <c r="JI82" s="1071" t="n"/>
      <c r="JJ82" s="1071" t="n"/>
      <c r="JK82" s="1071" t="n"/>
      <c r="JL82" s="1071" t="n"/>
      <c r="JM82" s="1071" t="n"/>
      <c r="JN82" s="1071" t="n"/>
      <c r="JO82" s="1071" t="n"/>
      <c r="JP82" s="1071" t="n"/>
      <c r="JQ82" s="1071" t="n"/>
      <c r="JR82" s="1071" t="n"/>
      <c r="JS82" s="1071" t="n"/>
      <c r="JT82" s="1071" t="n"/>
      <c r="JU82" s="1071" t="n"/>
      <c r="JV82" s="1071" t="n"/>
      <c r="JW82" s="1071" t="n"/>
      <c r="JX82" s="1071" t="n"/>
      <c r="JY82" s="1071" t="n"/>
      <c r="JZ82" s="1071" t="n"/>
      <c r="KA82" s="1071" t="n"/>
      <c r="KB82" s="1071" t="n"/>
      <c r="KC82" s="1071" t="n"/>
      <c r="KD82" s="1071" t="n"/>
      <c r="KE82" s="1071" t="n"/>
      <c r="KF82" s="1071" t="n"/>
      <c r="KG82" s="1071" t="n"/>
      <c r="KH82" s="1071" t="n"/>
      <c r="KI82" s="1071" t="n"/>
      <c r="KJ82" s="1071" t="n"/>
      <c r="KK82" s="1071" t="n"/>
      <c r="KL82" s="1071" t="n"/>
      <c r="KM82" s="1071" t="n"/>
      <c r="KN82" s="1071" t="n"/>
      <c r="KO82" s="1071" t="n"/>
      <c r="KP82" s="1071" t="n"/>
      <c r="KQ82" s="1071" t="n"/>
      <c r="KR82" s="1071" t="n"/>
      <c r="KS82" s="1071" t="n"/>
      <c r="KT82" s="1071" t="n"/>
      <c r="KU82" s="1071" t="n"/>
      <c r="KV82" s="1071" t="n"/>
      <c r="KW82" s="1071" t="n"/>
      <c r="KX82" s="1071" t="n"/>
      <c r="KY82" s="1071" t="n"/>
      <c r="KZ82" s="1071" t="n"/>
      <c r="LA82" s="1071" t="n"/>
      <c r="LB82" s="1071" t="n"/>
      <c r="LC82" s="1071" t="n"/>
      <c r="LD82" s="1071" t="n"/>
      <c r="LE82" s="1071" t="n"/>
      <c r="LF82" s="1071" t="n"/>
      <c r="LG82" s="1071" t="n"/>
      <c r="LH82" s="1071" t="n"/>
      <c r="LI82" s="1071" t="n"/>
      <c r="LJ82" s="1071" t="n"/>
      <c r="LK82" s="1071" t="n"/>
      <c r="LL82" s="1071" t="n"/>
      <c r="LM82" s="1071" t="n"/>
      <c r="LN82" s="1071" t="n"/>
      <c r="LO82" s="1071" t="n"/>
      <c r="LP82" s="1071" t="n"/>
      <c r="LQ82" s="1071" t="n"/>
      <c r="LR82" s="1071" t="n"/>
      <c r="LS82" s="1071" t="n"/>
    </row>
    <row r="83" ht="14.25" customFormat="1" customHeight="1" s="1107">
      <c r="A83" s="1080" t="n"/>
      <c r="B83" s="1091" t="inlineStr">
        <is>
          <t>Net Plant, Property &amp; Equipment</t>
        </is>
      </c>
      <c r="C83" s="1131">
        <f>C97-C111</f>
        <v/>
      </c>
      <c r="D83" s="1131">
        <f>D97-D111</f>
        <v/>
      </c>
      <c r="E83" s="1131">
        <f>E97-E111</f>
        <v/>
      </c>
      <c r="F83" s="1131">
        <f>F97-F111</f>
        <v/>
      </c>
      <c r="G83" s="1131">
        <f>G97-G111</f>
        <v/>
      </c>
      <c r="H83" s="1131">
        <f>H97-H111</f>
        <v/>
      </c>
      <c r="I83" s="1132" t="n"/>
      <c r="J83" s="1080" t="n"/>
      <c r="K83" s="1080" t="n"/>
      <c r="L83" s="1080" t="n"/>
      <c r="M83" s="1080" t="n"/>
      <c r="N83" s="1110">
        <f>B83</f>
        <v/>
      </c>
      <c r="O83" s="1111">
        <f>C83*BS!$B$9</f>
        <v/>
      </c>
      <c r="P83" s="1111">
        <f>D83*BS!$B$9</f>
        <v/>
      </c>
      <c r="Q83" s="1111">
        <f>E83*BS!$B$9</f>
        <v/>
      </c>
      <c r="R83" s="1111">
        <f>F83*BS!$B$9</f>
        <v/>
      </c>
      <c r="S83" s="1111">
        <f>G83*BS!$B$9</f>
        <v/>
      </c>
      <c r="T83" s="1111">
        <f>H83*BS!$B$9</f>
        <v/>
      </c>
      <c r="U83" s="1125">
        <f>I83</f>
        <v/>
      </c>
      <c r="V83" s="151" t="n"/>
      <c r="W83" s="151" t="n"/>
      <c r="X83" s="1080" t="n"/>
      <c r="Y83" s="1080" t="n"/>
      <c r="Z83" s="1080" t="n"/>
      <c r="AA83" s="1080" t="n"/>
      <c r="AB83" s="1080" t="n"/>
      <c r="AC83" s="1080" t="n"/>
      <c r="AD83" s="1080" t="n"/>
      <c r="AE83" s="1080" t="n"/>
      <c r="AF83" s="1080" t="n"/>
      <c r="AG83" s="1080" t="n"/>
      <c r="AH83" s="1080" t="n"/>
      <c r="AI83" s="1080" t="n"/>
      <c r="AJ83" s="1080" t="n"/>
      <c r="AK83" s="1080" t="n"/>
      <c r="AL83" s="1080" t="n"/>
      <c r="AM83" s="1080" t="n"/>
      <c r="AN83" s="1080" t="n"/>
      <c r="AO83" s="1080" t="n"/>
      <c r="AP83" s="1080" t="n"/>
      <c r="AQ83" s="1080" t="n"/>
      <c r="AR83" s="1080" t="n"/>
      <c r="AS83" s="1080" t="n"/>
      <c r="AT83" s="1080" t="n"/>
      <c r="AU83" s="1080" t="n"/>
      <c r="AV83" s="1080" t="n"/>
      <c r="AW83" s="1080" t="n"/>
      <c r="AX83" s="1080" t="n"/>
      <c r="AY83" s="1080" t="n"/>
      <c r="AZ83" s="1080" t="n"/>
      <c r="BA83" s="1080" t="n"/>
      <c r="BB83" s="1080" t="n"/>
      <c r="BC83" s="1080" t="n"/>
      <c r="BD83" s="1080" t="n"/>
      <c r="BE83" s="1080" t="n"/>
      <c r="BF83" s="1080" t="n"/>
      <c r="BG83" s="1080" t="n"/>
      <c r="BH83" s="1080" t="n"/>
      <c r="BI83" s="1080" t="n"/>
      <c r="BJ83" s="1080" t="n"/>
      <c r="BK83" s="1080" t="n"/>
      <c r="BL83" s="1080" t="n"/>
      <c r="BM83" s="1080" t="n"/>
      <c r="BN83" s="1080" t="n"/>
      <c r="BO83" s="1080" t="n"/>
      <c r="BP83" s="1080" t="n"/>
      <c r="BQ83" s="1080" t="n"/>
      <c r="BR83" s="1080" t="n"/>
      <c r="BS83" s="1080" t="n"/>
      <c r="BT83" s="1080" t="n"/>
      <c r="BU83" s="1080" t="n"/>
      <c r="BV83" s="1080" t="n"/>
      <c r="BW83" s="1080" t="n"/>
      <c r="BX83" s="1080" t="n"/>
      <c r="BY83" s="1080" t="n"/>
      <c r="BZ83" s="1080" t="n"/>
      <c r="CA83" s="1080" t="n"/>
      <c r="CB83" s="1080" t="n"/>
      <c r="CC83" s="1080" t="n"/>
      <c r="CD83" s="1080" t="n"/>
      <c r="CE83" s="1080" t="n"/>
      <c r="CF83" s="1080" t="n"/>
      <c r="CG83" s="1080" t="n"/>
      <c r="CH83" s="1080" t="n"/>
      <c r="CI83" s="1080" t="n"/>
      <c r="CJ83" s="1080" t="n"/>
      <c r="CK83" s="1080" t="n"/>
      <c r="CL83" s="1080" t="n"/>
      <c r="CM83" s="1080" t="n"/>
      <c r="CN83" s="1080" t="n"/>
      <c r="CO83" s="1080" t="n"/>
      <c r="CP83" s="1080" t="n"/>
      <c r="CQ83" s="1080" t="n"/>
      <c r="CR83" s="1080" t="n"/>
      <c r="CS83" s="1080" t="n"/>
      <c r="CT83" s="1080" t="n"/>
      <c r="CU83" s="1080" t="n"/>
      <c r="CV83" s="1080" t="n"/>
      <c r="CW83" s="1080" t="n"/>
      <c r="CX83" s="1080" t="n"/>
      <c r="CY83" s="1080" t="n"/>
      <c r="CZ83" s="1080" t="n"/>
      <c r="DA83" s="1080" t="n"/>
      <c r="DB83" s="1080" t="n"/>
      <c r="DC83" s="1080" t="n"/>
      <c r="DD83" s="1080" t="n"/>
      <c r="DE83" s="1080" t="n"/>
      <c r="DF83" s="1080" t="n"/>
      <c r="DG83" s="1080" t="n"/>
      <c r="DH83" s="1080" t="n"/>
      <c r="DI83" s="1080" t="n"/>
      <c r="DJ83" s="1080" t="n"/>
      <c r="DK83" s="1080" t="n"/>
      <c r="DL83" s="1080" t="n"/>
      <c r="DM83" s="1080" t="n"/>
      <c r="DN83" s="1080" t="n"/>
      <c r="DO83" s="1080" t="n"/>
      <c r="DP83" s="1080" t="n"/>
      <c r="DQ83" s="1080" t="n"/>
      <c r="DR83" s="1080" t="n"/>
      <c r="DS83" s="1080" t="n"/>
      <c r="DT83" s="1080" t="n"/>
      <c r="DU83" s="1080" t="n"/>
      <c r="DV83" s="1080" t="n"/>
      <c r="DW83" s="1080" t="n"/>
      <c r="DX83" s="1080" t="n"/>
      <c r="DY83" s="1080" t="n"/>
      <c r="DZ83" s="1080" t="n"/>
      <c r="EA83" s="1080" t="n"/>
      <c r="EB83" s="1080" t="n"/>
      <c r="EC83" s="1080" t="n"/>
      <c r="ED83" s="1080" t="n"/>
      <c r="EE83" s="1080" t="n"/>
      <c r="EF83" s="1080" t="n"/>
      <c r="EG83" s="1080" t="n"/>
      <c r="EH83" s="1080" t="n"/>
      <c r="EI83" s="1080" t="n"/>
      <c r="EJ83" s="1080" t="n"/>
      <c r="EK83" s="1080" t="n"/>
      <c r="EL83" s="1080" t="n"/>
      <c r="EM83" s="1080" t="n"/>
      <c r="EN83" s="1080" t="n"/>
      <c r="EO83" s="1080" t="n"/>
      <c r="EP83" s="1080" t="n"/>
      <c r="EQ83" s="1080" t="n"/>
      <c r="ER83" s="1080" t="n"/>
      <c r="ES83" s="1080" t="n"/>
      <c r="ET83" s="1080" t="n"/>
      <c r="EU83" s="1080" t="n"/>
      <c r="EV83" s="1080" t="n"/>
      <c r="EW83" s="1080" t="n"/>
      <c r="EX83" s="1080" t="n"/>
      <c r="EY83" s="1080" t="n"/>
      <c r="EZ83" s="1080" t="n"/>
      <c r="FA83" s="1080" t="n"/>
      <c r="FB83" s="1080" t="n"/>
      <c r="FC83" s="1080" t="n"/>
      <c r="FD83" s="1080" t="n"/>
      <c r="FE83" s="1080" t="n"/>
      <c r="FF83" s="1080" t="n"/>
      <c r="FG83" s="1080" t="n"/>
      <c r="FH83" s="1080" t="n"/>
      <c r="FI83" s="1080" t="n"/>
      <c r="FJ83" s="1080" t="n"/>
      <c r="FK83" s="1080" t="n"/>
      <c r="FL83" s="1080" t="n"/>
      <c r="FM83" s="1080" t="n"/>
      <c r="FN83" s="1080" t="n"/>
      <c r="FO83" s="1080" t="n"/>
      <c r="FP83" s="1080" t="n"/>
      <c r="FQ83" s="1080" t="n"/>
      <c r="FR83" s="1080" t="n"/>
      <c r="FS83" s="1080" t="n"/>
      <c r="FT83" s="1080" t="n"/>
      <c r="FU83" s="1080" t="n"/>
      <c r="FV83" s="1080" t="n"/>
      <c r="FW83" s="1080" t="n"/>
      <c r="FX83" s="1080" t="n"/>
      <c r="FY83" s="1080" t="n"/>
      <c r="FZ83" s="1080" t="n"/>
      <c r="GA83" s="1080" t="n"/>
      <c r="GB83" s="1080" t="n"/>
      <c r="GC83" s="1080" t="n"/>
      <c r="GD83" s="1080" t="n"/>
      <c r="GE83" s="1080" t="n"/>
      <c r="GF83" s="1080" t="n"/>
      <c r="GG83" s="1080" t="n"/>
      <c r="GH83" s="1080" t="n"/>
      <c r="GI83" s="1080" t="n"/>
      <c r="GJ83" s="1080" t="n"/>
      <c r="GK83" s="1080" t="n"/>
      <c r="GL83" s="1080" t="n"/>
      <c r="GM83" s="1080" t="n"/>
      <c r="GN83" s="1080" t="n"/>
      <c r="GO83" s="1080" t="n"/>
      <c r="GP83" s="1080" t="n"/>
      <c r="GQ83" s="1080" t="n"/>
      <c r="GR83" s="1080" t="n"/>
      <c r="GS83" s="1080" t="n"/>
      <c r="GT83" s="1080" t="n"/>
      <c r="GU83" s="1080" t="n"/>
      <c r="GV83" s="1080" t="n"/>
      <c r="GW83" s="1080" t="n"/>
      <c r="GX83" s="1080" t="n"/>
      <c r="GY83" s="1080" t="n"/>
      <c r="GZ83" s="1080" t="n"/>
      <c r="HA83" s="1080" t="n"/>
      <c r="HB83" s="1080" t="n"/>
      <c r="HC83" s="1080" t="n"/>
      <c r="HD83" s="1080" t="n"/>
      <c r="HE83" s="1080" t="n"/>
      <c r="HF83" s="1080" t="n"/>
      <c r="HG83" s="1080" t="n"/>
      <c r="HH83" s="1080" t="n"/>
      <c r="HI83" s="1080" t="n"/>
      <c r="HJ83" s="1080" t="n"/>
      <c r="HK83" s="1080" t="n"/>
      <c r="HL83" s="1080" t="n"/>
      <c r="HM83" s="1080" t="n"/>
      <c r="HN83" s="1080" t="n"/>
      <c r="HO83" s="1080" t="n"/>
      <c r="HP83" s="1080" t="n"/>
      <c r="HQ83" s="1080" t="n"/>
      <c r="HR83" s="1080" t="n"/>
      <c r="HS83" s="1080" t="n"/>
      <c r="HT83" s="1080" t="n"/>
      <c r="HU83" s="1080" t="n"/>
      <c r="HV83" s="1080" t="n"/>
      <c r="HW83" s="1080" t="n"/>
      <c r="HX83" s="1080" t="n"/>
      <c r="HY83" s="1080" t="n"/>
      <c r="HZ83" s="1080" t="n"/>
      <c r="IA83" s="1080" t="n"/>
      <c r="IB83" s="1080" t="n"/>
      <c r="IC83" s="1080" t="n"/>
      <c r="ID83" s="1080" t="n"/>
      <c r="IE83" s="1080" t="n"/>
      <c r="IF83" s="1080" t="n"/>
      <c r="IG83" s="1080" t="n"/>
      <c r="IH83" s="1080" t="n"/>
      <c r="II83" s="1080" t="n"/>
      <c r="IJ83" s="1080" t="n"/>
      <c r="IK83" s="1080" t="n"/>
      <c r="IL83" s="1080" t="n"/>
      <c r="IM83" s="1080" t="n"/>
      <c r="IN83" s="1080" t="n"/>
      <c r="IO83" s="1080" t="n"/>
      <c r="IP83" s="1080" t="n"/>
      <c r="IQ83" s="1080" t="n"/>
      <c r="IR83" s="1080" t="n"/>
      <c r="IS83" s="1080" t="n"/>
      <c r="IT83" s="1080" t="n"/>
      <c r="IU83" s="1080" t="n"/>
      <c r="IV83" s="1080" t="n"/>
      <c r="IW83" s="1080" t="n"/>
      <c r="IX83" s="1080" t="n"/>
      <c r="IY83" s="1080" t="n"/>
      <c r="IZ83" s="1080" t="n"/>
      <c r="JA83" s="1080" t="n"/>
      <c r="JB83" s="1080" t="n"/>
      <c r="JC83" s="1080" t="n"/>
      <c r="JD83" s="1080" t="n"/>
      <c r="JE83" s="1080" t="n"/>
      <c r="JF83" s="1080" t="n"/>
      <c r="JG83" s="1080" t="n"/>
      <c r="JH83" s="1080" t="n"/>
      <c r="JI83" s="1080" t="n"/>
      <c r="JJ83" s="1080" t="n"/>
      <c r="JK83" s="1080" t="n"/>
      <c r="JL83" s="1080" t="n"/>
      <c r="JM83" s="1080" t="n"/>
      <c r="JN83" s="1080" t="n"/>
      <c r="JO83" s="1080" t="n"/>
      <c r="JP83" s="1080" t="n"/>
      <c r="JQ83" s="1080" t="n"/>
      <c r="JR83" s="1080" t="n"/>
      <c r="JS83" s="1080" t="n"/>
      <c r="JT83" s="1080" t="n"/>
      <c r="JU83" s="1080" t="n"/>
      <c r="JV83" s="1080" t="n"/>
      <c r="JW83" s="1080" t="n"/>
      <c r="JX83" s="1080" t="n"/>
      <c r="JY83" s="1080" t="n"/>
      <c r="JZ83" s="1080" t="n"/>
      <c r="KA83" s="1080" t="n"/>
      <c r="KB83" s="1080" t="n"/>
      <c r="KC83" s="1080" t="n"/>
      <c r="KD83" s="1080" t="n"/>
      <c r="KE83" s="1080" t="n"/>
      <c r="KF83" s="1080" t="n"/>
      <c r="KG83" s="1080" t="n"/>
      <c r="KH83" s="1080" t="n"/>
      <c r="KI83" s="1080" t="n"/>
      <c r="KJ83" s="1080" t="n"/>
      <c r="KK83" s="1080" t="n"/>
      <c r="KL83" s="1080" t="n"/>
      <c r="KM83" s="1080" t="n"/>
      <c r="KN83" s="1080" t="n"/>
      <c r="KO83" s="1080" t="n"/>
      <c r="KP83" s="1080" t="n"/>
      <c r="KQ83" s="1080" t="n"/>
      <c r="KR83" s="1080" t="n"/>
      <c r="KS83" s="1080" t="n"/>
      <c r="KT83" s="1080" t="n"/>
      <c r="KU83" s="1080" t="n"/>
      <c r="KV83" s="1080" t="n"/>
      <c r="KW83" s="1080" t="n"/>
      <c r="KX83" s="1080" t="n"/>
      <c r="KY83" s="1080" t="n"/>
      <c r="KZ83" s="1080" t="n"/>
      <c r="LA83" s="1080" t="n"/>
      <c r="LB83" s="1080" t="n"/>
      <c r="LC83" s="1080" t="n"/>
      <c r="LD83" s="1080" t="n"/>
      <c r="LE83" s="1080" t="n"/>
      <c r="LF83" s="1080" t="n"/>
      <c r="LG83" s="1080" t="n"/>
      <c r="LH83" s="1080" t="n"/>
      <c r="LI83" s="1080" t="n"/>
      <c r="LJ83" s="1080" t="n"/>
      <c r="LK83" s="1080" t="n"/>
      <c r="LL83" s="1080" t="n"/>
      <c r="LM83" s="1080" t="n"/>
      <c r="LN83" s="1080" t="n"/>
      <c r="LO83" s="1080" t="n"/>
      <c r="LP83" s="1080" t="n"/>
      <c r="LQ83" s="1080" t="n"/>
      <c r="LR83" s="1080" t="n"/>
      <c r="LS83" s="1080" t="n"/>
    </row>
    <row r="84" ht="14.25" customFormat="1" customHeight="1" s="1071">
      <c r="A84" s="1071" t="n"/>
      <c r="B84" s="1114" t="n"/>
      <c r="C84" s="1113" t="n"/>
      <c r="D84" s="1113" t="n"/>
      <c r="E84" s="1113" t="n"/>
      <c r="F84" s="1113" t="n"/>
      <c r="G84" s="1113" t="n"/>
      <c r="H84" s="1113" t="n"/>
      <c r="I84" s="1106" t="n"/>
      <c r="J84" s="1071" t="n"/>
      <c r="K84" s="1071" t="n"/>
      <c r="L84" s="1071" t="n"/>
      <c r="M84" s="1071" t="n"/>
      <c r="N84" s="1100" t="n"/>
      <c r="O84" s="1101" t="n"/>
      <c r="P84" s="1101" t="n"/>
      <c r="Q84" s="1101" t="n"/>
      <c r="R84" s="1101" t="n"/>
      <c r="S84" s="1101" t="n"/>
      <c r="T84" s="1101" t="n"/>
      <c r="U84" s="1102" t="n"/>
      <c r="V84" s="146" t="n"/>
      <c r="W84" s="146" t="n"/>
      <c r="X84" s="1071" t="n"/>
      <c r="Y84" s="1071" t="n"/>
      <c r="Z84" s="1071" t="n"/>
      <c r="AA84" s="1071" t="n"/>
      <c r="AB84" s="1071" t="n"/>
      <c r="AC84" s="1071" t="n"/>
      <c r="AD84" s="1071" t="n"/>
      <c r="AE84" s="1071" t="n"/>
      <c r="AF84" s="1071" t="n"/>
      <c r="AG84" s="1071" t="n"/>
      <c r="AH84" s="1071" t="n"/>
      <c r="AI84" s="1071" t="n"/>
      <c r="AJ84" s="1071" t="n"/>
      <c r="AK84" s="1071" t="n"/>
      <c r="AL84" s="1071" t="n"/>
      <c r="AM84" s="1071" t="n"/>
      <c r="AN84" s="1071" t="n"/>
      <c r="AO84" s="1071" t="n"/>
      <c r="AP84" s="1071" t="n"/>
      <c r="AQ84" s="1071" t="n"/>
      <c r="AR84" s="1071" t="n"/>
      <c r="AS84" s="1071" t="n"/>
      <c r="AT84" s="1071" t="n"/>
      <c r="AU84" s="1071" t="n"/>
      <c r="AV84" s="1071" t="n"/>
      <c r="AW84" s="1071" t="n"/>
      <c r="AX84" s="1071" t="n"/>
      <c r="AY84" s="1071" t="n"/>
      <c r="AZ84" s="1071" t="n"/>
      <c r="BA84" s="1071" t="n"/>
      <c r="BB84" s="1071" t="n"/>
      <c r="BC84" s="1071" t="n"/>
      <c r="BD84" s="1071" t="n"/>
      <c r="BE84" s="1071" t="n"/>
      <c r="BF84" s="1071" t="n"/>
      <c r="BG84" s="1071" t="n"/>
      <c r="BH84" s="1071" t="n"/>
      <c r="BI84" s="1071" t="n"/>
      <c r="BJ84" s="1071" t="n"/>
      <c r="BK84" s="1071" t="n"/>
      <c r="BL84" s="1071" t="n"/>
      <c r="BM84" s="1071" t="n"/>
      <c r="BN84" s="1071" t="n"/>
      <c r="BO84" s="1071" t="n"/>
      <c r="BP84" s="1071" t="n"/>
      <c r="BQ84" s="1071" t="n"/>
      <c r="BR84" s="1071" t="n"/>
      <c r="BS84" s="1071" t="n"/>
      <c r="BT84" s="1071" t="n"/>
      <c r="BU84" s="1071" t="n"/>
      <c r="BV84" s="1071" t="n"/>
      <c r="BW84" s="1071" t="n"/>
      <c r="BX84" s="1071" t="n"/>
      <c r="BY84" s="1071" t="n"/>
      <c r="BZ84" s="1071" t="n"/>
      <c r="CA84" s="1071" t="n"/>
      <c r="CB84" s="1071" t="n"/>
      <c r="CC84" s="1071" t="n"/>
      <c r="CD84" s="1071" t="n"/>
      <c r="CE84" s="1071" t="n"/>
      <c r="CF84" s="1071" t="n"/>
      <c r="CG84" s="1071" t="n"/>
      <c r="CH84" s="1071" t="n"/>
      <c r="CI84" s="1071" t="n"/>
      <c r="CJ84" s="1071" t="n"/>
      <c r="CK84" s="1071" t="n"/>
      <c r="CL84" s="1071" t="n"/>
      <c r="CM84" s="1071" t="n"/>
      <c r="CN84" s="1071" t="n"/>
      <c r="CO84" s="1071" t="n"/>
      <c r="CP84" s="1071" t="n"/>
      <c r="CQ84" s="1071" t="n"/>
      <c r="CR84" s="1071" t="n"/>
      <c r="CS84" s="1071" t="n"/>
      <c r="CT84" s="1071" t="n"/>
      <c r="CU84" s="1071" t="n"/>
      <c r="CV84" s="1071" t="n"/>
      <c r="CW84" s="1071" t="n"/>
      <c r="CX84" s="1071" t="n"/>
      <c r="CY84" s="1071" t="n"/>
      <c r="CZ84" s="1071" t="n"/>
      <c r="DA84" s="1071" t="n"/>
      <c r="DB84" s="1071" t="n"/>
      <c r="DC84" s="1071" t="n"/>
      <c r="DD84" s="1071" t="n"/>
      <c r="DE84" s="1071" t="n"/>
      <c r="DF84" s="1071" t="n"/>
      <c r="DG84" s="1071" t="n"/>
      <c r="DH84" s="1071" t="n"/>
      <c r="DI84" s="1071" t="n"/>
      <c r="DJ84" s="1071" t="n"/>
      <c r="DK84" s="1071" t="n"/>
      <c r="DL84" s="1071" t="n"/>
      <c r="DM84" s="1071" t="n"/>
      <c r="DN84" s="1071" t="n"/>
      <c r="DO84" s="1071" t="n"/>
      <c r="DP84" s="1071" t="n"/>
      <c r="DQ84" s="1071" t="n"/>
      <c r="DR84" s="1071" t="n"/>
      <c r="DS84" s="1071" t="n"/>
      <c r="DT84" s="1071" t="n"/>
      <c r="DU84" s="1071" t="n"/>
      <c r="DV84" s="1071" t="n"/>
      <c r="DW84" s="1071" t="n"/>
      <c r="DX84" s="1071" t="n"/>
      <c r="DY84" s="1071" t="n"/>
      <c r="DZ84" s="1071" t="n"/>
      <c r="EA84" s="1071" t="n"/>
      <c r="EB84" s="1071" t="n"/>
      <c r="EC84" s="1071" t="n"/>
      <c r="ED84" s="1071" t="n"/>
      <c r="EE84" s="1071" t="n"/>
      <c r="EF84" s="1071" t="n"/>
      <c r="EG84" s="1071" t="n"/>
      <c r="EH84" s="1071" t="n"/>
      <c r="EI84" s="1071" t="n"/>
      <c r="EJ84" s="1071" t="n"/>
      <c r="EK84" s="1071" t="n"/>
      <c r="EL84" s="1071" t="n"/>
      <c r="EM84" s="1071" t="n"/>
      <c r="EN84" s="1071" t="n"/>
      <c r="EO84" s="1071" t="n"/>
      <c r="EP84" s="1071" t="n"/>
      <c r="EQ84" s="1071" t="n"/>
      <c r="ER84" s="1071" t="n"/>
      <c r="ES84" s="1071" t="n"/>
      <c r="ET84" s="1071" t="n"/>
      <c r="EU84" s="1071" t="n"/>
      <c r="EV84" s="1071" t="n"/>
      <c r="EW84" s="1071" t="n"/>
      <c r="EX84" s="1071" t="n"/>
      <c r="EY84" s="1071" t="n"/>
      <c r="EZ84" s="1071" t="n"/>
      <c r="FA84" s="1071" t="n"/>
      <c r="FB84" s="1071" t="n"/>
      <c r="FC84" s="1071" t="n"/>
      <c r="FD84" s="1071" t="n"/>
      <c r="FE84" s="1071" t="n"/>
      <c r="FF84" s="1071" t="n"/>
      <c r="FG84" s="1071" t="n"/>
      <c r="FH84" s="1071" t="n"/>
      <c r="FI84" s="1071" t="n"/>
      <c r="FJ84" s="1071" t="n"/>
      <c r="FK84" s="1071" t="n"/>
      <c r="FL84" s="1071" t="n"/>
      <c r="FM84" s="1071" t="n"/>
      <c r="FN84" s="1071" t="n"/>
      <c r="FO84" s="1071" t="n"/>
      <c r="FP84" s="1071" t="n"/>
      <c r="FQ84" s="1071" t="n"/>
      <c r="FR84" s="1071" t="n"/>
      <c r="FS84" s="1071" t="n"/>
      <c r="FT84" s="1071" t="n"/>
      <c r="FU84" s="1071" t="n"/>
      <c r="FV84" s="1071" t="n"/>
      <c r="FW84" s="1071" t="n"/>
      <c r="FX84" s="1071" t="n"/>
      <c r="FY84" s="1071" t="n"/>
      <c r="FZ84" s="1071" t="n"/>
      <c r="GA84" s="1071" t="n"/>
      <c r="GB84" s="1071" t="n"/>
      <c r="GC84" s="1071" t="n"/>
      <c r="GD84" s="1071" t="n"/>
      <c r="GE84" s="1071" t="n"/>
      <c r="GF84" s="1071" t="n"/>
      <c r="GG84" s="1071" t="n"/>
      <c r="GH84" s="1071" t="n"/>
      <c r="GI84" s="1071" t="n"/>
      <c r="GJ84" s="1071" t="n"/>
      <c r="GK84" s="1071" t="n"/>
      <c r="GL84" s="1071" t="n"/>
      <c r="GM84" s="1071" t="n"/>
      <c r="GN84" s="1071" t="n"/>
      <c r="GO84" s="1071" t="n"/>
      <c r="GP84" s="1071" t="n"/>
      <c r="GQ84" s="1071" t="n"/>
      <c r="GR84" s="1071" t="n"/>
      <c r="GS84" s="1071" t="n"/>
      <c r="GT84" s="1071" t="n"/>
      <c r="GU84" s="1071" t="n"/>
      <c r="GV84" s="1071" t="n"/>
      <c r="GW84" s="1071" t="n"/>
      <c r="GX84" s="1071" t="n"/>
      <c r="GY84" s="1071" t="n"/>
      <c r="GZ84" s="1071" t="n"/>
      <c r="HA84" s="1071" t="n"/>
      <c r="HB84" s="1071" t="n"/>
      <c r="HC84" s="1071" t="n"/>
      <c r="HD84" s="1071" t="n"/>
      <c r="HE84" s="1071" t="n"/>
      <c r="HF84" s="1071" t="n"/>
      <c r="HG84" s="1071" t="n"/>
      <c r="HH84" s="1071" t="n"/>
      <c r="HI84" s="1071" t="n"/>
      <c r="HJ84" s="1071" t="n"/>
      <c r="HK84" s="1071" t="n"/>
      <c r="HL84" s="1071" t="n"/>
      <c r="HM84" s="1071" t="n"/>
      <c r="HN84" s="1071" t="n"/>
      <c r="HO84" s="1071" t="n"/>
      <c r="HP84" s="1071" t="n"/>
      <c r="HQ84" s="1071" t="n"/>
      <c r="HR84" s="1071" t="n"/>
      <c r="HS84" s="1071" t="n"/>
      <c r="HT84" s="1071" t="n"/>
      <c r="HU84" s="1071" t="n"/>
      <c r="HV84" s="1071" t="n"/>
      <c r="HW84" s="1071" t="n"/>
      <c r="HX84" s="1071" t="n"/>
      <c r="HY84" s="1071" t="n"/>
      <c r="HZ84" s="1071" t="n"/>
      <c r="IA84" s="1071" t="n"/>
      <c r="IB84" s="1071" t="n"/>
      <c r="IC84" s="1071" t="n"/>
      <c r="ID84" s="1071" t="n"/>
      <c r="IE84" s="1071" t="n"/>
      <c r="IF84" s="1071" t="n"/>
      <c r="IG84" s="1071" t="n"/>
      <c r="IH84" s="1071" t="n"/>
      <c r="II84" s="1071" t="n"/>
      <c r="IJ84" s="1071" t="n"/>
      <c r="IK84" s="1071" t="n"/>
      <c r="IL84" s="1071" t="n"/>
      <c r="IM84" s="1071" t="n"/>
      <c r="IN84" s="1071" t="n"/>
      <c r="IO84" s="1071" t="n"/>
      <c r="IP84" s="1071" t="n"/>
      <c r="IQ84" s="1071" t="n"/>
      <c r="IR84" s="1071" t="n"/>
      <c r="IS84" s="1071" t="n"/>
      <c r="IT84" s="1071" t="n"/>
      <c r="IU84" s="1071" t="n"/>
      <c r="IV84" s="1071" t="n"/>
      <c r="IW84" s="1071" t="n"/>
      <c r="IX84" s="1071" t="n"/>
      <c r="IY84" s="1071" t="n"/>
      <c r="IZ84" s="1071" t="n"/>
      <c r="JA84" s="1071" t="n"/>
      <c r="JB84" s="1071" t="n"/>
      <c r="JC84" s="1071" t="n"/>
      <c r="JD84" s="1071" t="n"/>
      <c r="JE84" s="1071" t="n"/>
      <c r="JF84" s="1071" t="n"/>
      <c r="JG84" s="1071" t="n"/>
      <c r="JH84" s="1071" t="n"/>
      <c r="JI84" s="1071" t="n"/>
      <c r="JJ84" s="1071" t="n"/>
      <c r="JK84" s="1071" t="n"/>
      <c r="JL84" s="1071" t="n"/>
      <c r="JM84" s="1071" t="n"/>
      <c r="JN84" s="1071" t="n"/>
      <c r="JO84" s="1071" t="n"/>
      <c r="JP84" s="1071" t="n"/>
      <c r="JQ84" s="1071" t="n"/>
      <c r="JR84" s="1071" t="n"/>
      <c r="JS84" s="1071" t="n"/>
      <c r="JT84" s="1071" t="n"/>
      <c r="JU84" s="1071" t="n"/>
      <c r="JV84" s="1071" t="n"/>
      <c r="JW84" s="1071" t="n"/>
      <c r="JX84" s="1071" t="n"/>
      <c r="JY84" s="1071" t="n"/>
      <c r="JZ84" s="1071" t="n"/>
      <c r="KA84" s="1071" t="n"/>
      <c r="KB84" s="1071" t="n"/>
      <c r="KC84" s="1071" t="n"/>
      <c r="KD84" s="1071" t="n"/>
      <c r="KE84" s="1071" t="n"/>
      <c r="KF84" s="1071" t="n"/>
      <c r="KG84" s="1071" t="n"/>
      <c r="KH84" s="1071" t="n"/>
      <c r="KI84" s="1071" t="n"/>
      <c r="KJ84" s="1071" t="n"/>
      <c r="KK84" s="1071" t="n"/>
      <c r="KL84" s="1071" t="n"/>
      <c r="KM84" s="1071" t="n"/>
      <c r="KN84" s="1071" t="n"/>
      <c r="KO84" s="1071" t="n"/>
      <c r="KP84" s="1071" t="n"/>
      <c r="KQ84" s="1071" t="n"/>
      <c r="KR84" s="1071" t="n"/>
      <c r="KS84" s="1071" t="n"/>
      <c r="KT84" s="1071" t="n"/>
      <c r="KU84" s="1071" t="n"/>
      <c r="KV84" s="1071" t="n"/>
      <c r="KW84" s="1071" t="n"/>
      <c r="KX84" s="1071" t="n"/>
      <c r="KY84" s="1071" t="n"/>
      <c r="KZ84" s="1071" t="n"/>
      <c r="LA84" s="1071" t="n"/>
      <c r="LB84" s="1071" t="n"/>
      <c r="LC84" s="1071" t="n"/>
      <c r="LD84" s="1071" t="n"/>
      <c r="LE84" s="1071" t="n"/>
      <c r="LF84" s="1071" t="n"/>
      <c r="LG84" s="1071" t="n"/>
      <c r="LH84" s="1071" t="n"/>
      <c r="LI84" s="1071" t="n"/>
      <c r="LJ84" s="1071" t="n"/>
      <c r="LK84" s="1071" t="n"/>
      <c r="LL84" s="1071" t="n"/>
      <c r="LM84" s="1071" t="n"/>
      <c r="LN84" s="1071" t="n"/>
      <c r="LO84" s="1071" t="n"/>
      <c r="LP84" s="1071" t="n"/>
      <c r="LQ84" s="1071" t="n"/>
      <c r="LR84" s="1071" t="n"/>
      <c r="LS84" s="1071" t="n"/>
    </row>
    <row r="85" ht="14.25" customFormat="1" customHeight="1" s="1107">
      <c r="A85" s="1080" t="n"/>
      <c r="B85" s="1091" t="inlineStr">
        <is>
          <t>Gross Plant, Property &amp; Equipment</t>
        </is>
      </c>
      <c r="C85" s="1133" t="n"/>
      <c r="D85" s="1133" t="n"/>
      <c r="E85" s="1133" t="n"/>
      <c r="F85" s="1133" t="n"/>
      <c r="G85" s="1133" t="n"/>
      <c r="H85" s="1133" t="n"/>
      <c r="I85" s="1132" t="n"/>
      <c r="J85" s="1080" t="n"/>
      <c r="K85" s="1080" t="n"/>
      <c r="L85" s="1080" t="n"/>
      <c r="M85" s="1080" t="n"/>
      <c r="N85" s="1110">
        <f>B85</f>
        <v/>
      </c>
      <c r="O85" s="1111">
        <f>C85*BS!$B$9</f>
        <v/>
      </c>
      <c r="P85" s="1111">
        <f>D85*BS!$B$9</f>
        <v/>
      </c>
      <c r="Q85" s="1111">
        <f>E85*BS!$B$9</f>
        <v/>
      </c>
      <c r="R85" s="1111">
        <f>F85*BS!$B$9</f>
        <v/>
      </c>
      <c r="S85" s="1111">
        <f>G85*BS!$B$9</f>
        <v/>
      </c>
      <c r="T85" s="1111">
        <f>H85*BS!$B$9</f>
        <v/>
      </c>
      <c r="U85" s="1125">
        <f>I85</f>
        <v/>
      </c>
      <c r="V85" s="151" t="n"/>
      <c r="W85" s="151" t="n"/>
      <c r="X85" s="1080" t="n"/>
      <c r="Y85" s="1080" t="n"/>
      <c r="Z85" s="1080" t="n"/>
      <c r="AA85" s="1080" t="n"/>
      <c r="AB85" s="1080" t="n"/>
      <c r="AC85" s="1080" t="n"/>
      <c r="AD85" s="1080" t="n"/>
      <c r="AE85" s="1080" t="n"/>
      <c r="AF85" s="1080" t="n"/>
      <c r="AG85" s="1080" t="n"/>
      <c r="AH85" s="1080" t="n"/>
      <c r="AI85" s="1080" t="n"/>
      <c r="AJ85" s="1080" t="n"/>
      <c r="AK85" s="1080" t="n"/>
      <c r="AL85" s="1080" t="n"/>
      <c r="AM85" s="1080" t="n"/>
      <c r="AN85" s="1080" t="n"/>
      <c r="AO85" s="1080" t="n"/>
      <c r="AP85" s="1080" t="n"/>
      <c r="AQ85" s="1080" t="n"/>
      <c r="AR85" s="1080" t="n"/>
      <c r="AS85" s="1080" t="n"/>
      <c r="AT85" s="1080" t="n"/>
      <c r="AU85" s="1080" t="n"/>
      <c r="AV85" s="1080" t="n"/>
      <c r="AW85" s="1080" t="n"/>
      <c r="AX85" s="1080" t="n"/>
      <c r="AY85" s="1080" t="n"/>
      <c r="AZ85" s="1080" t="n"/>
      <c r="BA85" s="1080" t="n"/>
      <c r="BB85" s="1080" t="n"/>
      <c r="BC85" s="1080" t="n"/>
      <c r="BD85" s="1080" t="n"/>
      <c r="BE85" s="1080" t="n"/>
      <c r="BF85" s="1080" t="n"/>
      <c r="BG85" s="1080" t="n"/>
      <c r="BH85" s="1080" t="n"/>
      <c r="BI85" s="1080" t="n"/>
      <c r="BJ85" s="1080" t="n"/>
      <c r="BK85" s="1080" t="n"/>
      <c r="BL85" s="1080" t="n"/>
      <c r="BM85" s="1080" t="n"/>
      <c r="BN85" s="1080" t="n"/>
      <c r="BO85" s="1080" t="n"/>
      <c r="BP85" s="1080" t="n"/>
      <c r="BQ85" s="1080" t="n"/>
      <c r="BR85" s="1080" t="n"/>
      <c r="BS85" s="1080" t="n"/>
      <c r="BT85" s="1080" t="n"/>
      <c r="BU85" s="1080" t="n"/>
      <c r="BV85" s="1080" t="n"/>
      <c r="BW85" s="1080" t="n"/>
      <c r="BX85" s="1080" t="n"/>
      <c r="BY85" s="1080" t="n"/>
      <c r="BZ85" s="1080" t="n"/>
      <c r="CA85" s="1080" t="n"/>
      <c r="CB85" s="1080" t="n"/>
      <c r="CC85" s="1080" t="n"/>
      <c r="CD85" s="1080" t="n"/>
      <c r="CE85" s="1080" t="n"/>
      <c r="CF85" s="1080" t="n"/>
      <c r="CG85" s="1080" t="n"/>
      <c r="CH85" s="1080" t="n"/>
      <c r="CI85" s="1080" t="n"/>
      <c r="CJ85" s="1080" t="n"/>
      <c r="CK85" s="1080" t="n"/>
      <c r="CL85" s="1080" t="n"/>
      <c r="CM85" s="1080" t="n"/>
      <c r="CN85" s="1080" t="n"/>
      <c r="CO85" s="1080" t="n"/>
      <c r="CP85" s="1080" t="n"/>
      <c r="CQ85" s="1080" t="n"/>
      <c r="CR85" s="1080" t="n"/>
      <c r="CS85" s="1080" t="n"/>
      <c r="CT85" s="1080" t="n"/>
      <c r="CU85" s="1080" t="n"/>
      <c r="CV85" s="1080" t="n"/>
      <c r="CW85" s="1080" t="n"/>
      <c r="CX85" s="1080" t="n"/>
      <c r="CY85" s="1080" t="n"/>
      <c r="CZ85" s="1080" t="n"/>
      <c r="DA85" s="1080" t="n"/>
      <c r="DB85" s="1080" t="n"/>
      <c r="DC85" s="1080" t="n"/>
      <c r="DD85" s="1080" t="n"/>
      <c r="DE85" s="1080" t="n"/>
      <c r="DF85" s="1080" t="n"/>
      <c r="DG85" s="1080" t="n"/>
      <c r="DH85" s="1080" t="n"/>
      <c r="DI85" s="1080" t="n"/>
      <c r="DJ85" s="1080" t="n"/>
      <c r="DK85" s="1080" t="n"/>
      <c r="DL85" s="1080" t="n"/>
      <c r="DM85" s="1080" t="n"/>
      <c r="DN85" s="1080" t="n"/>
      <c r="DO85" s="1080" t="n"/>
      <c r="DP85" s="1080" t="n"/>
      <c r="DQ85" s="1080" t="n"/>
      <c r="DR85" s="1080" t="n"/>
      <c r="DS85" s="1080" t="n"/>
      <c r="DT85" s="1080" t="n"/>
      <c r="DU85" s="1080" t="n"/>
      <c r="DV85" s="1080" t="n"/>
      <c r="DW85" s="1080" t="n"/>
      <c r="DX85" s="1080" t="n"/>
      <c r="DY85" s="1080" t="n"/>
      <c r="DZ85" s="1080" t="n"/>
      <c r="EA85" s="1080" t="n"/>
      <c r="EB85" s="1080" t="n"/>
      <c r="EC85" s="1080" t="n"/>
      <c r="ED85" s="1080" t="n"/>
      <c r="EE85" s="1080" t="n"/>
      <c r="EF85" s="1080" t="n"/>
      <c r="EG85" s="1080" t="n"/>
      <c r="EH85" s="1080" t="n"/>
      <c r="EI85" s="1080" t="n"/>
      <c r="EJ85" s="1080" t="n"/>
      <c r="EK85" s="1080" t="n"/>
      <c r="EL85" s="1080" t="n"/>
      <c r="EM85" s="1080" t="n"/>
      <c r="EN85" s="1080" t="n"/>
      <c r="EO85" s="1080" t="n"/>
      <c r="EP85" s="1080" t="n"/>
      <c r="EQ85" s="1080" t="n"/>
      <c r="ER85" s="1080" t="n"/>
      <c r="ES85" s="1080" t="n"/>
      <c r="ET85" s="1080" t="n"/>
      <c r="EU85" s="1080" t="n"/>
      <c r="EV85" s="1080" t="n"/>
      <c r="EW85" s="1080" t="n"/>
      <c r="EX85" s="1080" t="n"/>
      <c r="EY85" s="1080" t="n"/>
      <c r="EZ85" s="1080" t="n"/>
      <c r="FA85" s="1080" t="n"/>
      <c r="FB85" s="1080" t="n"/>
      <c r="FC85" s="1080" t="n"/>
      <c r="FD85" s="1080" t="n"/>
      <c r="FE85" s="1080" t="n"/>
      <c r="FF85" s="1080" t="n"/>
      <c r="FG85" s="1080" t="n"/>
      <c r="FH85" s="1080" t="n"/>
      <c r="FI85" s="1080" t="n"/>
      <c r="FJ85" s="1080" t="n"/>
      <c r="FK85" s="1080" t="n"/>
      <c r="FL85" s="1080" t="n"/>
      <c r="FM85" s="1080" t="n"/>
      <c r="FN85" s="1080" t="n"/>
      <c r="FO85" s="1080" t="n"/>
      <c r="FP85" s="1080" t="n"/>
      <c r="FQ85" s="1080" t="n"/>
      <c r="FR85" s="1080" t="n"/>
      <c r="FS85" s="1080" t="n"/>
      <c r="FT85" s="1080" t="n"/>
      <c r="FU85" s="1080" t="n"/>
      <c r="FV85" s="1080" t="n"/>
      <c r="FW85" s="1080" t="n"/>
      <c r="FX85" s="1080" t="n"/>
      <c r="FY85" s="1080" t="n"/>
      <c r="FZ85" s="1080" t="n"/>
      <c r="GA85" s="1080" t="n"/>
      <c r="GB85" s="1080" t="n"/>
      <c r="GC85" s="1080" t="n"/>
      <c r="GD85" s="1080" t="n"/>
      <c r="GE85" s="1080" t="n"/>
      <c r="GF85" s="1080" t="n"/>
      <c r="GG85" s="1080" t="n"/>
      <c r="GH85" s="1080" t="n"/>
      <c r="GI85" s="1080" t="n"/>
      <c r="GJ85" s="1080" t="n"/>
      <c r="GK85" s="1080" t="n"/>
      <c r="GL85" s="1080" t="n"/>
      <c r="GM85" s="1080" t="n"/>
      <c r="GN85" s="1080" t="n"/>
      <c r="GO85" s="1080" t="n"/>
      <c r="GP85" s="1080" t="n"/>
      <c r="GQ85" s="1080" t="n"/>
      <c r="GR85" s="1080" t="n"/>
      <c r="GS85" s="1080" t="n"/>
      <c r="GT85" s="1080" t="n"/>
      <c r="GU85" s="1080" t="n"/>
      <c r="GV85" s="1080" t="n"/>
      <c r="GW85" s="1080" t="n"/>
      <c r="GX85" s="1080" t="n"/>
      <c r="GY85" s="1080" t="n"/>
      <c r="GZ85" s="1080" t="n"/>
      <c r="HA85" s="1080" t="n"/>
      <c r="HB85" s="1080" t="n"/>
      <c r="HC85" s="1080" t="n"/>
      <c r="HD85" s="1080" t="n"/>
      <c r="HE85" s="1080" t="n"/>
      <c r="HF85" s="1080" t="n"/>
      <c r="HG85" s="1080" t="n"/>
      <c r="HH85" s="1080" t="n"/>
      <c r="HI85" s="1080" t="n"/>
      <c r="HJ85" s="1080" t="n"/>
      <c r="HK85" s="1080" t="n"/>
      <c r="HL85" s="1080" t="n"/>
      <c r="HM85" s="1080" t="n"/>
      <c r="HN85" s="1080" t="n"/>
      <c r="HO85" s="1080" t="n"/>
      <c r="HP85" s="1080" t="n"/>
      <c r="HQ85" s="1080" t="n"/>
      <c r="HR85" s="1080" t="n"/>
      <c r="HS85" s="1080" t="n"/>
      <c r="HT85" s="1080" t="n"/>
      <c r="HU85" s="1080" t="n"/>
      <c r="HV85" s="1080" t="n"/>
      <c r="HW85" s="1080" t="n"/>
      <c r="HX85" s="1080" t="n"/>
      <c r="HY85" s="1080" t="n"/>
      <c r="HZ85" s="1080" t="n"/>
      <c r="IA85" s="1080" t="n"/>
      <c r="IB85" s="1080" t="n"/>
      <c r="IC85" s="1080" t="n"/>
      <c r="ID85" s="1080" t="n"/>
      <c r="IE85" s="1080" t="n"/>
      <c r="IF85" s="1080" t="n"/>
      <c r="IG85" s="1080" t="n"/>
      <c r="IH85" s="1080" t="n"/>
      <c r="II85" s="1080" t="n"/>
      <c r="IJ85" s="1080" t="n"/>
      <c r="IK85" s="1080" t="n"/>
      <c r="IL85" s="1080" t="n"/>
      <c r="IM85" s="1080" t="n"/>
      <c r="IN85" s="1080" t="n"/>
      <c r="IO85" s="1080" t="n"/>
      <c r="IP85" s="1080" t="n"/>
      <c r="IQ85" s="1080" t="n"/>
      <c r="IR85" s="1080" t="n"/>
      <c r="IS85" s="1080" t="n"/>
      <c r="IT85" s="1080" t="n"/>
      <c r="IU85" s="1080" t="n"/>
      <c r="IV85" s="1080" t="n"/>
      <c r="IW85" s="1080" t="n"/>
      <c r="IX85" s="1080" t="n"/>
      <c r="IY85" s="1080" t="n"/>
      <c r="IZ85" s="1080" t="n"/>
      <c r="JA85" s="1080" t="n"/>
      <c r="JB85" s="1080" t="n"/>
      <c r="JC85" s="1080" t="n"/>
      <c r="JD85" s="1080" t="n"/>
      <c r="JE85" s="1080" t="n"/>
      <c r="JF85" s="1080" t="n"/>
      <c r="JG85" s="1080" t="n"/>
      <c r="JH85" s="1080" t="n"/>
      <c r="JI85" s="1080" t="n"/>
      <c r="JJ85" s="1080" t="n"/>
      <c r="JK85" s="1080" t="n"/>
      <c r="JL85" s="1080" t="n"/>
      <c r="JM85" s="1080" t="n"/>
      <c r="JN85" s="1080" t="n"/>
      <c r="JO85" s="1080" t="n"/>
      <c r="JP85" s="1080" t="n"/>
      <c r="JQ85" s="1080" t="n"/>
      <c r="JR85" s="1080" t="n"/>
      <c r="JS85" s="1080" t="n"/>
      <c r="JT85" s="1080" t="n"/>
      <c r="JU85" s="1080" t="n"/>
      <c r="JV85" s="1080" t="n"/>
      <c r="JW85" s="1080" t="n"/>
      <c r="JX85" s="1080" t="n"/>
      <c r="JY85" s="1080" t="n"/>
      <c r="JZ85" s="1080" t="n"/>
      <c r="KA85" s="1080" t="n"/>
      <c r="KB85" s="1080" t="n"/>
      <c r="KC85" s="1080" t="n"/>
      <c r="KD85" s="1080" t="n"/>
      <c r="KE85" s="1080" t="n"/>
      <c r="KF85" s="1080" t="n"/>
      <c r="KG85" s="1080" t="n"/>
      <c r="KH85" s="1080" t="n"/>
      <c r="KI85" s="1080" t="n"/>
      <c r="KJ85" s="1080" t="n"/>
      <c r="KK85" s="1080" t="n"/>
      <c r="KL85" s="1080" t="n"/>
      <c r="KM85" s="1080" t="n"/>
      <c r="KN85" s="1080" t="n"/>
      <c r="KO85" s="1080" t="n"/>
      <c r="KP85" s="1080" t="n"/>
      <c r="KQ85" s="1080" t="n"/>
      <c r="KR85" s="1080" t="n"/>
      <c r="KS85" s="1080" t="n"/>
      <c r="KT85" s="1080" t="n"/>
      <c r="KU85" s="1080" t="n"/>
      <c r="KV85" s="1080" t="n"/>
      <c r="KW85" s="1080" t="n"/>
      <c r="KX85" s="1080" t="n"/>
      <c r="KY85" s="1080" t="n"/>
      <c r="KZ85" s="1080" t="n"/>
      <c r="LA85" s="1080" t="n"/>
      <c r="LB85" s="1080" t="n"/>
      <c r="LC85" s="1080" t="n"/>
      <c r="LD85" s="1080" t="n"/>
      <c r="LE85" s="1080" t="n"/>
      <c r="LF85" s="1080" t="n"/>
      <c r="LG85" s="1080" t="n"/>
      <c r="LH85" s="1080" t="n"/>
      <c r="LI85" s="1080" t="n"/>
      <c r="LJ85" s="1080" t="n"/>
      <c r="LK85" s="1080" t="n"/>
      <c r="LL85" s="1080" t="n"/>
      <c r="LM85" s="1080" t="n"/>
      <c r="LN85" s="1080" t="n"/>
      <c r="LO85" s="1080" t="n"/>
      <c r="LP85" s="1080" t="n"/>
      <c r="LQ85" s="1080" t="n"/>
      <c r="LR85" s="1080" t="n"/>
      <c r="LS85" s="1080" t="n"/>
    </row>
    <row r="86" ht="14.25" customFormat="1" customHeight="1" s="1071">
      <c r="A86" s="1071" t="n"/>
      <c r="B86" s="1097" t="inlineStr">
        <is>
          <t>Property, plant and equipment</t>
        </is>
      </c>
      <c r="C86" s="1128" t="n"/>
      <c r="D86" s="1128" t="n"/>
      <c r="E86" s="1128" t="n"/>
      <c r="F86" s="1128" t="n"/>
      <c r="G86" s="1128" t="n">
        <v>77944930</v>
      </c>
      <c r="H86" s="1128" t="n">
        <v>83893305</v>
      </c>
      <c r="I86" s="1119" t="n"/>
      <c r="J86" s="1071" t="n"/>
      <c r="K86" s="1071" t="n"/>
      <c r="L86" s="1071" t="n"/>
      <c r="M86" s="1071" t="n"/>
      <c r="N86" s="1100">
        <f>B86</f>
        <v/>
      </c>
      <c r="O86" s="1101">
        <f>C86*BS!$B$9</f>
        <v/>
      </c>
      <c r="P86" s="1101">
        <f>D86*BS!$B$9</f>
        <v/>
      </c>
      <c r="Q86" s="1101">
        <f>E86*BS!$B$9</f>
        <v/>
      </c>
      <c r="R86" s="1101">
        <f>F86*BS!$B$9</f>
        <v/>
      </c>
      <c r="S86" s="1101">
        <f>G86*BS!$B$9</f>
        <v/>
      </c>
      <c r="T86" s="1101">
        <f>H86*BS!$B$9</f>
        <v/>
      </c>
      <c r="U86" s="1120">
        <f>I86</f>
        <v/>
      </c>
      <c r="V86" s="141" t="n"/>
      <c r="W86" s="141" t="n"/>
      <c r="X86" s="1071" t="n"/>
      <c r="Y86" s="1071" t="n"/>
      <c r="Z86" s="1071" t="n"/>
      <c r="AA86" s="1071" t="n"/>
      <c r="AB86" s="1071" t="n"/>
      <c r="AC86" s="1071" t="n"/>
      <c r="AD86" s="1071" t="n"/>
      <c r="AE86" s="1071" t="n"/>
      <c r="AF86" s="1071" t="n"/>
      <c r="AG86" s="1071" t="n"/>
      <c r="AH86" s="1071" t="n"/>
      <c r="AI86" s="1071" t="n"/>
      <c r="AJ86" s="1071" t="n"/>
      <c r="AK86" s="1071" t="n"/>
      <c r="AL86" s="1071" t="n"/>
      <c r="AM86" s="1071" t="n"/>
      <c r="AN86" s="1071" t="n"/>
      <c r="AO86" s="1071" t="n"/>
      <c r="AP86" s="1071" t="n"/>
      <c r="AQ86" s="1071" t="n"/>
      <c r="AR86" s="1071" t="n"/>
      <c r="AS86" s="1071" t="n"/>
      <c r="AT86" s="1071" t="n"/>
      <c r="AU86" s="1071" t="n"/>
      <c r="AV86" s="1071" t="n"/>
      <c r="AW86" s="1071" t="n"/>
      <c r="AX86" s="1071" t="n"/>
      <c r="AY86" s="1071" t="n"/>
      <c r="AZ86" s="1071" t="n"/>
      <c r="BA86" s="1071" t="n"/>
      <c r="BB86" s="1071" t="n"/>
      <c r="BC86" s="1071" t="n"/>
      <c r="BD86" s="1071" t="n"/>
      <c r="BE86" s="1071" t="n"/>
      <c r="BF86" s="1071" t="n"/>
      <c r="BG86" s="1071" t="n"/>
      <c r="BH86" s="1071" t="n"/>
      <c r="BI86" s="1071" t="n"/>
      <c r="BJ86" s="1071" t="n"/>
      <c r="BK86" s="1071" t="n"/>
      <c r="BL86" s="1071" t="n"/>
      <c r="BM86" s="1071" t="n"/>
      <c r="BN86" s="1071" t="n"/>
      <c r="BO86" s="1071" t="n"/>
      <c r="BP86" s="1071" t="n"/>
      <c r="BQ86" s="1071" t="n"/>
      <c r="BR86" s="1071" t="n"/>
      <c r="BS86" s="1071" t="n"/>
      <c r="BT86" s="1071" t="n"/>
      <c r="BU86" s="1071" t="n"/>
      <c r="BV86" s="1071" t="n"/>
      <c r="BW86" s="1071" t="n"/>
      <c r="BX86" s="1071" t="n"/>
      <c r="BY86" s="1071" t="n"/>
      <c r="BZ86" s="1071" t="n"/>
      <c r="CA86" s="1071" t="n"/>
      <c r="CB86" s="1071" t="n"/>
      <c r="CC86" s="1071" t="n"/>
      <c r="CD86" s="1071" t="n"/>
      <c r="CE86" s="1071" t="n"/>
      <c r="CF86" s="1071" t="n"/>
      <c r="CG86" s="1071" t="n"/>
      <c r="CH86" s="1071" t="n"/>
      <c r="CI86" s="1071" t="n"/>
      <c r="CJ86" s="1071" t="n"/>
      <c r="CK86" s="1071" t="n"/>
      <c r="CL86" s="1071" t="n"/>
      <c r="CM86" s="1071" t="n"/>
      <c r="CN86" s="1071" t="n"/>
      <c r="CO86" s="1071" t="n"/>
      <c r="CP86" s="1071" t="n"/>
      <c r="CQ86" s="1071" t="n"/>
      <c r="CR86" s="1071" t="n"/>
      <c r="CS86" s="1071" t="n"/>
      <c r="CT86" s="1071" t="n"/>
      <c r="CU86" s="1071" t="n"/>
      <c r="CV86" s="1071" t="n"/>
      <c r="CW86" s="1071" t="n"/>
      <c r="CX86" s="1071" t="n"/>
      <c r="CY86" s="1071" t="n"/>
      <c r="CZ86" s="1071" t="n"/>
      <c r="DA86" s="1071" t="n"/>
      <c r="DB86" s="1071" t="n"/>
      <c r="DC86" s="1071" t="n"/>
      <c r="DD86" s="1071" t="n"/>
      <c r="DE86" s="1071" t="n"/>
      <c r="DF86" s="1071" t="n"/>
      <c r="DG86" s="1071" t="n"/>
      <c r="DH86" s="1071" t="n"/>
      <c r="DI86" s="1071" t="n"/>
      <c r="DJ86" s="1071" t="n"/>
      <c r="DK86" s="1071" t="n"/>
      <c r="DL86" s="1071" t="n"/>
      <c r="DM86" s="1071" t="n"/>
      <c r="DN86" s="1071" t="n"/>
      <c r="DO86" s="1071" t="n"/>
      <c r="DP86" s="1071" t="n"/>
      <c r="DQ86" s="1071" t="n"/>
      <c r="DR86" s="1071" t="n"/>
      <c r="DS86" s="1071" t="n"/>
      <c r="DT86" s="1071" t="n"/>
      <c r="DU86" s="1071" t="n"/>
      <c r="DV86" s="1071" t="n"/>
      <c r="DW86" s="1071" t="n"/>
      <c r="DX86" s="1071" t="n"/>
      <c r="DY86" s="1071" t="n"/>
      <c r="DZ86" s="1071" t="n"/>
      <c r="EA86" s="1071" t="n"/>
      <c r="EB86" s="1071" t="n"/>
      <c r="EC86" s="1071" t="n"/>
      <c r="ED86" s="1071" t="n"/>
      <c r="EE86" s="1071" t="n"/>
      <c r="EF86" s="1071" t="n"/>
      <c r="EG86" s="1071" t="n"/>
      <c r="EH86" s="1071" t="n"/>
      <c r="EI86" s="1071" t="n"/>
      <c r="EJ86" s="1071" t="n"/>
      <c r="EK86" s="1071" t="n"/>
      <c r="EL86" s="1071" t="n"/>
      <c r="EM86" s="1071" t="n"/>
      <c r="EN86" s="1071" t="n"/>
      <c r="EO86" s="1071" t="n"/>
      <c r="EP86" s="1071" t="n"/>
      <c r="EQ86" s="1071" t="n"/>
      <c r="ER86" s="1071" t="n"/>
      <c r="ES86" s="1071" t="n"/>
      <c r="ET86" s="1071" t="n"/>
      <c r="EU86" s="1071" t="n"/>
      <c r="EV86" s="1071" t="n"/>
      <c r="EW86" s="1071" t="n"/>
      <c r="EX86" s="1071" t="n"/>
      <c r="EY86" s="1071" t="n"/>
      <c r="EZ86" s="1071" t="n"/>
      <c r="FA86" s="1071" t="n"/>
      <c r="FB86" s="1071" t="n"/>
      <c r="FC86" s="1071" t="n"/>
      <c r="FD86" s="1071" t="n"/>
      <c r="FE86" s="1071" t="n"/>
      <c r="FF86" s="1071" t="n"/>
      <c r="FG86" s="1071" t="n"/>
      <c r="FH86" s="1071" t="n"/>
      <c r="FI86" s="1071" t="n"/>
      <c r="FJ86" s="1071" t="n"/>
      <c r="FK86" s="1071" t="n"/>
      <c r="FL86" s="1071" t="n"/>
      <c r="FM86" s="1071" t="n"/>
      <c r="FN86" s="1071" t="n"/>
      <c r="FO86" s="1071" t="n"/>
      <c r="FP86" s="1071" t="n"/>
      <c r="FQ86" s="1071" t="n"/>
      <c r="FR86" s="1071" t="n"/>
      <c r="FS86" s="1071" t="n"/>
      <c r="FT86" s="1071" t="n"/>
      <c r="FU86" s="1071" t="n"/>
      <c r="FV86" s="1071" t="n"/>
      <c r="FW86" s="1071" t="n"/>
      <c r="FX86" s="1071" t="n"/>
      <c r="FY86" s="1071" t="n"/>
      <c r="FZ86" s="1071" t="n"/>
      <c r="GA86" s="1071" t="n"/>
      <c r="GB86" s="1071" t="n"/>
      <c r="GC86" s="1071" t="n"/>
      <c r="GD86" s="1071" t="n"/>
      <c r="GE86" s="1071" t="n"/>
      <c r="GF86" s="1071" t="n"/>
      <c r="GG86" s="1071" t="n"/>
      <c r="GH86" s="1071" t="n"/>
      <c r="GI86" s="1071" t="n"/>
      <c r="GJ86" s="1071" t="n"/>
      <c r="GK86" s="1071" t="n"/>
      <c r="GL86" s="1071" t="n"/>
      <c r="GM86" s="1071" t="n"/>
      <c r="GN86" s="1071" t="n"/>
      <c r="GO86" s="1071" t="n"/>
      <c r="GP86" s="1071" t="n"/>
      <c r="GQ86" s="1071" t="n"/>
      <c r="GR86" s="1071" t="n"/>
      <c r="GS86" s="1071" t="n"/>
      <c r="GT86" s="1071" t="n"/>
      <c r="GU86" s="1071" t="n"/>
      <c r="GV86" s="1071" t="n"/>
      <c r="GW86" s="1071" t="n"/>
      <c r="GX86" s="1071" t="n"/>
      <c r="GY86" s="1071" t="n"/>
      <c r="GZ86" s="1071" t="n"/>
      <c r="HA86" s="1071" t="n"/>
      <c r="HB86" s="1071" t="n"/>
      <c r="HC86" s="1071" t="n"/>
      <c r="HD86" s="1071" t="n"/>
      <c r="HE86" s="1071" t="n"/>
      <c r="HF86" s="1071" t="n"/>
      <c r="HG86" s="1071" t="n"/>
      <c r="HH86" s="1071" t="n"/>
      <c r="HI86" s="1071" t="n"/>
      <c r="HJ86" s="1071" t="n"/>
      <c r="HK86" s="1071" t="n"/>
      <c r="HL86" s="1071" t="n"/>
      <c r="HM86" s="1071" t="n"/>
      <c r="HN86" s="1071" t="n"/>
      <c r="HO86" s="1071" t="n"/>
      <c r="HP86" s="1071" t="n"/>
      <c r="HQ86" s="1071" t="n"/>
      <c r="HR86" s="1071" t="n"/>
      <c r="HS86" s="1071" t="n"/>
      <c r="HT86" s="1071" t="n"/>
      <c r="HU86" s="1071" t="n"/>
      <c r="HV86" s="1071" t="n"/>
      <c r="HW86" s="1071" t="n"/>
      <c r="HX86" s="1071" t="n"/>
      <c r="HY86" s="1071" t="n"/>
      <c r="HZ86" s="1071" t="n"/>
      <c r="IA86" s="1071" t="n"/>
      <c r="IB86" s="1071" t="n"/>
      <c r="IC86" s="1071" t="n"/>
      <c r="ID86" s="1071" t="n"/>
      <c r="IE86" s="1071" t="n"/>
      <c r="IF86" s="1071" t="n"/>
      <c r="IG86" s="1071" t="n"/>
      <c r="IH86" s="1071" t="n"/>
      <c r="II86" s="1071" t="n"/>
      <c r="IJ86" s="1071" t="n"/>
      <c r="IK86" s="1071" t="n"/>
      <c r="IL86" s="1071" t="n"/>
      <c r="IM86" s="1071" t="n"/>
      <c r="IN86" s="1071" t="n"/>
      <c r="IO86" s="1071" t="n"/>
      <c r="IP86" s="1071" t="n"/>
      <c r="IQ86" s="1071" t="n"/>
      <c r="IR86" s="1071" t="n"/>
      <c r="IS86" s="1071" t="n"/>
      <c r="IT86" s="1071" t="n"/>
      <c r="IU86" s="1071" t="n"/>
      <c r="IV86" s="1071" t="n"/>
      <c r="IW86" s="1071" t="n"/>
      <c r="IX86" s="1071" t="n"/>
      <c r="IY86" s="1071" t="n"/>
      <c r="IZ86" s="1071" t="n"/>
      <c r="JA86" s="1071" t="n"/>
      <c r="JB86" s="1071" t="n"/>
      <c r="JC86" s="1071" t="n"/>
      <c r="JD86" s="1071" t="n"/>
      <c r="JE86" s="1071" t="n"/>
      <c r="JF86" s="1071" t="n"/>
      <c r="JG86" s="1071" t="n"/>
      <c r="JH86" s="1071" t="n"/>
      <c r="JI86" s="1071" t="n"/>
      <c r="JJ86" s="1071" t="n"/>
      <c r="JK86" s="1071" t="n"/>
      <c r="JL86" s="1071" t="n"/>
      <c r="JM86" s="1071" t="n"/>
      <c r="JN86" s="1071" t="n"/>
      <c r="JO86" s="1071" t="n"/>
      <c r="JP86" s="1071" t="n"/>
      <c r="JQ86" s="1071" t="n"/>
      <c r="JR86" s="1071" t="n"/>
      <c r="JS86" s="1071" t="n"/>
      <c r="JT86" s="1071" t="n"/>
      <c r="JU86" s="1071" t="n"/>
      <c r="JV86" s="1071" t="n"/>
      <c r="JW86" s="1071" t="n"/>
      <c r="JX86" s="1071" t="n"/>
      <c r="JY86" s="1071" t="n"/>
      <c r="JZ86" s="1071" t="n"/>
      <c r="KA86" s="1071" t="n"/>
      <c r="KB86" s="1071" t="n"/>
      <c r="KC86" s="1071" t="n"/>
      <c r="KD86" s="1071" t="n"/>
      <c r="KE86" s="1071" t="n"/>
      <c r="KF86" s="1071" t="n"/>
      <c r="KG86" s="1071" t="n"/>
      <c r="KH86" s="1071" t="n"/>
      <c r="KI86" s="1071" t="n"/>
      <c r="KJ86" s="1071" t="n"/>
      <c r="KK86" s="1071" t="n"/>
      <c r="KL86" s="1071" t="n"/>
      <c r="KM86" s="1071" t="n"/>
      <c r="KN86" s="1071" t="n"/>
      <c r="KO86" s="1071" t="n"/>
      <c r="KP86" s="1071" t="n"/>
      <c r="KQ86" s="1071" t="n"/>
      <c r="KR86" s="1071" t="n"/>
      <c r="KS86" s="1071" t="n"/>
      <c r="KT86" s="1071" t="n"/>
      <c r="KU86" s="1071" t="n"/>
      <c r="KV86" s="1071" t="n"/>
      <c r="KW86" s="1071" t="n"/>
      <c r="KX86" s="1071" t="n"/>
      <c r="KY86" s="1071" t="n"/>
      <c r="KZ86" s="1071" t="n"/>
      <c r="LA86" s="1071" t="n"/>
      <c r="LB86" s="1071" t="n"/>
      <c r="LC86" s="1071" t="n"/>
      <c r="LD86" s="1071" t="n"/>
      <c r="LE86" s="1071" t="n"/>
      <c r="LF86" s="1071" t="n"/>
      <c r="LG86" s="1071" t="n"/>
      <c r="LH86" s="1071" t="n"/>
      <c r="LI86" s="1071" t="n"/>
      <c r="LJ86" s="1071" t="n"/>
      <c r="LK86" s="1071" t="n"/>
      <c r="LL86" s="1071" t="n"/>
      <c r="LM86" s="1071" t="n"/>
      <c r="LN86" s="1071" t="n"/>
      <c r="LO86" s="1071" t="n"/>
      <c r="LP86" s="1071" t="n"/>
      <c r="LQ86" s="1071" t="n"/>
      <c r="LR86" s="1071" t="n"/>
      <c r="LS86" s="1071" t="n"/>
    </row>
    <row r="87" ht="14.25" customFormat="1" customHeight="1" s="1071">
      <c r="A87" s="1071" t="n"/>
      <c r="B87" s="1097" t="n"/>
      <c r="C87" s="1128" t="n"/>
      <c r="D87" s="1128" t="n"/>
      <c r="E87" s="1128" t="n"/>
      <c r="F87" s="1128" t="n"/>
      <c r="G87" s="1128" t="n"/>
      <c r="H87" s="1128" t="n"/>
      <c r="I87" s="1119" t="n"/>
      <c r="J87" s="1071" t="n"/>
      <c r="K87" s="1071" t="n"/>
      <c r="L87" s="1071" t="n"/>
      <c r="M87" s="1071" t="n"/>
      <c r="N87" s="1100">
        <f>B87</f>
        <v/>
      </c>
      <c r="O87" s="1101">
        <f>C87*BS!$B$9</f>
        <v/>
      </c>
      <c r="P87" s="1101">
        <f>D87*BS!$B$9</f>
        <v/>
      </c>
      <c r="Q87" s="1101">
        <f>E87*BS!$B$9</f>
        <v/>
      </c>
      <c r="R87" s="1101">
        <f>F87*BS!$B$9</f>
        <v/>
      </c>
      <c r="S87" s="1101">
        <f>G87*BS!$B$9</f>
        <v/>
      </c>
      <c r="T87" s="1101">
        <f>H87*BS!$B$9</f>
        <v/>
      </c>
      <c r="U87" s="1120">
        <f>I87</f>
        <v/>
      </c>
      <c r="V87" s="141" t="n"/>
      <c r="W87" s="141" t="n"/>
      <c r="X87" s="1071" t="n"/>
      <c r="Y87" s="1071" t="n"/>
      <c r="Z87" s="1071" t="n"/>
      <c r="AA87" s="1071" t="n"/>
      <c r="AB87" s="1071" t="n"/>
      <c r="AC87" s="1071" t="n"/>
      <c r="AD87" s="1071" t="n"/>
      <c r="AE87" s="1071" t="n"/>
      <c r="AF87" s="1071" t="n"/>
      <c r="AG87" s="1071" t="n"/>
      <c r="AH87" s="1071" t="n"/>
      <c r="AI87" s="1071" t="n"/>
      <c r="AJ87" s="1071" t="n"/>
      <c r="AK87" s="1071" t="n"/>
      <c r="AL87" s="1071" t="n"/>
      <c r="AM87" s="1071" t="n"/>
      <c r="AN87" s="1071" t="n"/>
      <c r="AO87" s="1071" t="n"/>
      <c r="AP87" s="1071" t="n"/>
      <c r="AQ87" s="1071" t="n"/>
      <c r="AR87" s="1071" t="n"/>
      <c r="AS87" s="1071" t="n"/>
      <c r="AT87" s="1071" t="n"/>
      <c r="AU87" s="1071" t="n"/>
      <c r="AV87" s="1071" t="n"/>
      <c r="AW87" s="1071" t="n"/>
      <c r="AX87" s="1071" t="n"/>
      <c r="AY87" s="1071" t="n"/>
      <c r="AZ87" s="1071" t="n"/>
      <c r="BA87" s="1071" t="n"/>
      <c r="BB87" s="1071" t="n"/>
      <c r="BC87" s="1071" t="n"/>
      <c r="BD87" s="1071" t="n"/>
      <c r="BE87" s="1071" t="n"/>
      <c r="BF87" s="1071" t="n"/>
      <c r="BG87" s="1071" t="n"/>
      <c r="BH87" s="1071" t="n"/>
      <c r="BI87" s="1071" t="n"/>
      <c r="BJ87" s="1071" t="n"/>
      <c r="BK87" s="1071" t="n"/>
      <c r="BL87" s="1071" t="n"/>
      <c r="BM87" s="1071" t="n"/>
      <c r="BN87" s="1071" t="n"/>
      <c r="BO87" s="1071" t="n"/>
      <c r="BP87" s="1071" t="n"/>
      <c r="BQ87" s="1071" t="n"/>
      <c r="BR87" s="1071" t="n"/>
      <c r="BS87" s="1071" t="n"/>
      <c r="BT87" s="1071" t="n"/>
      <c r="BU87" s="1071" t="n"/>
      <c r="BV87" s="1071" t="n"/>
      <c r="BW87" s="1071" t="n"/>
      <c r="BX87" s="1071" t="n"/>
      <c r="BY87" s="1071" t="n"/>
      <c r="BZ87" s="1071" t="n"/>
      <c r="CA87" s="1071" t="n"/>
      <c r="CB87" s="1071" t="n"/>
      <c r="CC87" s="1071" t="n"/>
      <c r="CD87" s="1071" t="n"/>
      <c r="CE87" s="1071" t="n"/>
      <c r="CF87" s="1071" t="n"/>
      <c r="CG87" s="1071" t="n"/>
      <c r="CH87" s="1071" t="n"/>
      <c r="CI87" s="1071" t="n"/>
      <c r="CJ87" s="1071" t="n"/>
      <c r="CK87" s="1071" t="n"/>
      <c r="CL87" s="1071" t="n"/>
      <c r="CM87" s="1071" t="n"/>
      <c r="CN87" s="1071" t="n"/>
      <c r="CO87" s="1071" t="n"/>
      <c r="CP87" s="1071" t="n"/>
      <c r="CQ87" s="1071" t="n"/>
      <c r="CR87" s="1071" t="n"/>
      <c r="CS87" s="1071" t="n"/>
      <c r="CT87" s="1071" t="n"/>
      <c r="CU87" s="1071" t="n"/>
      <c r="CV87" s="1071" t="n"/>
      <c r="CW87" s="1071" t="n"/>
      <c r="CX87" s="1071" t="n"/>
      <c r="CY87" s="1071" t="n"/>
      <c r="CZ87" s="1071" t="n"/>
      <c r="DA87" s="1071" t="n"/>
      <c r="DB87" s="1071" t="n"/>
      <c r="DC87" s="1071" t="n"/>
      <c r="DD87" s="1071" t="n"/>
      <c r="DE87" s="1071" t="n"/>
      <c r="DF87" s="1071" t="n"/>
      <c r="DG87" s="1071" t="n"/>
      <c r="DH87" s="1071" t="n"/>
      <c r="DI87" s="1071" t="n"/>
      <c r="DJ87" s="1071" t="n"/>
      <c r="DK87" s="1071" t="n"/>
      <c r="DL87" s="1071" t="n"/>
      <c r="DM87" s="1071" t="n"/>
      <c r="DN87" s="1071" t="n"/>
      <c r="DO87" s="1071" t="n"/>
      <c r="DP87" s="1071" t="n"/>
      <c r="DQ87" s="1071" t="n"/>
      <c r="DR87" s="1071" t="n"/>
      <c r="DS87" s="1071" t="n"/>
      <c r="DT87" s="1071" t="n"/>
      <c r="DU87" s="1071" t="n"/>
      <c r="DV87" s="1071" t="n"/>
      <c r="DW87" s="1071" t="n"/>
      <c r="DX87" s="1071" t="n"/>
      <c r="DY87" s="1071" t="n"/>
      <c r="DZ87" s="1071" t="n"/>
      <c r="EA87" s="1071" t="n"/>
      <c r="EB87" s="1071" t="n"/>
      <c r="EC87" s="1071" t="n"/>
      <c r="ED87" s="1071" t="n"/>
      <c r="EE87" s="1071" t="n"/>
      <c r="EF87" s="1071" t="n"/>
      <c r="EG87" s="1071" t="n"/>
      <c r="EH87" s="1071" t="n"/>
      <c r="EI87" s="1071" t="n"/>
      <c r="EJ87" s="1071" t="n"/>
      <c r="EK87" s="1071" t="n"/>
      <c r="EL87" s="1071" t="n"/>
      <c r="EM87" s="1071" t="n"/>
      <c r="EN87" s="1071" t="n"/>
      <c r="EO87" s="1071" t="n"/>
      <c r="EP87" s="1071" t="n"/>
      <c r="EQ87" s="1071" t="n"/>
      <c r="ER87" s="1071" t="n"/>
      <c r="ES87" s="1071" t="n"/>
      <c r="ET87" s="1071" t="n"/>
      <c r="EU87" s="1071" t="n"/>
      <c r="EV87" s="1071" t="n"/>
      <c r="EW87" s="1071" t="n"/>
      <c r="EX87" s="1071" t="n"/>
      <c r="EY87" s="1071" t="n"/>
      <c r="EZ87" s="1071" t="n"/>
      <c r="FA87" s="1071" t="n"/>
      <c r="FB87" s="1071" t="n"/>
      <c r="FC87" s="1071" t="n"/>
      <c r="FD87" s="1071" t="n"/>
      <c r="FE87" s="1071" t="n"/>
      <c r="FF87" s="1071" t="n"/>
      <c r="FG87" s="1071" t="n"/>
      <c r="FH87" s="1071" t="n"/>
      <c r="FI87" s="1071" t="n"/>
      <c r="FJ87" s="1071" t="n"/>
      <c r="FK87" s="1071" t="n"/>
      <c r="FL87" s="1071" t="n"/>
      <c r="FM87" s="1071" t="n"/>
      <c r="FN87" s="1071" t="n"/>
      <c r="FO87" s="1071" t="n"/>
      <c r="FP87" s="1071" t="n"/>
      <c r="FQ87" s="1071" t="n"/>
      <c r="FR87" s="1071" t="n"/>
      <c r="FS87" s="1071" t="n"/>
      <c r="FT87" s="1071" t="n"/>
      <c r="FU87" s="1071" t="n"/>
      <c r="FV87" s="1071" t="n"/>
      <c r="FW87" s="1071" t="n"/>
      <c r="FX87" s="1071" t="n"/>
      <c r="FY87" s="1071" t="n"/>
      <c r="FZ87" s="1071" t="n"/>
      <c r="GA87" s="1071" t="n"/>
      <c r="GB87" s="1071" t="n"/>
      <c r="GC87" s="1071" t="n"/>
      <c r="GD87" s="1071" t="n"/>
      <c r="GE87" s="1071" t="n"/>
      <c r="GF87" s="1071" t="n"/>
      <c r="GG87" s="1071" t="n"/>
      <c r="GH87" s="1071" t="n"/>
      <c r="GI87" s="1071" t="n"/>
      <c r="GJ87" s="1071" t="n"/>
      <c r="GK87" s="1071" t="n"/>
      <c r="GL87" s="1071" t="n"/>
      <c r="GM87" s="1071" t="n"/>
      <c r="GN87" s="1071" t="n"/>
      <c r="GO87" s="1071" t="n"/>
      <c r="GP87" s="1071" t="n"/>
      <c r="GQ87" s="1071" t="n"/>
      <c r="GR87" s="1071" t="n"/>
      <c r="GS87" s="1071" t="n"/>
      <c r="GT87" s="1071" t="n"/>
      <c r="GU87" s="1071" t="n"/>
      <c r="GV87" s="1071" t="n"/>
      <c r="GW87" s="1071" t="n"/>
      <c r="GX87" s="1071" t="n"/>
      <c r="GY87" s="1071" t="n"/>
      <c r="GZ87" s="1071" t="n"/>
      <c r="HA87" s="1071" t="n"/>
      <c r="HB87" s="1071" t="n"/>
      <c r="HC87" s="1071" t="n"/>
      <c r="HD87" s="1071" t="n"/>
      <c r="HE87" s="1071" t="n"/>
      <c r="HF87" s="1071" t="n"/>
      <c r="HG87" s="1071" t="n"/>
      <c r="HH87" s="1071" t="n"/>
      <c r="HI87" s="1071" t="n"/>
      <c r="HJ87" s="1071" t="n"/>
      <c r="HK87" s="1071" t="n"/>
      <c r="HL87" s="1071" t="n"/>
      <c r="HM87" s="1071" t="n"/>
      <c r="HN87" s="1071" t="n"/>
      <c r="HO87" s="1071" t="n"/>
      <c r="HP87" s="1071" t="n"/>
      <c r="HQ87" s="1071" t="n"/>
      <c r="HR87" s="1071" t="n"/>
      <c r="HS87" s="1071" t="n"/>
      <c r="HT87" s="1071" t="n"/>
      <c r="HU87" s="1071" t="n"/>
      <c r="HV87" s="1071" t="n"/>
      <c r="HW87" s="1071" t="n"/>
      <c r="HX87" s="1071" t="n"/>
      <c r="HY87" s="1071" t="n"/>
      <c r="HZ87" s="1071" t="n"/>
      <c r="IA87" s="1071" t="n"/>
      <c r="IB87" s="1071" t="n"/>
      <c r="IC87" s="1071" t="n"/>
      <c r="ID87" s="1071" t="n"/>
      <c r="IE87" s="1071" t="n"/>
      <c r="IF87" s="1071" t="n"/>
      <c r="IG87" s="1071" t="n"/>
      <c r="IH87" s="1071" t="n"/>
      <c r="II87" s="1071" t="n"/>
      <c r="IJ87" s="1071" t="n"/>
      <c r="IK87" s="1071" t="n"/>
      <c r="IL87" s="1071" t="n"/>
      <c r="IM87" s="1071" t="n"/>
      <c r="IN87" s="1071" t="n"/>
      <c r="IO87" s="1071" t="n"/>
      <c r="IP87" s="1071" t="n"/>
      <c r="IQ87" s="1071" t="n"/>
      <c r="IR87" s="1071" t="n"/>
      <c r="IS87" s="1071" t="n"/>
      <c r="IT87" s="1071" t="n"/>
      <c r="IU87" s="1071" t="n"/>
      <c r="IV87" s="1071" t="n"/>
      <c r="IW87" s="1071" t="n"/>
      <c r="IX87" s="1071" t="n"/>
      <c r="IY87" s="1071" t="n"/>
      <c r="IZ87" s="1071" t="n"/>
      <c r="JA87" s="1071" t="n"/>
      <c r="JB87" s="1071" t="n"/>
      <c r="JC87" s="1071" t="n"/>
      <c r="JD87" s="1071" t="n"/>
      <c r="JE87" s="1071" t="n"/>
      <c r="JF87" s="1071" t="n"/>
      <c r="JG87" s="1071" t="n"/>
      <c r="JH87" s="1071" t="n"/>
      <c r="JI87" s="1071" t="n"/>
      <c r="JJ87" s="1071" t="n"/>
      <c r="JK87" s="1071" t="n"/>
      <c r="JL87" s="1071" t="n"/>
      <c r="JM87" s="1071" t="n"/>
      <c r="JN87" s="1071" t="n"/>
      <c r="JO87" s="1071" t="n"/>
      <c r="JP87" s="1071" t="n"/>
      <c r="JQ87" s="1071" t="n"/>
      <c r="JR87" s="1071" t="n"/>
      <c r="JS87" s="1071" t="n"/>
      <c r="JT87" s="1071" t="n"/>
      <c r="JU87" s="1071" t="n"/>
      <c r="JV87" s="1071" t="n"/>
      <c r="JW87" s="1071" t="n"/>
      <c r="JX87" s="1071" t="n"/>
      <c r="JY87" s="1071" t="n"/>
      <c r="JZ87" s="1071" t="n"/>
      <c r="KA87" s="1071" t="n"/>
      <c r="KB87" s="1071" t="n"/>
      <c r="KC87" s="1071" t="n"/>
      <c r="KD87" s="1071" t="n"/>
      <c r="KE87" s="1071" t="n"/>
      <c r="KF87" s="1071" t="n"/>
      <c r="KG87" s="1071" t="n"/>
      <c r="KH87" s="1071" t="n"/>
      <c r="KI87" s="1071" t="n"/>
      <c r="KJ87" s="1071" t="n"/>
      <c r="KK87" s="1071" t="n"/>
      <c r="KL87" s="1071" t="n"/>
      <c r="KM87" s="1071" t="n"/>
      <c r="KN87" s="1071" t="n"/>
      <c r="KO87" s="1071" t="n"/>
      <c r="KP87" s="1071" t="n"/>
      <c r="KQ87" s="1071" t="n"/>
      <c r="KR87" s="1071" t="n"/>
      <c r="KS87" s="1071" t="n"/>
      <c r="KT87" s="1071" t="n"/>
      <c r="KU87" s="1071" t="n"/>
      <c r="KV87" s="1071" t="n"/>
      <c r="KW87" s="1071" t="n"/>
      <c r="KX87" s="1071" t="n"/>
      <c r="KY87" s="1071" t="n"/>
      <c r="KZ87" s="1071" t="n"/>
      <c r="LA87" s="1071" t="n"/>
      <c r="LB87" s="1071" t="n"/>
      <c r="LC87" s="1071" t="n"/>
      <c r="LD87" s="1071" t="n"/>
      <c r="LE87" s="1071" t="n"/>
      <c r="LF87" s="1071" t="n"/>
      <c r="LG87" s="1071" t="n"/>
      <c r="LH87" s="1071" t="n"/>
      <c r="LI87" s="1071" t="n"/>
      <c r="LJ87" s="1071" t="n"/>
      <c r="LK87" s="1071" t="n"/>
      <c r="LL87" s="1071" t="n"/>
      <c r="LM87" s="1071" t="n"/>
      <c r="LN87" s="1071" t="n"/>
      <c r="LO87" s="1071" t="n"/>
      <c r="LP87" s="1071" t="n"/>
      <c r="LQ87" s="1071" t="n"/>
      <c r="LR87" s="1071" t="n"/>
      <c r="LS87" s="1071" t="n"/>
    </row>
    <row r="88" ht="14.25" customFormat="1" customHeight="1" s="1071">
      <c r="A88" s="1071" t="n"/>
      <c r="B88" s="1097" t="n"/>
      <c r="C88" s="1128" t="n"/>
      <c r="D88" s="1128" t="n"/>
      <c r="E88" s="1128" t="n"/>
      <c r="F88" s="1128" t="n"/>
      <c r="G88" s="1128" t="n"/>
      <c r="H88" s="1128" t="n"/>
      <c r="I88" s="1119" t="n"/>
      <c r="J88" s="1071" t="n"/>
      <c r="K88" s="1071" t="n"/>
      <c r="L88" s="1071" t="n"/>
      <c r="M88" s="1071" t="n"/>
      <c r="N88" s="1100">
        <f>B88</f>
        <v/>
      </c>
      <c r="O88" s="1101">
        <f>C88*BS!$B$9</f>
        <v/>
      </c>
      <c r="P88" s="1101">
        <f>D88*BS!$B$9</f>
        <v/>
      </c>
      <c r="Q88" s="1101">
        <f>E88*BS!$B$9</f>
        <v/>
      </c>
      <c r="R88" s="1101">
        <f>F88*BS!$B$9</f>
        <v/>
      </c>
      <c r="S88" s="1101">
        <f>G88*BS!$B$9</f>
        <v/>
      </c>
      <c r="T88" s="1101">
        <f>H88*BS!$B$9</f>
        <v/>
      </c>
      <c r="U88" s="1120">
        <f>I88</f>
        <v/>
      </c>
      <c r="V88" s="141" t="n"/>
      <c r="W88" s="141" t="n"/>
      <c r="X88" s="1071" t="n"/>
      <c r="Y88" s="1071" t="n"/>
      <c r="Z88" s="1071" t="n"/>
      <c r="AA88" s="1071" t="n"/>
      <c r="AB88" s="1071" t="n"/>
      <c r="AC88" s="1071" t="n"/>
      <c r="AD88" s="1071" t="n"/>
      <c r="AE88" s="1071" t="n"/>
      <c r="AF88" s="1071" t="n"/>
      <c r="AG88" s="1071" t="n"/>
      <c r="AH88" s="1071" t="n"/>
      <c r="AI88" s="1071" t="n"/>
      <c r="AJ88" s="1071" t="n"/>
      <c r="AK88" s="1071" t="n"/>
      <c r="AL88" s="1071" t="n"/>
      <c r="AM88" s="1071" t="n"/>
      <c r="AN88" s="1071" t="n"/>
      <c r="AO88" s="1071" t="n"/>
      <c r="AP88" s="1071" t="n"/>
      <c r="AQ88" s="1071" t="n"/>
      <c r="AR88" s="1071" t="n"/>
      <c r="AS88" s="1071" t="n"/>
      <c r="AT88" s="1071" t="n"/>
      <c r="AU88" s="1071" t="n"/>
      <c r="AV88" s="1071" t="n"/>
      <c r="AW88" s="1071" t="n"/>
      <c r="AX88" s="1071" t="n"/>
      <c r="AY88" s="1071" t="n"/>
      <c r="AZ88" s="1071" t="n"/>
      <c r="BA88" s="1071" t="n"/>
      <c r="BB88" s="1071" t="n"/>
      <c r="BC88" s="1071" t="n"/>
      <c r="BD88" s="1071" t="n"/>
      <c r="BE88" s="1071" t="n"/>
      <c r="BF88" s="1071" t="n"/>
      <c r="BG88" s="1071" t="n"/>
      <c r="BH88" s="1071" t="n"/>
      <c r="BI88" s="1071" t="n"/>
      <c r="BJ88" s="1071" t="n"/>
      <c r="BK88" s="1071" t="n"/>
      <c r="BL88" s="1071" t="n"/>
      <c r="BM88" s="1071" t="n"/>
      <c r="BN88" s="1071" t="n"/>
      <c r="BO88" s="1071" t="n"/>
      <c r="BP88" s="1071" t="n"/>
      <c r="BQ88" s="1071" t="n"/>
      <c r="BR88" s="1071" t="n"/>
      <c r="BS88" s="1071" t="n"/>
      <c r="BT88" s="1071" t="n"/>
      <c r="BU88" s="1071" t="n"/>
      <c r="BV88" s="1071" t="n"/>
      <c r="BW88" s="1071" t="n"/>
      <c r="BX88" s="1071" t="n"/>
      <c r="BY88" s="1071" t="n"/>
      <c r="BZ88" s="1071" t="n"/>
      <c r="CA88" s="1071" t="n"/>
      <c r="CB88" s="1071" t="n"/>
      <c r="CC88" s="1071" t="n"/>
      <c r="CD88" s="1071" t="n"/>
      <c r="CE88" s="1071" t="n"/>
      <c r="CF88" s="1071" t="n"/>
      <c r="CG88" s="1071" t="n"/>
      <c r="CH88" s="1071" t="n"/>
      <c r="CI88" s="1071" t="n"/>
      <c r="CJ88" s="1071" t="n"/>
      <c r="CK88" s="1071" t="n"/>
      <c r="CL88" s="1071" t="n"/>
      <c r="CM88" s="1071" t="n"/>
      <c r="CN88" s="1071" t="n"/>
      <c r="CO88" s="1071" t="n"/>
      <c r="CP88" s="1071" t="n"/>
      <c r="CQ88" s="1071" t="n"/>
      <c r="CR88" s="1071" t="n"/>
      <c r="CS88" s="1071" t="n"/>
      <c r="CT88" s="1071" t="n"/>
      <c r="CU88" s="1071" t="n"/>
      <c r="CV88" s="1071" t="n"/>
      <c r="CW88" s="1071" t="n"/>
      <c r="CX88" s="1071" t="n"/>
      <c r="CY88" s="1071" t="n"/>
      <c r="CZ88" s="1071" t="n"/>
      <c r="DA88" s="1071" t="n"/>
      <c r="DB88" s="1071" t="n"/>
      <c r="DC88" s="1071" t="n"/>
      <c r="DD88" s="1071" t="n"/>
      <c r="DE88" s="1071" t="n"/>
      <c r="DF88" s="1071" t="n"/>
      <c r="DG88" s="1071" t="n"/>
      <c r="DH88" s="1071" t="n"/>
      <c r="DI88" s="1071" t="n"/>
      <c r="DJ88" s="1071" t="n"/>
      <c r="DK88" s="1071" t="n"/>
      <c r="DL88" s="1071" t="n"/>
      <c r="DM88" s="1071" t="n"/>
      <c r="DN88" s="1071" t="n"/>
      <c r="DO88" s="1071" t="n"/>
      <c r="DP88" s="1071" t="n"/>
      <c r="DQ88" s="1071" t="n"/>
      <c r="DR88" s="1071" t="n"/>
      <c r="DS88" s="1071" t="n"/>
      <c r="DT88" s="1071" t="n"/>
      <c r="DU88" s="1071" t="n"/>
      <c r="DV88" s="1071" t="n"/>
      <c r="DW88" s="1071" t="n"/>
      <c r="DX88" s="1071" t="n"/>
      <c r="DY88" s="1071" t="n"/>
      <c r="DZ88" s="1071" t="n"/>
      <c r="EA88" s="1071" t="n"/>
      <c r="EB88" s="1071" t="n"/>
      <c r="EC88" s="1071" t="n"/>
      <c r="ED88" s="1071" t="n"/>
      <c r="EE88" s="1071" t="n"/>
      <c r="EF88" s="1071" t="n"/>
      <c r="EG88" s="1071" t="n"/>
      <c r="EH88" s="1071" t="n"/>
      <c r="EI88" s="1071" t="n"/>
      <c r="EJ88" s="1071" t="n"/>
      <c r="EK88" s="1071" t="n"/>
      <c r="EL88" s="1071" t="n"/>
      <c r="EM88" s="1071" t="n"/>
      <c r="EN88" s="1071" t="n"/>
      <c r="EO88" s="1071" t="n"/>
      <c r="EP88" s="1071" t="n"/>
      <c r="EQ88" s="1071" t="n"/>
      <c r="ER88" s="1071" t="n"/>
      <c r="ES88" s="1071" t="n"/>
      <c r="ET88" s="1071" t="n"/>
      <c r="EU88" s="1071" t="n"/>
      <c r="EV88" s="1071" t="n"/>
      <c r="EW88" s="1071" t="n"/>
      <c r="EX88" s="1071" t="n"/>
      <c r="EY88" s="1071" t="n"/>
      <c r="EZ88" s="1071" t="n"/>
      <c r="FA88" s="1071" t="n"/>
      <c r="FB88" s="1071" t="n"/>
      <c r="FC88" s="1071" t="n"/>
      <c r="FD88" s="1071" t="n"/>
      <c r="FE88" s="1071" t="n"/>
      <c r="FF88" s="1071" t="n"/>
      <c r="FG88" s="1071" t="n"/>
      <c r="FH88" s="1071" t="n"/>
      <c r="FI88" s="1071" t="n"/>
      <c r="FJ88" s="1071" t="n"/>
      <c r="FK88" s="1071" t="n"/>
      <c r="FL88" s="1071" t="n"/>
      <c r="FM88" s="1071" t="n"/>
      <c r="FN88" s="1071" t="n"/>
      <c r="FO88" s="1071" t="n"/>
      <c r="FP88" s="1071" t="n"/>
      <c r="FQ88" s="1071" t="n"/>
      <c r="FR88" s="1071" t="n"/>
      <c r="FS88" s="1071" t="n"/>
      <c r="FT88" s="1071" t="n"/>
      <c r="FU88" s="1071" t="n"/>
      <c r="FV88" s="1071" t="n"/>
      <c r="FW88" s="1071" t="n"/>
      <c r="FX88" s="1071" t="n"/>
      <c r="FY88" s="1071" t="n"/>
      <c r="FZ88" s="1071" t="n"/>
      <c r="GA88" s="1071" t="n"/>
      <c r="GB88" s="1071" t="n"/>
      <c r="GC88" s="1071" t="n"/>
      <c r="GD88" s="1071" t="n"/>
      <c r="GE88" s="1071" t="n"/>
      <c r="GF88" s="1071" t="n"/>
      <c r="GG88" s="1071" t="n"/>
      <c r="GH88" s="1071" t="n"/>
      <c r="GI88" s="1071" t="n"/>
      <c r="GJ88" s="1071" t="n"/>
      <c r="GK88" s="1071" t="n"/>
      <c r="GL88" s="1071" t="n"/>
      <c r="GM88" s="1071" t="n"/>
      <c r="GN88" s="1071" t="n"/>
      <c r="GO88" s="1071" t="n"/>
      <c r="GP88" s="1071" t="n"/>
      <c r="GQ88" s="1071" t="n"/>
      <c r="GR88" s="1071" t="n"/>
      <c r="GS88" s="1071" t="n"/>
      <c r="GT88" s="1071" t="n"/>
      <c r="GU88" s="1071" t="n"/>
      <c r="GV88" s="1071" t="n"/>
      <c r="GW88" s="1071" t="n"/>
      <c r="GX88" s="1071" t="n"/>
      <c r="GY88" s="1071" t="n"/>
      <c r="GZ88" s="1071" t="n"/>
      <c r="HA88" s="1071" t="n"/>
      <c r="HB88" s="1071" t="n"/>
      <c r="HC88" s="1071" t="n"/>
      <c r="HD88" s="1071" t="n"/>
      <c r="HE88" s="1071" t="n"/>
      <c r="HF88" s="1071" t="n"/>
      <c r="HG88" s="1071" t="n"/>
      <c r="HH88" s="1071" t="n"/>
      <c r="HI88" s="1071" t="n"/>
      <c r="HJ88" s="1071" t="n"/>
      <c r="HK88" s="1071" t="n"/>
      <c r="HL88" s="1071" t="n"/>
      <c r="HM88" s="1071" t="n"/>
      <c r="HN88" s="1071" t="n"/>
      <c r="HO88" s="1071" t="n"/>
      <c r="HP88" s="1071" t="n"/>
      <c r="HQ88" s="1071" t="n"/>
      <c r="HR88" s="1071" t="n"/>
      <c r="HS88" s="1071" t="n"/>
      <c r="HT88" s="1071" t="n"/>
      <c r="HU88" s="1071" t="n"/>
      <c r="HV88" s="1071" t="n"/>
      <c r="HW88" s="1071" t="n"/>
      <c r="HX88" s="1071" t="n"/>
      <c r="HY88" s="1071" t="n"/>
      <c r="HZ88" s="1071" t="n"/>
      <c r="IA88" s="1071" t="n"/>
      <c r="IB88" s="1071" t="n"/>
      <c r="IC88" s="1071" t="n"/>
      <c r="ID88" s="1071" t="n"/>
      <c r="IE88" s="1071" t="n"/>
      <c r="IF88" s="1071" t="n"/>
      <c r="IG88" s="1071" t="n"/>
      <c r="IH88" s="1071" t="n"/>
      <c r="II88" s="1071" t="n"/>
      <c r="IJ88" s="1071" t="n"/>
      <c r="IK88" s="1071" t="n"/>
      <c r="IL88" s="1071" t="n"/>
      <c r="IM88" s="1071" t="n"/>
      <c r="IN88" s="1071" t="n"/>
      <c r="IO88" s="1071" t="n"/>
      <c r="IP88" s="1071" t="n"/>
      <c r="IQ88" s="1071" t="n"/>
      <c r="IR88" s="1071" t="n"/>
      <c r="IS88" s="1071" t="n"/>
      <c r="IT88" s="1071" t="n"/>
      <c r="IU88" s="1071" t="n"/>
      <c r="IV88" s="1071" t="n"/>
      <c r="IW88" s="1071" t="n"/>
      <c r="IX88" s="1071" t="n"/>
      <c r="IY88" s="1071" t="n"/>
      <c r="IZ88" s="1071" t="n"/>
      <c r="JA88" s="1071" t="n"/>
      <c r="JB88" s="1071" t="n"/>
      <c r="JC88" s="1071" t="n"/>
      <c r="JD88" s="1071" t="n"/>
      <c r="JE88" s="1071" t="n"/>
      <c r="JF88" s="1071" t="n"/>
      <c r="JG88" s="1071" t="n"/>
      <c r="JH88" s="1071" t="n"/>
      <c r="JI88" s="1071" t="n"/>
      <c r="JJ88" s="1071" t="n"/>
      <c r="JK88" s="1071" t="n"/>
      <c r="JL88" s="1071" t="n"/>
      <c r="JM88" s="1071" t="n"/>
      <c r="JN88" s="1071" t="n"/>
      <c r="JO88" s="1071" t="n"/>
      <c r="JP88" s="1071" t="n"/>
      <c r="JQ88" s="1071" t="n"/>
      <c r="JR88" s="1071" t="n"/>
      <c r="JS88" s="1071" t="n"/>
      <c r="JT88" s="1071" t="n"/>
      <c r="JU88" s="1071" t="n"/>
      <c r="JV88" s="1071" t="n"/>
      <c r="JW88" s="1071" t="n"/>
      <c r="JX88" s="1071" t="n"/>
      <c r="JY88" s="1071" t="n"/>
      <c r="JZ88" s="1071" t="n"/>
      <c r="KA88" s="1071" t="n"/>
      <c r="KB88" s="1071" t="n"/>
      <c r="KC88" s="1071" t="n"/>
      <c r="KD88" s="1071" t="n"/>
      <c r="KE88" s="1071" t="n"/>
      <c r="KF88" s="1071" t="n"/>
      <c r="KG88" s="1071" t="n"/>
      <c r="KH88" s="1071" t="n"/>
      <c r="KI88" s="1071" t="n"/>
      <c r="KJ88" s="1071" t="n"/>
      <c r="KK88" s="1071" t="n"/>
      <c r="KL88" s="1071" t="n"/>
      <c r="KM88" s="1071" t="n"/>
      <c r="KN88" s="1071" t="n"/>
      <c r="KO88" s="1071" t="n"/>
      <c r="KP88" s="1071" t="n"/>
      <c r="KQ88" s="1071" t="n"/>
      <c r="KR88" s="1071" t="n"/>
      <c r="KS88" s="1071" t="n"/>
      <c r="KT88" s="1071" t="n"/>
      <c r="KU88" s="1071" t="n"/>
      <c r="KV88" s="1071" t="n"/>
      <c r="KW88" s="1071" t="n"/>
      <c r="KX88" s="1071" t="n"/>
      <c r="KY88" s="1071" t="n"/>
      <c r="KZ88" s="1071" t="n"/>
      <c r="LA88" s="1071" t="n"/>
      <c r="LB88" s="1071" t="n"/>
      <c r="LC88" s="1071" t="n"/>
      <c r="LD88" s="1071" t="n"/>
      <c r="LE88" s="1071" t="n"/>
      <c r="LF88" s="1071" t="n"/>
      <c r="LG88" s="1071" t="n"/>
      <c r="LH88" s="1071" t="n"/>
      <c r="LI88" s="1071" t="n"/>
      <c r="LJ88" s="1071" t="n"/>
      <c r="LK88" s="1071" t="n"/>
      <c r="LL88" s="1071" t="n"/>
      <c r="LM88" s="1071" t="n"/>
      <c r="LN88" s="1071" t="n"/>
      <c r="LO88" s="1071" t="n"/>
      <c r="LP88" s="1071" t="n"/>
      <c r="LQ88" s="1071" t="n"/>
      <c r="LR88" s="1071" t="n"/>
      <c r="LS88" s="1071" t="n"/>
    </row>
    <row r="89" ht="14.25" customFormat="1" customHeight="1" s="1071">
      <c r="A89" s="1071" t="n"/>
      <c r="B89" s="1097" t="n"/>
      <c r="C89" s="1128" t="n"/>
      <c r="D89" s="1128" t="n"/>
      <c r="E89" s="1128" t="n"/>
      <c r="F89" s="1128" t="n"/>
      <c r="G89" s="1128" t="n"/>
      <c r="H89" s="1128" t="n"/>
      <c r="I89" s="1119" t="n"/>
      <c r="J89" s="1071" t="n"/>
      <c r="K89" s="1071" t="n"/>
      <c r="L89" s="1071" t="n"/>
      <c r="M89" s="1071" t="n"/>
      <c r="N89" s="1100">
        <f>B89</f>
        <v/>
      </c>
      <c r="O89" s="1101">
        <f>C89*BS!$B$9</f>
        <v/>
      </c>
      <c r="P89" s="1101">
        <f>D89*BS!$B$9</f>
        <v/>
      </c>
      <c r="Q89" s="1101">
        <f>E89*BS!$B$9</f>
        <v/>
      </c>
      <c r="R89" s="1101">
        <f>F89*BS!$B$9</f>
        <v/>
      </c>
      <c r="S89" s="1101">
        <f>G89*BS!$B$9</f>
        <v/>
      </c>
      <c r="T89" s="1101">
        <f>H89*BS!$B$9</f>
        <v/>
      </c>
      <c r="U89" s="1120">
        <f>I89</f>
        <v/>
      </c>
      <c r="V89" s="141" t="n"/>
      <c r="W89" s="141" t="n"/>
      <c r="X89" s="1071" t="n"/>
      <c r="Y89" s="1071" t="n"/>
      <c r="Z89" s="1071" t="n"/>
      <c r="AA89" s="1071" t="n"/>
      <c r="AB89" s="1071" t="n"/>
      <c r="AC89" s="1071" t="n"/>
      <c r="AD89" s="1071" t="n"/>
      <c r="AE89" s="1071" t="n"/>
      <c r="AF89" s="1071" t="n"/>
      <c r="AG89" s="1071" t="n"/>
      <c r="AH89" s="1071" t="n"/>
      <c r="AI89" s="1071" t="n"/>
      <c r="AJ89" s="1071" t="n"/>
      <c r="AK89" s="1071" t="n"/>
      <c r="AL89" s="1071" t="n"/>
      <c r="AM89" s="1071" t="n"/>
      <c r="AN89" s="1071" t="n"/>
      <c r="AO89" s="1071" t="n"/>
      <c r="AP89" s="1071" t="n"/>
      <c r="AQ89" s="1071" t="n"/>
      <c r="AR89" s="1071" t="n"/>
      <c r="AS89" s="1071" t="n"/>
      <c r="AT89" s="1071" t="n"/>
      <c r="AU89" s="1071" t="n"/>
      <c r="AV89" s="1071" t="n"/>
      <c r="AW89" s="1071" t="n"/>
      <c r="AX89" s="1071" t="n"/>
      <c r="AY89" s="1071" t="n"/>
      <c r="AZ89" s="1071" t="n"/>
      <c r="BA89" s="1071" t="n"/>
      <c r="BB89" s="1071" t="n"/>
      <c r="BC89" s="1071" t="n"/>
      <c r="BD89" s="1071" t="n"/>
      <c r="BE89" s="1071" t="n"/>
      <c r="BF89" s="1071" t="n"/>
      <c r="BG89" s="1071" t="n"/>
      <c r="BH89" s="1071" t="n"/>
      <c r="BI89" s="1071" t="n"/>
      <c r="BJ89" s="1071" t="n"/>
      <c r="BK89" s="1071" t="n"/>
      <c r="BL89" s="1071" t="n"/>
      <c r="BM89" s="1071" t="n"/>
      <c r="BN89" s="1071" t="n"/>
      <c r="BO89" s="1071" t="n"/>
      <c r="BP89" s="1071" t="n"/>
      <c r="BQ89" s="1071" t="n"/>
      <c r="BR89" s="1071" t="n"/>
      <c r="BS89" s="1071" t="n"/>
      <c r="BT89" s="1071" t="n"/>
      <c r="BU89" s="1071" t="n"/>
      <c r="BV89" s="1071" t="n"/>
      <c r="BW89" s="1071" t="n"/>
      <c r="BX89" s="1071" t="n"/>
      <c r="BY89" s="1071" t="n"/>
      <c r="BZ89" s="1071" t="n"/>
      <c r="CA89" s="1071" t="n"/>
      <c r="CB89" s="1071" t="n"/>
      <c r="CC89" s="1071" t="n"/>
      <c r="CD89" s="1071" t="n"/>
      <c r="CE89" s="1071" t="n"/>
      <c r="CF89" s="1071" t="n"/>
      <c r="CG89" s="1071" t="n"/>
      <c r="CH89" s="1071" t="n"/>
      <c r="CI89" s="1071" t="n"/>
      <c r="CJ89" s="1071" t="n"/>
      <c r="CK89" s="1071" t="n"/>
      <c r="CL89" s="1071" t="n"/>
      <c r="CM89" s="1071" t="n"/>
      <c r="CN89" s="1071" t="n"/>
      <c r="CO89" s="1071" t="n"/>
      <c r="CP89" s="1071" t="n"/>
      <c r="CQ89" s="1071" t="n"/>
      <c r="CR89" s="1071" t="n"/>
      <c r="CS89" s="1071" t="n"/>
      <c r="CT89" s="1071" t="n"/>
      <c r="CU89" s="1071" t="n"/>
      <c r="CV89" s="1071" t="n"/>
      <c r="CW89" s="1071" t="n"/>
      <c r="CX89" s="1071" t="n"/>
      <c r="CY89" s="1071" t="n"/>
      <c r="CZ89" s="1071" t="n"/>
      <c r="DA89" s="1071" t="n"/>
      <c r="DB89" s="1071" t="n"/>
      <c r="DC89" s="1071" t="n"/>
      <c r="DD89" s="1071" t="n"/>
      <c r="DE89" s="1071" t="n"/>
      <c r="DF89" s="1071" t="n"/>
      <c r="DG89" s="1071" t="n"/>
      <c r="DH89" s="1071" t="n"/>
      <c r="DI89" s="1071" t="n"/>
      <c r="DJ89" s="1071" t="n"/>
      <c r="DK89" s="1071" t="n"/>
      <c r="DL89" s="1071" t="n"/>
      <c r="DM89" s="1071" t="n"/>
      <c r="DN89" s="1071" t="n"/>
      <c r="DO89" s="1071" t="n"/>
      <c r="DP89" s="1071" t="n"/>
      <c r="DQ89" s="1071" t="n"/>
      <c r="DR89" s="1071" t="n"/>
      <c r="DS89" s="1071" t="n"/>
      <c r="DT89" s="1071" t="n"/>
      <c r="DU89" s="1071" t="n"/>
      <c r="DV89" s="1071" t="n"/>
      <c r="DW89" s="1071" t="n"/>
      <c r="DX89" s="1071" t="n"/>
      <c r="DY89" s="1071" t="n"/>
      <c r="DZ89" s="1071" t="n"/>
      <c r="EA89" s="1071" t="n"/>
      <c r="EB89" s="1071" t="n"/>
      <c r="EC89" s="1071" t="n"/>
      <c r="ED89" s="1071" t="n"/>
      <c r="EE89" s="1071" t="n"/>
      <c r="EF89" s="1071" t="n"/>
      <c r="EG89" s="1071" t="n"/>
      <c r="EH89" s="1071" t="n"/>
      <c r="EI89" s="1071" t="n"/>
      <c r="EJ89" s="1071" t="n"/>
      <c r="EK89" s="1071" t="n"/>
      <c r="EL89" s="1071" t="n"/>
      <c r="EM89" s="1071" t="n"/>
      <c r="EN89" s="1071" t="n"/>
      <c r="EO89" s="1071" t="n"/>
      <c r="EP89" s="1071" t="n"/>
      <c r="EQ89" s="1071" t="n"/>
      <c r="ER89" s="1071" t="n"/>
      <c r="ES89" s="1071" t="n"/>
      <c r="ET89" s="1071" t="n"/>
      <c r="EU89" s="1071" t="n"/>
      <c r="EV89" s="1071" t="n"/>
      <c r="EW89" s="1071" t="n"/>
      <c r="EX89" s="1071" t="n"/>
      <c r="EY89" s="1071" t="n"/>
      <c r="EZ89" s="1071" t="n"/>
      <c r="FA89" s="1071" t="n"/>
      <c r="FB89" s="1071" t="n"/>
      <c r="FC89" s="1071" t="n"/>
      <c r="FD89" s="1071" t="n"/>
      <c r="FE89" s="1071" t="n"/>
      <c r="FF89" s="1071" t="n"/>
      <c r="FG89" s="1071" t="n"/>
      <c r="FH89" s="1071" t="n"/>
      <c r="FI89" s="1071" t="n"/>
      <c r="FJ89" s="1071" t="n"/>
      <c r="FK89" s="1071" t="n"/>
      <c r="FL89" s="1071" t="n"/>
      <c r="FM89" s="1071" t="n"/>
      <c r="FN89" s="1071" t="n"/>
      <c r="FO89" s="1071" t="n"/>
      <c r="FP89" s="1071" t="n"/>
      <c r="FQ89" s="1071" t="n"/>
      <c r="FR89" s="1071" t="n"/>
      <c r="FS89" s="1071" t="n"/>
      <c r="FT89" s="1071" t="n"/>
      <c r="FU89" s="1071" t="n"/>
      <c r="FV89" s="1071" t="n"/>
      <c r="FW89" s="1071" t="n"/>
      <c r="FX89" s="1071" t="n"/>
      <c r="FY89" s="1071" t="n"/>
      <c r="FZ89" s="1071" t="n"/>
      <c r="GA89" s="1071" t="n"/>
      <c r="GB89" s="1071" t="n"/>
      <c r="GC89" s="1071" t="n"/>
      <c r="GD89" s="1071" t="n"/>
      <c r="GE89" s="1071" t="n"/>
      <c r="GF89" s="1071" t="n"/>
      <c r="GG89" s="1071" t="n"/>
      <c r="GH89" s="1071" t="n"/>
      <c r="GI89" s="1071" t="n"/>
      <c r="GJ89" s="1071" t="n"/>
      <c r="GK89" s="1071" t="n"/>
      <c r="GL89" s="1071" t="n"/>
      <c r="GM89" s="1071" t="n"/>
      <c r="GN89" s="1071" t="n"/>
      <c r="GO89" s="1071" t="n"/>
      <c r="GP89" s="1071" t="n"/>
      <c r="GQ89" s="1071" t="n"/>
      <c r="GR89" s="1071" t="n"/>
      <c r="GS89" s="1071" t="n"/>
      <c r="GT89" s="1071" t="n"/>
      <c r="GU89" s="1071" t="n"/>
      <c r="GV89" s="1071" t="n"/>
      <c r="GW89" s="1071" t="n"/>
      <c r="GX89" s="1071" t="n"/>
      <c r="GY89" s="1071" t="n"/>
      <c r="GZ89" s="1071" t="n"/>
      <c r="HA89" s="1071" t="n"/>
      <c r="HB89" s="1071" t="n"/>
      <c r="HC89" s="1071" t="n"/>
      <c r="HD89" s="1071" t="n"/>
      <c r="HE89" s="1071" t="n"/>
      <c r="HF89" s="1071" t="n"/>
      <c r="HG89" s="1071" t="n"/>
      <c r="HH89" s="1071" t="n"/>
      <c r="HI89" s="1071" t="n"/>
      <c r="HJ89" s="1071" t="n"/>
      <c r="HK89" s="1071" t="n"/>
      <c r="HL89" s="1071" t="n"/>
      <c r="HM89" s="1071" t="n"/>
      <c r="HN89" s="1071" t="n"/>
      <c r="HO89" s="1071" t="n"/>
      <c r="HP89" s="1071" t="n"/>
      <c r="HQ89" s="1071" t="n"/>
      <c r="HR89" s="1071" t="n"/>
      <c r="HS89" s="1071" t="n"/>
      <c r="HT89" s="1071" t="n"/>
      <c r="HU89" s="1071" t="n"/>
      <c r="HV89" s="1071" t="n"/>
      <c r="HW89" s="1071" t="n"/>
      <c r="HX89" s="1071" t="n"/>
      <c r="HY89" s="1071" t="n"/>
      <c r="HZ89" s="1071" t="n"/>
      <c r="IA89" s="1071" t="n"/>
      <c r="IB89" s="1071" t="n"/>
      <c r="IC89" s="1071" t="n"/>
      <c r="ID89" s="1071" t="n"/>
      <c r="IE89" s="1071" t="n"/>
      <c r="IF89" s="1071" t="n"/>
      <c r="IG89" s="1071" t="n"/>
      <c r="IH89" s="1071" t="n"/>
      <c r="II89" s="1071" t="n"/>
      <c r="IJ89" s="1071" t="n"/>
      <c r="IK89" s="1071" t="n"/>
      <c r="IL89" s="1071" t="n"/>
      <c r="IM89" s="1071" t="n"/>
      <c r="IN89" s="1071" t="n"/>
      <c r="IO89" s="1071" t="n"/>
      <c r="IP89" s="1071" t="n"/>
      <c r="IQ89" s="1071" t="n"/>
      <c r="IR89" s="1071" t="n"/>
      <c r="IS89" s="1071" t="n"/>
      <c r="IT89" s="1071" t="n"/>
      <c r="IU89" s="1071" t="n"/>
      <c r="IV89" s="1071" t="n"/>
      <c r="IW89" s="1071" t="n"/>
      <c r="IX89" s="1071" t="n"/>
      <c r="IY89" s="1071" t="n"/>
      <c r="IZ89" s="1071" t="n"/>
      <c r="JA89" s="1071" t="n"/>
      <c r="JB89" s="1071" t="n"/>
      <c r="JC89" s="1071" t="n"/>
      <c r="JD89" s="1071" t="n"/>
      <c r="JE89" s="1071" t="n"/>
      <c r="JF89" s="1071" t="n"/>
      <c r="JG89" s="1071" t="n"/>
      <c r="JH89" s="1071" t="n"/>
      <c r="JI89" s="1071" t="n"/>
      <c r="JJ89" s="1071" t="n"/>
      <c r="JK89" s="1071" t="n"/>
      <c r="JL89" s="1071" t="n"/>
      <c r="JM89" s="1071" t="n"/>
      <c r="JN89" s="1071" t="n"/>
      <c r="JO89" s="1071" t="n"/>
      <c r="JP89" s="1071" t="n"/>
      <c r="JQ89" s="1071" t="n"/>
      <c r="JR89" s="1071" t="n"/>
      <c r="JS89" s="1071" t="n"/>
      <c r="JT89" s="1071" t="n"/>
      <c r="JU89" s="1071" t="n"/>
      <c r="JV89" s="1071" t="n"/>
      <c r="JW89" s="1071" t="n"/>
      <c r="JX89" s="1071" t="n"/>
      <c r="JY89" s="1071" t="n"/>
      <c r="JZ89" s="1071" t="n"/>
      <c r="KA89" s="1071" t="n"/>
      <c r="KB89" s="1071" t="n"/>
      <c r="KC89" s="1071" t="n"/>
      <c r="KD89" s="1071" t="n"/>
      <c r="KE89" s="1071" t="n"/>
      <c r="KF89" s="1071" t="n"/>
      <c r="KG89" s="1071" t="n"/>
      <c r="KH89" s="1071" t="n"/>
      <c r="KI89" s="1071" t="n"/>
      <c r="KJ89" s="1071" t="n"/>
      <c r="KK89" s="1071" t="n"/>
      <c r="KL89" s="1071" t="n"/>
      <c r="KM89" s="1071" t="n"/>
      <c r="KN89" s="1071" t="n"/>
      <c r="KO89" s="1071" t="n"/>
      <c r="KP89" s="1071" t="n"/>
      <c r="KQ89" s="1071" t="n"/>
      <c r="KR89" s="1071" t="n"/>
      <c r="KS89" s="1071" t="n"/>
      <c r="KT89" s="1071" t="n"/>
      <c r="KU89" s="1071" t="n"/>
      <c r="KV89" s="1071" t="n"/>
      <c r="KW89" s="1071" t="n"/>
      <c r="KX89" s="1071" t="n"/>
      <c r="KY89" s="1071" t="n"/>
      <c r="KZ89" s="1071" t="n"/>
      <c r="LA89" s="1071" t="n"/>
      <c r="LB89" s="1071" t="n"/>
      <c r="LC89" s="1071" t="n"/>
      <c r="LD89" s="1071" t="n"/>
      <c r="LE89" s="1071" t="n"/>
      <c r="LF89" s="1071" t="n"/>
      <c r="LG89" s="1071" t="n"/>
      <c r="LH89" s="1071" t="n"/>
      <c r="LI89" s="1071" t="n"/>
      <c r="LJ89" s="1071" t="n"/>
      <c r="LK89" s="1071" t="n"/>
      <c r="LL89" s="1071" t="n"/>
      <c r="LM89" s="1071" t="n"/>
      <c r="LN89" s="1071" t="n"/>
      <c r="LO89" s="1071" t="n"/>
      <c r="LP89" s="1071" t="n"/>
      <c r="LQ89" s="1071" t="n"/>
      <c r="LR89" s="1071" t="n"/>
      <c r="LS89" s="1071" t="n"/>
    </row>
    <row r="90" ht="14.25" customFormat="1" customHeight="1" s="1071">
      <c r="A90" s="1071" t="n"/>
      <c r="B90" s="1097" t="n"/>
      <c r="C90" s="1128" t="n"/>
      <c r="D90" s="1128" t="n"/>
      <c r="E90" s="1128" t="n"/>
      <c r="F90" s="1128" t="n"/>
      <c r="G90" s="1128" t="n"/>
      <c r="H90" s="1128" t="n"/>
      <c r="I90" s="1134" t="n"/>
      <c r="J90" s="1071" t="n"/>
      <c r="K90" s="1071" t="n"/>
      <c r="L90" s="1071" t="n"/>
      <c r="M90" s="1071" t="n"/>
      <c r="N90" s="1100">
        <f>B90</f>
        <v/>
      </c>
      <c r="O90" s="1101">
        <f>C90*BS!$B$9</f>
        <v/>
      </c>
      <c r="P90" s="1101">
        <f>D90*BS!$B$9</f>
        <v/>
      </c>
      <c r="Q90" s="1101">
        <f>E90*BS!$B$9</f>
        <v/>
      </c>
      <c r="R90" s="1101">
        <f>F90*BS!$B$9</f>
        <v/>
      </c>
      <c r="S90" s="1101">
        <f>G90*BS!$B$9</f>
        <v/>
      </c>
      <c r="T90" s="1101">
        <f>H90*BS!$B$9</f>
        <v/>
      </c>
      <c r="U90" s="1135">
        <f>I90</f>
        <v/>
      </c>
      <c r="V90" s="141" t="n"/>
      <c r="W90" s="141" t="n"/>
      <c r="X90" s="1071" t="n"/>
      <c r="Y90" s="1071" t="n"/>
      <c r="Z90" s="1071" t="n"/>
      <c r="AA90" s="1071" t="n"/>
      <c r="AB90" s="1071" t="n"/>
      <c r="AC90" s="1071" t="n"/>
      <c r="AD90" s="1071" t="n"/>
      <c r="AE90" s="1071" t="n"/>
      <c r="AF90" s="1071" t="n"/>
      <c r="AG90" s="1071" t="n"/>
      <c r="AH90" s="1071" t="n"/>
      <c r="AI90" s="1071" t="n"/>
      <c r="AJ90" s="1071" t="n"/>
      <c r="AK90" s="1071" t="n"/>
      <c r="AL90" s="1071" t="n"/>
      <c r="AM90" s="1071" t="n"/>
      <c r="AN90" s="1071" t="n"/>
      <c r="AO90" s="1071" t="n"/>
      <c r="AP90" s="1071" t="n"/>
      <c r="AQ90" s="1071" t="n"/>
      <c r="AR90" s="1071" t="n"/>
      <c r="AS90" s="1071" t="n"/>
      <c r="AT90" s="1071" t="n"/>
      <c r="AU90" s="1071" t="n"/>
      <c r="AV90" s="1071" t="n"/>
      <c r="AW90" s="1071" t="n"/>
      <c r="AX90" s="1071" t="n"/>
      <c r="AY90" s="1071" t="n"/>
      <c r="AZ90" s="1071" t="n"/>
      <c r="BA90" s="1071" t="n"/>
      <c r="BB90" s="1071" t="n"/>
      <c r="BC90" s="1071" t="n"/>
      <c r="BD90" s="1071" t="n"/>
      <c r="BE90" s="1071" t="n"/>
      <c r="BF90" s="1071" t="n"/>
      <c r="BG90" s="1071" t="n"/>
      <c r="BH90" s="1071" t="n"/>
      <c r="BI90" s="1071" t="n"/>
      <c r="BJ90" s="1071" t="n"/>
      <c r="BK90" s="1071" t="n"/>
      <c r="BL90" s="1071" t="n"/>
      <c r="BM90" s="1071" t="n"/>
      <c r="BN90" s="1071" t="n"/>
      <c r="BO90" s="1071" t="n"/>
      <c r="BP90" s="1071" t="n"/>
      <c r="BQ90" s="1071" t="n"/>
      <c r="BR90" s="1071" t="n"/>
      <c r="BS90" s="1071" t="n"/>
      <c r="BT90" s="1071" t="n"/>
      <c r="BU90" s="1071" t="n"/>
      <c r="BV90" s="1071" t="n"/>
      <c r="BW90" s="1071" t="n"/>
      <c r="BX90" s="1071" t="n"/>
      <c r="BY90" s="1071" t="n"/>
      <c r="BZ90" s="1071" t="n"/>
      <c r="CA90" s="1071" t="n"/>
      <c r="CB90" s="1071" t="n"/>
      <c r="CC90" s="1071" t="n"/>
      <c r="CD90" s="1071" t="n"/>
      <c r="CE90" s="1071" t="n"/>
      <c r="CF90" s="1071" t="n"/>
      <c r="CG90" s="1071" t="n"/>
      <c r="CH90" s="1071" t="n"/>
      <c r="CI90" s="1071" t="n"/>
      <c r="CJ90" s="1071" t="n"/>
      <c r="CK90" s="1071" t="n"/>
      <c r="CL90" s="1071" t="n"/>
      <c r="CM90" s="1071" t="n"/>
      <c r="CN90" s="1071" t="n"/>
      <c r="CO90" s="1071" t="n"/>
      <c r="CP90" s="1071" t="n"/>
      <c r="CQ90" s="1071" t="n"/>
      <c r="CR90" s="1071" t="n"/>
      <c r="CS90" s="1071" t="n"/>
      <c r="CT90" s="1071" t="n"/>
      <c r="CU90" s="1071" t="n"/>
      <c r="CV90" s="1071" t="n"/>
      <c r="CW90" s="1071" t="n"/>
      <c r="CX90" s="1071" t="n"/>
      <c r="CY90" s="1071" t="n"/>
      <c r="CZ90" s="1071" t="n"/>
      <c r="DA90" s="1071" t="n"/>
      <c r="DB90" s="1071" t="n"/>
      <c r="DC90" s="1071" t="n"/>
      <c r="DD90" s="1071" t="n"/>
      <c r="DE90" s="1071" t="n"/>
      <c r="DF90" s="1071" t="n"/>
      <c r="DG90" s="1071" t="n"/>
      <c r="DH90" s="1071" t="n"/>
      <c r="DI90" s="1071" t="n"/>
      <c r="DJ90" s="1071" t="n"/>
      <c r="DK90" s="1071" t="n"/>
      <c r="DL90" s="1071" t="n"/>
      <c r="DM90" s="1071" t="n"/>
      <c r="DN90" s="1071" t="n"/>
      <c r="DO90" s="1071" t="n"/>
      <c r="DP90" s="1071" t="n"/>
      <c r="DQ90" s="1071" t="n"/>
      <c r="DR90" s="1071" t="n"/>
      <c r="DS90" s="1071" t="n"/>
      <c r="DT90" s="1071" t="n"/>
      <c r="DU90" s="1071" t="n"/>
      <c r="DV90" s="1071" t="n"/>
      <c r="DW90" s="1071" t="n"/>
      <c r="DX90" s="1071" t="n"/>
      <c r="DY90" s="1071" t="n"/>
      <c r="DZ90" s="1071" t="n"/>
      <c r="EA90" s="1071" t="n"/>
      <c r="EB90" s="1071" t="n"/>
      <c r="EC90" s="1071" t="n"/>
      <c r="ED90" s="1071" t="n"/>
      <c r="EE90" s="1071" t="n"/>
      <c r="EF90" s="1071" t="n"/>
      <c r="EG90" s="1071" t="n"/>
      <c r="EH90" s="1071" t="n"/>
      <c r="EI90" s="1071" t="n"/>
      <c r="EJ90" s="1071" t="n"/>
      <c r="EK90" s="1071" t="n"/>
      <c r="EL90" s="1071" t="n"/>
      <c r="EM90" s="1071" t="n"/>
      <c r="EN90" s="1071" t="n"/>
      <c r="EO90" s="1071" t="n"/>
      <c r="EP90" s="1071" t="n"/>
      <c r="EQ90" s="1071" t="n"/>
      <c r="ER90" s="1071" t="n"/>
      <c r="ES90" s="1071" t="n"/>
      <c r="ET90" s="1071" t="n"/>
      <c r="EU90" s="1071" t="n"/>
      <c r="EV90" s="1071" t="n"/>
      <c r="EW90" s="1071" t="n"/>
      <c r="EX90" s="1071" t="n"/>
      <c r="EY90" s="1071" t="n"/>
      <c r="EZ90" s="1071" t="n"/>
      <c r="FA90" s="1071" t="n"/>
      <c r="FB90" s="1071" t="n"/>
      <c r="FC90" s="1071" t="n"/>
      <c r="FD90" s="1071" t="n"/>
      <c r="FE90" s="1071" t="n"/>
      <c r="FF90" s="1071" t="n"/>
      <c r="FG90" s="1071" t="n"/>
      <c r="FH90" s="1071" t="n"/>
      <c r="FI90" s="1071" t="n"/>
      <c r="FJ90" s="1071" t="n"/>
      <c r="FK90" s="1071" t="n"/>
      <c r="FL90" s="1071" t="n"/>
      <c r="FM90" s="1071" t="n"/>
      <c r="FN90" s="1071" t="n"/>
      <c r="FO90" s="1071" t="n"/>
      <c r="FP90" s="1071" t="n"/>
      <c r="FQ90" s="1071" t="n"/>
      <c r="FR90" s="1071" t="n"/>
      <c r="FS90" s="1071" t="n"/>
      <c r="FT90" s="1071" t="n"/>
      <c r="FU90" s="1071" t="n"/>
      <c r="FV90" s="1071" t="n"/>
      <c r="FW90" s="1071" t="n"/>
      <c r="FX90" s="1071" t="n"/>
      <c r="FY90" s="1071" t="n"/>
      <c r="FZ90" s="1071" t="n"/>
      <c r="GA90" s="1071" t="n"/>
      <c r="GB90" s="1071" t="n"/>
      <c r="GC90" s="1071" t="n"/>
      <c r="GD90" s="1071" t="n"/>
      <c r="GE90" s="1071" t="n"/>
      <c r="GF90" s="1071" t="n"/>
      <c r="GG90" s="1071" t="n"/>
      <c r="GH90" s="1071" t="n"/>
      <c r="GI90" s="1071" t="n"/>
      <c r="GJ90" s="1071" t="n"/>
      <c r="GK90" s="1071" t="n"/>
      <c r="GL90" s="1071" t="n"/>
      <c r="GM90" s="1071" t="n"/>
      <c r="GN90" s="1071" t="n"/>
      <c r="GO90" s="1071" t="n"/>
      <c r="GP90" s="1071" t="n"/>
      <c r="GQ90" s="1071" t="n"/>
      <c r="GR90" s="1071" t="n"/>
      <c r="GS90" s="1071" t="n"/>
      <c r="GT90" s="1071" t="n"/>
      <c r="GU90" s="1071" t="n"/>
      <c r="GV90" s="1071" t="n"/>
      <c r="GW90" s="1071" t="n"/>
      <c r="GX90" s="1071" t="n"/>
      <c r="GY90" s="1071" t="n"/>
      <c r="GZ90" s="1071" t="n"/>
      <c r="HA90" s="1071" t="n"/>
      <c r="HB90" s="1071" t="n"/>
      <c r="HC90" s="1071" t="n"/>
      <c r="HD90" s="1071" t="n"/>
      <c r="HE90" s="1071" t="n"/>
      <c r="HF90" s="1071" t="n"/>
      <c r="HG90" s="1071" t="n"/>
      <c r="HH90" s="1071" t="n"/>
      <c r="HI90" s="1071" t="n"/>
      <c r="HJ90" s="1071" t="n"/>
      <c r="HK90" s="1071" t="n"/>
      <c r="HL90" s="1071" t="n"/>
      <c r="HM90" s="1071" t="n"/>
      <c r="HN90" s="1071" t="n"/>
      <c r="HO90" s="1071" t="n"/>
      <c r="HP90" s="1071" t="n"/>
      <c r="HQ90" s="1071" t="n"/>
      <c r="HR90" s="1071" t="n"/>
      <c r="HS90" s="1071" t="n"/>
      <c r="HT90" s="1071" t="n"/>
      <c r="HU90" s="1071" t="n"/>
      <c r="HV90" s="1071" t="n"/>
      <c r="HW90" s="1071" t="n"/>
      <c r="HX90" s="1071" t="n"/>
      <c r="HY90" s="1071" t="n"/>
      <c r="HZ90" s="1071" t="n"/>
      <c r="IA90" s="1071" t="n"/>
      <c r="IB90" s="1071" t="n"/>
      <c r="IC90" s="1071" t="n"/>
      <c r="ID90" s="1071" t="n"/>
      <c r="IE90" s="1071" t="n"/>
      <c r="IF90" s="1071" t="n"/>
      <c r="IG90" s="1071" t="n"/>
      <c r="IH90" s="1071" t="n"/>
      <c r="II90" s="1071" t="n"/>
      <c r="IJ90" s="1071" t="n"/>
      <c r="IK90" s="1071" t="n"/>
      <c r="IL90" s="1071" t="n"/>
      <c r="IM90" s="1071" t="n"/>
      <c r="IN90" s="1071" t="n"/>
      <c r="IO90" s="1071" t="n"/>
      <c r="IP90" s="1071" t="n"/>
      <c r="IQ90" s="1071" t="n"/>
      <c r="IR90" s="1071" t="n"/>
      <c r="IS90" s="1071" t="n"/>
      <c r="IT90" s="1071" t="n"/>
      <c r="IU90" s="1071" t="n"/>
      <c r="IV90" s="1071" t="n"/>
      <c r="IW90" s="1071" t="n"/>
      <c r="IX90" s="1071" t="n"/>
      <c r="IY90" s="1071" t="n"/>
      <c r="IZ90" s="1071" t="n"/>
      <c r="JA90" s="1071" t="n"/>
      <c r="JB90" s="1071" t="n"/>
      <c r="JC90" s="1071" t="n"/>
      <c r="JD90" s="1071" t="n"/>
      <c r="JE90" s="1071" t="n"/>
      <c r="JF90" s="1071" t="n"/>
      <c r="JG90" s="1071" t="n"/>
      <c r="JH90" s="1071" t="n"/>
      <c r="JI90" s="1071" t="n"/>
      <c r="JJ90" s="1071" t="n"/>
      <c r="JK90" s="1071" t="n"/>
      <c r="JL90" s="1071" t="n"/>
      <c r="JM90" s="1071" t="n"/>
      <c r="JN90" s="1071" t="n"/>
      <c r="JO90" s="1071" t="n"/>
      <c r="JP90" s="1071" t="n"/>
      <c r="JQ90" s="1071" t="n"/>
      <c r="JR90" s="1071" t="n"/>
      <c r="JS90" s="1071" t="n"/>
      <c r="JT90" s="1071" t="n"/>
      <c r="JU90" s="1071" t="n"/>
      <c r="JV90" s="1071" t="n"/>
      <c r="JW90" s="1071" t="n"/>
      <c r="JX90" s="1071" t="n"/>
      <c r="JY90" s="1071" t="n"/>
      <c r="JZ90" s="1071" t="n"/>
      <c r="KA90" s="1071" t="n"/>
      <c r="KB90" s="1071" t="n"/>
      <c r="KC90" s="1071" t="n"/>
      <c r="KD90" s="1071" t="n"/>
      <c r="KE90" s="1071" t="n"/>
      <c r="KF90" s="1071" t="n"/>
      <c r="KG90" s="1071" t="n"/>
      <c r="KH90" s="1071" t="n"/>
      <c r="KI90" s="1071" t="n"/>
      <c r="KJ90" s="1071" t="n"/>
      <c r="KK90" s="1071" t="n"/>
      <c r="KL90" s="1071" t="n"/>
      <c r="KM90" s="1071" t="n"/>
      <c r="KN90" s="1071" t="n"/>
      <c r="KO90" s="1071" t="n"/>
      <c r="KP90" s="1071" t="n"/>
      <c r="KQ90" s="1071" t="n"/>
      <c r="KR90" s="1071" t="n"/>
      <c r="KS90" s="1071" t="n"/>
      <c r="KT90" s="1071" t="n"/>
      <c r="KU90" s="1071" t="n"/>
      <c r="KV90" s="1071" t="n"/>
      <c r="KW90" s="1071" t="n"/>
      <c r="KX90" s="1071" t="n"/>
      <c r="KY90" s="1071" t="n"/>
      <c r="KZ90" s="1071" t="n"/>
      <c r="LA90" s="1071" t="n"/>
      <c r="LB90" s="1071" t="n"/>
      <c r="LC90" s="1071" t="n"/>
      <c r="LD90" s="1071" t="n"/>
      <c r="LE90" s="1071" t="n"/>
      <c r="LF90" s="1071" t="n"/>
      <c r="LG90" s="1071" t="n"/>
      <c r="LH90" s="1071" t="n"/>
      <c r="LI90" s="1071" t="n"/>
      <c r="LJ90" s="1071" t="n"/>
      <c r="LK90" s="1071" t="n"/>
      <c r="LL90" s="1071" t="n"/>
      <c r="LM90" s="1071" t="n"/>
      <c r="LN90" s="1071" t="n"/>
      <c r="LO90" s="1071" t="n"/>
      <c r="LP90" s="1071" t="n"/>
      <c r="LQ90" s="1071" t="n"/>
      <c r="LR90" s="1071" t="n"/>
      <c r="LS90" s="1071" t="n"/>
    </row>
    <row r="91" ht="14.25" customFormat="1" customHeight="1" s="1071">
      <c r="A91" s="1071" t="n"/>
      <c r="B91" s="1097" t="n"/>
      <c r="C91" s="1128" t="n"/>
      <c r="D91" s="1128" t="n"/>
      <c r="E91" s="1128" t="n"/>
      <c r="F91" s="1128" t="n"/>
      <c r="G91" s="1128" t="n"/>
      <c r="H91" s="1128" t="n"/>
      <c r="I91" s="1136" t="n"/>
      <c r="J91" s="1071" t="n"/>
      <c r="K91" s="1137" t="n"/>
      <c r="L91" s="1071" t="n"/>
      <c r="M91" s="1071" t="n"/>
      <c r="N91" s="1100">
        <f>B91</f>
        <v/>
      </c>
      <c r="O91" s="1101">
        <f>C91*BS!$B$9</f>
        <v/>
      </c>
      <c r="P91" s="1101">
        <f>D91*BS!$B$9</f>
        <v/>
      </c>
      <c r="Q91" s="1101">
        <f>E91*BS!$B$9</f>
        <v/>
      </c>
      <c r="R91" s="1101">
        <f>F91*BS!$B$9</f>
        <v/>
      </c>
      <c r="S91" s="1101">
        <f>G91*BS!$B$9</f>
        <v/>
      </c>
      <c r="T91" s="1101">
        <f>H91*BS!$B$9</f>
        <v/>
      </c>
      <c r="U91" s="1135">
        <f>I91</f>
        <v/>
      </c>
      <c r="V91" s="160" t="n"/>
      <c r="W91" s="160" t="n"/>
      <c r="X91" s="1071" t="n"/>
      <c r="Y91" s="1071" t="n"/>
      <c r="Z91" s="1071" t="n"/>
      <c r="AA91" s="1071" t="n"/>
      <c r="AB91" s="1071" t="n"/>
      <c r="AC91" s="1071" t="n"/>
      <c r="AD91" s="1071" t="n"/>
      <c r="AE91" s="1071" t="n"/>
      <c r="AF91" s="1071" t="n"/>
      <c r="AG91" s="1071" t="n"/>
      <c r="AH91" s="1071" t="n"/>
      <c r="AI91" s="1071" t="n"/>
      <c r="AJ91" s="1071" t="n"/>
      <c r="AK91" s="1071" t="n"/>
      <c r="AL91" s="1071" t="n"/>
      <c r="AM91" s="1071" t="n"/>
      <c r="AN91" s="1071" t="n"/>
      <c r="AO91" s="1071" t="n"/>
      <c r="AP91" s="1071" t="n"/>
      <c r="AQ91" s="1071" t="n"/>
      <c r="AR91" s="1071" t="n"/>
      <c r="AS91" s="1071" t="n"/>
      <c r="AT91" s="1071" t="n"/>
      <c r="AU91" s="1071" t="n"/>
      <c r="AV91" s="1071" t="n"/>
      <c r="AW91" s="1071" t="n"/>
      <c r="AX91" s="1071" t="n"/>
      <c r="AY91" s="1071" t="n"/>
      <c r="AZ91" s="1071" t="n"/>
      <c r="BA91" s="1071" t="n"/>
      <c r="BB91" s="1071" t="n"/>
      <c r="BC91" s="1071" t="n"/>
      <c r="BD91" s="1071" t="n"/>
      <c r="BE91" s="1071" t="n"/>
      <c r="BF91" s="1071" t="n"/>
      <c r="BG91" s="1071" t="n"/>
      <c r="BH91" s="1071" t="n"/>
      <c r="BI91" s="1071" t="n"/>
      <c r="BJ91" s="1071" t="n"/>
      <c r="BK91" s="1071" t="n"/>
      <c r="BL91" s="1071" t="n"/>
      <c r="BM91" s="1071" t="n"/>
      <c r="BN91" s="1071" t="n"/>
      <c r="BO91" s="1071" t="n"/>
      <c r="BP91" s="1071" t="n"/>
      <c r="BQ91" s="1071" t="n"/>
      <c r="BR91" s="1071" t="n"/>
      <c r="BS91" s="1071" t="n"/>
      <c r="BT91" s="1071" t="n"/>
      <c r="BU91" s="1071" t="n"/>
      <c r="BV91" s="1071" t="n"/>
      <c r="BW91" s="1071" t="n"/>
      <c r="BX91" s="1071" t="n"/>
      <c r="BY91" s="1071" t="n"/>
      <c r="BZ91" s="1071" t="n"/>
      <c r="CA91" s="1071" t="n"/>
      <c r="CB91" s="1071" t="n"/>
      <c r="CC91" s="1071" t="n"/>
      <c r="CD91" s="1071" t="n"/>
      <c r="CE91" s="1071" t="n"/>
      <c r="CF91" s="1071" t="n"/>
      <c r="CG91" s="1071" t="n"/>
      <c r="CH91" s="1071" t="n"/>
      <c r="CI91" s="1071" t="n"/>
      <c r="CJ91" s="1071" t="n"/>
      <c r="CK91" s="1071" t="n"/>
      <c r="CL91" s="1071" t="n"/>
      <c r="CM91" s="1071" t="n"/>
      <c r="CN91" s="1071" t="n"/>
      <c r="CO91" s="1071" t="n"/>
      <c r="CP91" s="1071" t="n"/>
      <c r="CQ91" s="1071" t="n"/>
      <c r="CR91" s="1071" t="n"/>
      <c r="CS91" s="1071" t="n"/>
      <c r="CT91" s="1071" t="n"/>
      <c r="CU91" s="1071" t="n"/>
      <c r="CV91" s="1071" t="n"/>
      <c r="CW91" s="1071" t="n"/>
      <c r="CX91" s="1071" t="n"/>
      <c r="CY91" s="1071" t="n"/>
      <c r="CZ91" s="1071" t="n"/>
      <c r="DA91" s="1071" t="n"/>
      <c r="DB91" s="1071" t="n"/>
      <c r="DC91" s="1071" t="n"/>
      <c r="DD91" s="1071" t="n"/>
      <c r="DE91" s="1071" t="n"/>
      <c r="DF91" s="1071" t="n"/>
      <c r="DG91" s="1071" t="n"/>
      <c r="DH91" s="1071" t="n"/>
      <c r="DI91" s="1071" t="n"/>
      <c r="DJ91" s="1071" t="n"/>
      <c r="DK91" s="1071" t="n"/>
      <c r="DL91" s="1071" t="n"/>
      <c r="DM91" s="1071" t="n"/>
      <c r="DN91" s="1071" t="n"/>
      <c r="DO91" s="1071" t="n"/>
      <c r="DP91" s="1071" t="n"/>
      <c r="DQ91" s="1071" t="n"/>
      <c r="DR91" s="1071" t="n"/>
      <c r="DS91" s="1071" t="n"/>
      <c r="DT91" s="1071" t="n"/>
      <c r="DU91" s="1071" t="n"/>
      <c r="DV91" s="1071" t="n"/>
      <c r="DW91" s="1071" t="n"/>
      <c r="DX91" s="1071" t="n"/>
      <c r="DY91" s="1071" t="n"/>
      <c r="DZ91" s="1071" t="n"/>
      <c r="EA91" s="1071" t="n"/>
      <c r="EB91" s="1071" t="n"/>
      <c r="EC91" s="1071" t="n"/>
      <c r="ED91" s="1071" t="n"/>
      <c r="EE91" s="1071" t="n"/>
      <c r="EF91" s="1071" t="n"/>
      <c r="EG91" s="1071" t="n"/>
      <c r="EH91" s="1071" t="n"/>
      <c r="EI91" s="1071" t="n"/>
      <c r="EJ91" s="1071" t="n"/>
      <c r="EK91" s="1071" t="n"/>
      <c r="EL91" s="1071" t="n"/>
      <c r="EM91" s="1071" t="n"/>
      <c r="EN91" s="1071" t="n"/>
      <c r="EO91" s="1071" t="n"/>
      <c r="EP91" s="1071" t="n"/>
      <c r="EQ91" s="1071" t="n"/>
      <c r="ER91" s="1071" t="n"/>
      <c r="ES91" s="1071" t="n"/>
      <c r="ET91" s="1071" t="n"/>
      <c r="EU91" s="1071" t="n"/>
      <c r="EV91" s="1071" t="n"/>
      <c r="EW91" s="1071" t="n"/>
      <c r="EX91" s="1071" t="n"/>
      <c r="EY91" s="1071" t="n"/>
      <c r="EZ91" s="1071" t="n"/>
      <c r="FA91" s="1071" t="n"/>
      <c r="FB91" s="1071" t="n"/>
      <c r="FC91" s="1071" t="n"/>
      <c r="FD91" s="1071" t="n"/>
      <c r="FE91" s="1071" t="n"/>
      <c r="FF91" s="1071" t="n"/>
      <c r="FG91" s="1071" t="n"/>
      <c r="FH91" s="1071" t="n"/>
      <c r="FI91" s="1071" t="n"/>
      <c r="FJ91" s="1071" t="n"/>
      <c r="FK91" s="1071" t="n"/>
      <c r="FL91" s="1071" t="n"/>
      <c r="FM91" s="1071" t="n"/>
      <c r="FN91" s="1071" t="n"/>
      <c r="FO91" s="1071" t="n"/>
      <c r="FP91" s="1071" t="n"/>
      <c r="FQ91" s="1071" t="n"/>
      <c r="FR91" s="1071" t="n"/>
      <c r="FS91" s="1071" t="n"/>
      <c r="FT91" s="1071" t="n"/>
      <c r="FU91" s="1071" t="n"/>
      <c r="FV91" s="1071" t="n"/>
      <c r="FW91" s="1071" t="n"/>
      <c r="FX91" s="1071" t="n"/>
      <c r="FY91" s="1071" t="n"/>
      <c r="FZ91" s="1071" t="n"/>
      <c r="GA91" s="1071" t="n"/>
      <c r="GB91" s="1071" t="n"/>
      <c r="GC91" s="1071" t="n"/>
      <c r="GD91" s="1071" t="n"/>
      <c r="GE91" s="1071" t="n"/>
      <c r="GF91" s="1071" t="n"/>
      <c r="GG91" s="1071" t="n"/>
      <c r="GH91" s="1071" t="n"/>
      <c r="GI91" s="1071" t="n"/>
      <c r="GJ91" s="1071" t="n"/>
      <c r="GK91" s="1071" t="n"/>
      <c r="GL91" s="1071" t="n"/>
      <c r="GM91" s="1071" t="n"/>
      <c r="GN91" s="1071" t="n"/>
      <c r="GO91" s="1071" t="n"/>
      <c r="GP91" s="1071" t="n"/>
      <c r="GQ91" s="1071" t="n"/>
      <c r="GR91" s="1071" t="n"/>
      <c r="GS91" s="1071" t="n"/>
      <c r="GT91" s="1071" t="n"/>
      <c r="GU91" s="1071" t="n"/>
      <c r="GV91" s="1071" t="n"/>
      <c r="GW91" s="1071" t="n"/>
      <c r="GX91" s="1071" t="n"/>
      <c r="GY91" s="1071" t="n"/>
      <c r="GZ91" s="1071" t="n"/>
      <c r="HA91" s="1071" t="n"/>
      <c r="HB91" s="1071" t="n"/>
      <c r="HC91" s="1071" t="n"/>
      <c r="HD91" s="1071" t="n"/>
      <c r="HE91" s="1071" t="n"/>
      <c r="HF91" s="1071" t="n"/>
      <c r="HG91" s="1071" t="n"/>
      <c r="HH91" s="1071" t="n"/>
      <c r="HI91" s="1071" t="n"/>
      <c r="HJ91" s="1071" t="n"/>
      <c r="HK91" s="1071" t="n"/>
      <c r="HL91" s="1071" t="n"/>
      <c r="HM91" s="1071" t="n"/>
      <c r="HN91" s="1071" t="n"/>
      <c r="HO91" s="1071" t="n"/>
      <c r="HP91" s="1071" t="n"/>
      <c r="HQ91" s="1071" t="n"/>
      <c r="HR91" s="1071" t="n"/>
      <c r="HS91" s="1071" t="n"/>
      <c r="HT91" s="1071" t="n"/>
      <c r="HU91" s="1071" t="n"/>
      <c r="HV91" s="1071" t="n"/>
      <c r="HW91" s="1071" t="n"/>
      <c r="HX91" s="1071" t="n"/>
      <c r="HY91" s="1071" t="n"/>
      <c r="HZ91" s="1071" t="n"/>
      <c r="IA91" s="1071" t="n"/>
      <c r="IB91" s="1071" t="n"/>
      <c r="IC91" s="1071" t="n"/>
      <c r="ID91" s="1071" t="n"/>
      <c r="IE91" s="1071" t="n"/>
      <c r="IF91" s="1071" t="n"/>
      <c r="IG91" s="1071" t="n"/>
      <c r="IH91" s="1071" t="n"/>
      <c r="II91" s="1071" t="n"/>
      <c r="IJ91" s="1071" t="n"/>
      <c r="IK91" s="1071" t="n"/>
      <c r="IL91" s="1071" t="n"/>
      <c r="IM91" s="1071" t="n"/>
      <c r="IN91" s="1071" t="n"/>
      <c r="IO91" s="1071" t="n"/>
      <c r="IP91" s="1071" t="n"/>
      <c r="IQ91" s="1071" t="n"/>
      <c r="IR91" s="1071" t="n"/>
      <c r="IS91" s="1071" t="n"/>
      <c r="IT91" s="1071" t="n"/>
      <c r="IU91" s="1071" t="n"/>
      <c r="IV91" s="1071" t="n"/>
      <c r="IW91" s="1071" t="n"/>
      <c r="IX91" s="1071" t="n"/>
      <c r="IY91" s="1071" t="n"/>
      <c r="IZ91" s="1071" t="n"/>
      <c r="JA91" s="1071" t="n"/>
      <c r="JB91" s="1071" t="n"/>
      <c r="JC91" s="1071" t="n"/>
      <c r="JD91" s="1071" t="n"/>
      <c r="JE91" s="1071" t="n"/>
      <c r="JF91" s="1071" t="n"/>
      <c r="JG91" s="1071" t="n"/>
      <c r="JH91" s="1071" t="n"/>
      <c r="JI91" s="1071" t="n"/>
      <c r="JJ91" s="1071" t="n"/>
      <c r="JK91" s="1071" t="n"/>
      <c r="JL91" s="1071" t="n"/>
      <c r="JM91" s="1071" t="n"/>
      <c r="JN91" s="1071" t="n"/>
      <c r="JO91" s="1071" t="n"/>
      <c r="JP91" s="1071" t="n"/>
      <c r="JQ91" s="1071" t="n"/>
      <c r="JR91" s="1071" t="n"/>
      <c r="JS91" s="1071" t="n"/>
      <c r="JT91" s="1071" t="n"/>
      <c r="JU91" s="1071" t="n"/>
      <c r="JV91" s="1071" t="n"/>
      <c r="JW91" s="1071" t="n"/>
      <c r="JX91" s="1071" t="n"/>
      <c r="JY91" s="1071" t="n"/>
      <c r="JZ91" s="1071" t="n"/>
      <c r="KA91" s="1071" t="n"/>
      <c r="KB91" s="1071" t="n"/>
      <c r="KC91" s="1071" t="n"/>
      <c r="KD91" s="1071" t="n"/>
      <c r="KE91" s="1071" t="n"/>
      <c r="KF91" s="1071" t="n"/>
      <c r="KG91" s="1071" t="n"/>
      <c r="KH91" s="1071" t="n"/>
      <c r="KI91" s="1071" t="n"/>
      <c r="KJ91" s="1071" t="n"/>
      <c r="KK91" s="1071" t="n"/>
      <c r="KL91" s="1071" t="n"/>
      <c r="KM91" s="1071" t="n"/>
      <c r="KN91" s="1071" t="n"/>
      <c r="KO91" s="1071" t="n"/>
      <c r="KP91" s="1071" t="n"/>
      <c r="KQ91" s="1071" t="n"/>
      <c r="KR91" s="1071" t="n"/>
      <c r="KS91" s="1071" t="n"/>
      <c r="KT91" s="1071" t="n"/>
      <c r="KU91" s="1071" t="n"/>
      <c r="KV91" s="1071" t="n"/>
      <c r="KW91" s="1071" t="n"/>
      <c r="KX91" s="1071" t="n"/>
      <c r="KY91" s="1071" t="n"/>
      <c r="KZ91" s="1071" t="n"/>
      <c r="LA91" s="1071" t="n"/>
      <c r="LB91" s="1071" t="n"/>
      <c r="LC91" s="1071" t="n"/>
      <c r="LD91" s="1071" t="n"/>
      <c r="LE91" s="1071" t="n"/>
      <c r="LF91" s="1071" t="n"/>
      <c r="LG91" s="1071" t="n"/>
      <c r="LH91" s="1071" t="n"/>
      <c r="LI91" s="1071" t="n"/>
      <c r="LJ91" s="1071" t="n"/>
      <c r="LK91" s="1071" t="n"/>
      <c r="LL91" s="1071" t="n"/>
      <c r="LM91" s="1071" t="n"/>
      <c r="LN91" s="1071" t="n"/>
      <c r="LO91" s="1071" t="n"/>
      <c r="LP91" s="1071" t="n"/>
      <c r="LQ91" s="1071" t="n"/>
      <c r="LR91" s="1071" t="n"/>
      <c r="LS91" s="1071" t="n"/>
    </row>
    <row r="92" ht="14.25" customFormat="1" customHeight="1" s="1071">
      <c r="A92" s="1071" t="n"/>
      <c r="B92" s="1097" t="n"/>
      <c r="C92" s="1128" t="n"/>
      <c r="D92" s="1128" t="n"/>
      <c r="E92" s="1128" t="n"/>
      <c r="F92" s="1128" t="n"/>
      <c r="G92" s="1128" t="n"/>
      <c r="H92" s="1128" t="n"/>
      <c r="I92" s="1136" t="n"/>
      <c r="J92" s="1071" t="n"/>
      <c r="K92" s="1137" t="n"/>
      <c r="L92" s="1071" t="n"/>
      <c r="M92" s="1071" t="n"/>
      <c r="N92" s="1100">
        <f>B92</f>
        <v/>
      </c>
      <c r="O92" s="1101">
        <f>C92*BS!$B$9</f>
        <v/>
      </c>
      <c r="P92" s="1101">
        <f>D92*BS!$B$9</f>
        <v/>
      </c>
      <c r="Q92" s="1101">
        <f>E92*BS!$B$9</f>
        <v/>
      </c>
      <c r="R92" s="1101">
        <f>F92*BS!$B$9</f>
        <v/>
      </c>
      <c r="S92" s="1101">
        <f>G92*BS!$B$9</f>
        <v/>
      </c>
      <c r="T92" s="1101">
        <f>H92*BS!$B$9</f>
        <v/>
      </c>
      <c r="U92" s="1135">
        <f>I92</f>
        <v/>
      </c>
      <c r="V92" s="160" t="n"/>
      <c r="W92" s="160" t="n"/>
      <c r="X92" s="1071" t="n"/>
      <c r="Y92" s="1071" t="n"/>
      <c r="Z92" s="1071" t="n"/>
      <c r="AA92" s="1071" t="n"/>
      <c r="AB92" s="1071" t="n"/>
      <c r="AC92" s="1071" t="n"/>
      <c r="AD92" s="1071" t="n"/>
      <c r="AE92" s="1071" t="n"/>
      <c r="AF92" s="1071" t="n"/>
      <c r="AG92" s="1071" t="n"/>
      <c r="AH92" s="1071" t="n"/>
      <c r="AI92" s="1071" t="n"/>
      <c r="AJ92" s="1071" t="n"/>
      <c r="AK92" s="1071" t="n"/>
      <c r="AL92" s="1071" t="n"/>
      <c r="AM92" s="1071" t="n"/>
      <c r="AN92" s="1071" t="n"/>
      <c r="AO92" s="1071" t="n"/>
      <c r="AP92" s="1071" t="n"/>
      <c r="AQ92" s="1071" t="n"/>
      <c r="AR92" s="1071" t="n"/>
      <c r="AS92" s="1071" t="n"/>
      <c r="AT92" s="1071" t="n"/>
      <c r="AU92" s="1071" t="n"/>
      <c r="AV92" s="1071" t="n"/>
      <c r="AW92" s="1071" t="n"/>
      <c r="AX92" s="1071" t="n"/>
      <c r="AY92" s="1071" t="n"/>
      <c r="AZ92" s="1071" t="n"/>
      <c r="BA92" s="1071" t="n"/>
      <c r="BB92" s="1071" t="n"/>
      <c r="BC92" s="1071" t="n"/>
      <c r="BD92" s="1071" t="n"/>
      <c r="BE92" s="1071" t="n"/>
      <c r="BF92" s="1071" t="n"/>
      <c r="BG92" s="1071" t="n"/>
      <c r="BH92" s="1071" t="n"/>
      <c r="BI92" s="1071" t="n"/>
      <c r="BJ92" s="1071" t="n"/>
      <c r="BK92" s="1071" t="n"/>
      <c r="BL92" s="1071" t="n"/>
      <c r="BM92" s="1071" t="n"/>
      <c r="BN92" s="1071" t="n"/>
      <c r="BO92" s="1071" t="n"/>
      <c r="BP92" s="1071" t="n"/>
      <c r="BQ92" s="1071" t="n"/>
      <c r="BR92" s="1071" t="n"/>
      <c r="BS92" s="1071" t="n"/>
      <c r="BT92" s="1071" t="n"/>
      <c r="BU92" s="1071" t="n"/>
      <c r="BV92" s="1071" t="n"/>
      <c r="BW92" s="1071" t="n"/>
      <c r="BX92" s="1071" t="n"/>
      <c r="BY92" s="1071" t="n"/>
      <c r="BZ92" s="1071" t="n"/>
      <c r="CA92" s="1071" t="n"/>
      <c r="CB92" s="1071" t="n"/>
      <c r="CC92" s="1071" t="n"/>
      <c r="CD92" s="1071" t="n"/>
      <c r="CE92" s="1071" t="n"/>
      <c r="CF92" s="1071" t="n"/>
      <c r="CG92" s="1071" t="n"/>
      <c r="CH92" s="1071" t="n"/>
      <c r="CI92" s="1071" t="n"/>
      <c r="CJ92" s="1071" t="n"/>
      <c r="CK92" s="1071" t="n"/>
      <c r="CL92" s="1071" t="n"/>
      <c r="CM92" s="1071" t="n"/>
      <c r="CN92" s="1071" t="n"/>
      <c r="CO92" s="1071" t="n"/>
      <c r="CP92" s="1071" t="n"/>
      <c r="CQ92" s="1071" t="n"/>
      <c r="CR92" s="1071" t="n"/>
      <c r="CS92" s="1071" t="n"/>
      <c r="CT92" s="1071" t="n"/>
      <c r="CU92" s="1071" t="n"/>
      <c r="CV92" s="1071" t="n"/>
      <c r="CW92" s="1071" t="n"/>
      <c r="CX92" s="1071" t="n"/>
      <c r="CY92" s="1071" t="n"/>
      <c r="CZ92" s="1071" t="n"/>
      <c r="DA92" s="1071" t="n"/>
      <c r="DB92" s="1071" t="n"/>
      <c r="DC92" s="1071" t="n"/>
      <c r="DD92" s="1071" t="n"/>
      <c r="DE92" s="1071" t="n"/>
      <c r="DF92" s="1071" t="n"/>
      <c r="DG92" s="1071" t="n"/>
      <c r="DH92" s="1071" t="n"/>
      <c r="DI92" s="1071" t="n"/>
      <c r="DJ92" s="1071" t="n"/>
      <c r="DK92" s="1071" t="n"/>
      <c r="DL92" s="1071" t="n"/>
      <c r="DM92" s="1071" t="n"/>
      <c r="DN92" s="1071" t="n"/>
      <c r="DO92" s="1071" t="n"/>
      <c r="DP92" s="1071" t="n"/>
      <c r="DQ92" s="1071" t="n"/>
      <c r="DR92" s="1071" t="n"/>
      <c r="DS92" s="1071" t="n"/>
      <c r="DT92" s="1071" t="n"/>
      <c r="DU92" s="1071" t="n"/>
      <c r="DV92" s="1071" t="n"/>
      <c r="DW92" s="1071" t="n"/>
      <c r="DX92" s="1071" t="n"/>
      <c r="DY92" s="1071" t="n"/>
      <c r="DZ92" s="1071" t="n"/>
      <c r="EA92" s="1071" t="n"/>
      <c r="EB92" s="1071" t="n"/>
      <c r="EC92" s="1071" t="n"/>
      <c r="ED92" s="1071" t="n"/>
      <c r="EE92" s="1071" t="n"/>
      <c r="EF92" s="1071" t="n"/>
      <c r="EG92" s="1071" t="n"/>
      <c r="EH92" s="1071" t="n"/>
      <c r="EI92" s="1071" t="n"/>
      <c r="EJ92" s="1071" t="n"/>
      <c r="EK92" s="1071" t="n"/>
      <c r="EL92" s="1071" t="n"/>
      <c r="EM92" s="1071" t="n"/>
      <c r="EN92" s="1071" t="n"/>
      <c r="EO92" s="1071" t="n"/>
      <c r="EP92" s="1071" t="n"/>
      <c r="EQ92" s="1071" t="n"/>
      <c r="ER92" s="1071" t="n"/>
      <c r="ES92" s="1071" t="n"/>
      <c r="ET92" s="1071" t="n"/>
      <c r="EU92" s="1071" t="n"/>
      <c r="EV92" s="1071" t="n"/>
      <c r="EW92" s="1071" t="n"/>
      <c r="EX92" s="1071" t="n"/>
      <c r="EY92" s="1071" t="n"/>
      <c r="EZ92" s="1071" t="n"/>
      <c r="FA92" s="1071" t="n"/>
      <c r="FB92" s="1071" t="n"/>
      <c r="FC92" s="1071" t="n"/>
      <c r="FD92" s="1071" t="n"/>
      <c r="FE92" s="1071" t="n"/>
      <c r="FF92" s="1071" t="n"/>
      <c r="FG92" s="1071" t="n"/>
      <c r="FH92" s="1071" t="n"/>
      <c r="FI92" s="1071" t="n"/>
      <c r="FJ92" s="1071" t="n"/>
      <c r="FK92" s="1071" t="n"/>
      <c r="FL92" s="1071" t="n"/>
      <c r="FM92" s="1071" t="n"/>
      <c r="FN92" s="1071" t="n"/>
      <c r="FO92" s="1071" t="n"/>
      <c r="FP92" s="1071" t="n"/>
      <c r="FQ92" s="1071" t="n"/>
      <c r="FR92" s="1071" t="n"/>
      <c r="FS92" s="1071" t="n"/>
      <c r="FT92" s="1071" t="n"/>
      <c r="FU92" s="1071" t="n"/>
      <c r="FV92" s="1071" t="n"/>
      <c r="FW92" s="1071" t="n"/>
      <c r="FX92" s="1071" t="n"/>
      <c r="FY92" s="1071" t="n"/>
      <c r="FZ92" s="1071" t="n"/>
      <c r="GA92" s="1071" t="n"/>
      <c r="GB92" s="1071" t="n"/>
      <c r="GC92" s="1071" t="n"/>
      <c r="GD92" s="1071" t="n"/>
      <c r="GE92" s="1071" t="n"/>
      <c r="GF92" s="1071" t="n"/>
      <c r="GG92" s="1071" t="n"/>
      <c r="GH92" s="1071" t="n"/>
      <c r="GI92" s="1071" t="n"/>
      <c r="GJ92" s="1071" t="n"/>
      <c r="GK92" s="1071" t="n"/>
      <c r="GL92" s="1071" t="n"/>
      <c r="GM92" s="1071" t="n"/>
      <c r="GN92" s="1071" t="n"/>
      <c r="GO92" s="1071" t="n"/>
      <c r="GP92" s="1071" t="n"/>
      <c r="GQ92" s="1071" t="n"/>
      <c r="GR92" s="1071" t="n"/>
      <c r="GS92" s="1071" t="n"/>
      <c r="GT92" s="1071" t="n"/>
      <c r="GU92" s="1071" t="n"/>
      <c r="GV92" s="1071" t="n"/>
      <c r="GW92" s="1071" t="n"/>
      <c r="GX92" s="1071" t="n"/>
      <c r="GY92" s="1071" t="n"/>
      <c r="GZ92" s="1071" t="n"/>
      <c r="HA92" s="1071" t="n"/>
      <c r="HB92" s="1071" t="n"/>
      <c r="HC92" s="1071" t="n"/>
      <c r="HD92" s="1071" t="n"/>
      <c r="HE92" s="1071" t="n"/>
      <c r="HF92" s="1071" t="n"/>
      <c r="HG92" s="1071" t="n"/>
      <c r="HH92" s="1071" t="n"/>
      <c r="HI92" s="1071" t="n"/>
      <c r="HJ92" s="1071" t="n"/>
      <c r="HK92" s="1071" t="n"/>
      <c r="HL92" s="1071" t="n"/>
      <c r="HM92" s="1071" t="n"/>
      <c r="HN92" s="1071" t="n"/>
      <c r="HO92" s="1071" t="n"/>
      <c r="HP92" s="1071" t="n"/>
      <c r="HQ92" s="1071" t="n"/>
      <c r="HR92" s="1071" t="n"/>
      <c r="HS92" s="1071" t="n"/>
      <c r="HT92" s="1071" t="n"/>
      <c r="HU92" s="1071" t="n"/>
      <c r="HV92" s="1071" t="n"/>
      <c r="HW92" s="1071" t="n"/>
      <c r="HX92" s="1071" t="n"/>
      <c r="HY92" s="1071" t="n"/>
      <c r="HZ92" s="1071" t="n"/>
      <c r="IA92" s="1071" t="n"/>
      <c r="IB92" s="1071" t="n"/>
      <c r="IC92" s="1071" t="n"/>
      <c r="ID92" s="1071" t="n"/>
      <c r="IE92" s="1071" t="n"/>
      <c r="IF92" s="1071" t="n"/>
      <c r="IG92" s="1071" t="n"/>
      <c r="IH92" s="1071" t="n"/>
      <c r="II92" s="1071" t="n"/>
      <c r="IJ92" s="1071" t="n"/>
      <c r="IK92" s="1071" t="n"/>
      <c r="IL92" s="1071" t="n"/>
      <c r="IM92" s="1071" t="n"/>
      <c r="IN92" s="1071" t="n"/>
      <c r="IO92" s="1071" t="n"/>
      <c r="IP92" s="1071" t="n"/>
      <c r="IQ92" s="1071" t="n"/>
      <c r="IR92" s="1071" t="n"/>
      <c r="IS92" s="1071" t="n"/>
      <c r="IT92" s="1071" t="n"/>
      <c r="IU92" s="1071" t="n"/>
      <c r="IV92" s="1071" t="n"/>
      <c r="IW92" s="1071" t="n"/>
      <c r="IX92" s="1071" t="n"/>
      <c r="IY92" s="1071" t="n"/>
      <c r="IZ92" s="1071" t="n"/>
      <c r="JA92" s="1071" t="n"/>
      <c r="JB92" s="1071" t="n"/>
      <c r="JC92" s="1071" t="n"/>
      <c r="JD92" s="1071" t="n"/>
      <c r="JE92" s="1071" t="n"/>
      <c r="JF92" s="1071" t="n"/>
      <c r="JG92" s="1071" t="n"/>
      <c r="JH92" s="1071" t="n"/>
      <c r="JI92" s="1071" t="n"/>
      <c r="JJ92" s="1071" t="n"/>
      <c r="JK92" s="1071" t="n"/>
      <c r="JL92" s="1071" t="n"/>
      <c r="JM92" s="1071" t="n"/>
      <c r="JN92" s="1071" t="n"/>
      <c r="JO92" s="1071" t="n"/>
      <c r="JP92" s="1071" t="n"/>
      <c r="JQ92" s="1071" t="n"/>
      <c r="JR92" s="1071" t="n"/>
      <c r="JS92" s="1071" t="n"/>
      <c r="JT92" s="1071" t="n"/>
      <c r="JU92" s="1071" t="n"/>
      <c r="JV92" s="1071" t="n"/>
      <c r="JW92" s="1071" t="n"/>
      <c r="JX92" s="1071" t="n"/>
      <c r="JY92" s="1071" t="n"/>
      <c r="JZ92" s="1071" t="n"/>
      <c r="KA92" s="1071" t="n"/>
      <c r="KB92" s="1071" t="n"/>
      <c r="KC92" s="1071" t="n"/>
      <c r="KD92" s="1071" t="n"/>
      <c r="KE92" s="1071" t="n"/>
      <c r="KF92" s="1071" t="n"/>
      <c r="KG92" s="1071" t="n"/>
      <c r="KH92" s="1071" t="n"/>
      <c r="KI92" s="1071" t="n"/>
      <c r="KJ92" s="1071" t="n"/>
      <c r="KK92" s="1071" t="n"/>
      <c r="KL92" s="1071" t="n"/>
      <c r="KM92" s="1071" t="n"/>
      <c r="KN92" s="1071" t="n"/>
      <c r="KO92" s="1071" t="n"/>
      <c r="KP92" s="1071" t="n"/>
      <c r="KQ92" s="1071" t="n"/>
      <c r="KR92" s="1071" t="n"/>
      <c r="KS92" s="1071" t="n"/>
      <c r="KT92" s="1071" t="n"/>
      <c r="KU92" s="1071" t="n"/>
      <c r="KV92" s="1071" t="n"/>
      <c r="KW92" s="1071" t="n"/>
      <c r="KX92" s="1071" t="n"/>
      <c r="KY92" s="1071" t="n"/>
      <c r="KZ92" s="1071" t="n"/>
      <c r="LA92" s="1071" t="n"/>
      <c r="LB92" s="1071" t="n"/>
      <c r="LC92" s="1071" t="n"/>
      <c r="LD92" s="1071" t="n"/>
      <c r="LE92" s="1071" t="n"/>
      <c r="LF92" s="1071" t="n"/>
      <c r="LG92" s="1071" t="n"/>
      <c r="LH92" s="1071" t="n"/>
      <c r="LI92" s="1071" t="n"/>
      <c r="LJ92" s="1071" t="n"/>
      <c r="LK92" s="1071" t="n"/>
      <c r="LL92" s="1071" t="n"/>
      <c r="LM92" s="1071" t="n"/>
      <c r="LN92" s="1071" t="n"/>
      <c r="LO92" s="1071" t="n"/>
      <c r="LP92" s="1071" t="n"/>
      <c r="LQ92" s="1071" t="n"/>
      <c r="LR92" s="1071" t="n"/>
      <c r="LS92" s="1071" t="n"/>
    </row>
    <row r="93" ht="14.25" customFormat="1" customHeight="1" s="1071">
      <c r="A93" s="1071" t="n"/>
      <c r="B93" s="1097" t="n"/>
      <c r="C93" s="1128" t="n"/>
      <c r="D93" s="1128" t="n"/>
      <c r="E93" s="1128" t="n"/>
      <c r="F93" s="1128" t="n"/>
      <c r="G93" s="1128" t="n"/>
      <c r="H93" s="1128" t="n"/>
      <c r="I93" s="1136" t="n"/>
      <c r="J93" s="1071" t="n"/>
      <c r="K93" s="1137" t="n"/>
      <c r="L93" s="1071" t="n"/>
      <c r="M93" s="1071" t="n"/>
      <c r="N93" s="1100">
        <f>B93</f>
        <v/>
      </c>
      <c r="O93" s="1101">
        <f>C93*BS!$B$9</f>
        <v/>
      </c>
      <c r="P93" s="1101">
        <f>D93*BS!$B$9</f>
        <v/>
      </c>
      <c r="Q93" s="1101">
        <f>E93*BS!$B$9</f>
        <v/>
      </c>
      <c r="R93" s="1101">
        <f>F93*BS!$B$9</f>
        <v/>
      </c>
      <c r="S93" s="1101">
        <f>G93*BS!$B$9</f>
        <v/>
      </c>
      <c r="T93" s="1101">
        <f>H93*BS!$B$9</f>
        <v/>
      </c>
      <c r="U93" s="1135">
        <f>I93</f>
        <v/>
      </c>
      <c r="V93" s="160" t="n"/>
      <c r="W93" s="160" t="n"/>
      <c r="X93" s="1071" t="n"/>
      <c r="Y93" s="1071" t="n"/>
      <c r="Z93" s="1071" t="n"/>
      <c r="AA93" s="1071" t="n"/>
      <c r="AB93" s="1071" t="n"/>
      <c r="AC93" s="1071" t="n"/>
      <c r="AD93" s="1071" t="n"/>
      <c r="AE93" s="1071" t="n"/>
      <c r="AF93" s="1071" t="n"/>
      <c r="AG93" s="1071" t="n"/>
      <c r="AH93" s="1071" t="n"/>
      <c r="AI93" s="1071" t="n"/>
      <c r="AJ93" s="1071" t="n"/>
      <c r="AK93" s="1071" t="n"/>
      <c r="AL93" s="1071" t="n"/>
      <c r="AM93" s="1071" t="n"/>
      <c r="AN93" s="1071" t="n"/>
      <c r="AO93" s="1071" t="n"/>
      <c r="AP93" s="1071" t="n"/>
      <c r="AQ93" s="1071" t="n"/>
      <c r="AR93" s="1071" t="n"/>
      <c r="AS93" s="1071" t="n"/>
      <c r="AT93" s="1071" t="n"/>
      <c r="AU93" s="1071" t="n"/>
      <c r="AV93" s="1071" t="n"/>
      <c r="AW93" s="1071" t="n"/>
      <c r="AX93" s="1071" t="n"/>
      <c r="AY93" s="1071" t="n"/>
      <c r="AZ93" s="1071" t="n"/>
      <c r="BA93" s="1071" t="n"/>
      <c r="BB93" s="1071" t="n"/>
      <c r="BC93" s="1071" t="n"/>
      <c r="BD93" s="1071" t="n"/>
      <c r="BE93" s="1071" t="n"/>
      <c r="BF93" s="1071" t="n"/>
      <c r="BG93" s="1071" t="n"/>
      <c r="BH93" s="1071" t="n"/>
      <c r="BI93" s="1071" t="n"/>
      <c r="BJ93" s="1071" t="n"/>
      <c r="BK93" s="1071" t="n"/>
      <c r="BL93" s="1071" t="n"/>
      <c r="BM93" s="1071" t="n"/>
      <c r="BN93" s="1071" t="n"/>
      <c r="BO93" s="1071" t="n"/>
      <c r="BP93" s="1071" t="n"/>
      <c r="BQ93" s="1071" t="n"/>
      <c r="BR93" s="1071" t="n"/>
      <c r="BS93" s="1071" t="n"/>
      <c r="BT93" s="1071" t="n"/>
      <c r="BU93" s="1071" t="n"/>
      <c r="BV93" s="1071" t="n"/>
      <c r="BW93" s="1071" t="n"/>
      <c r="BX93" s="1071" t="n"/>
      <c r="BY93" s="1071" t="n"/>
      <c r="BZ93" s="1071" t="n"/>
      <c r="CA93" s="1071" t="n"/>
      <c r="CB93" s="1071" t="n"/>
      <c r="CC93" s="1071" t="n"/>
      <c r="CD93" s="1071" t="n"/>
      <c r="CE93" s="1071" t="n"/>
      <c r="CF93" s="1071" t="n"/>
      <c r="CG93" s="1071" t="n"/>
      <c r="CH93" s="1071" t="n"/>
      <c r="CI93" s="1071" t="n"/>
      <c r="CJ93" s="1071" t="n"/>
      <c r="CK93" s="1071" t="n"/>
      <c r="CL93" s="1071" t="n"/>
      <c r="CM93" s="1071" t="n"/>
      <c r="CN93" s="1071" t="n"/>
      <c r="CO93" s="1071" t="n"/>
      <c r="CP93" s="1071" t="n"/>
      <c r="CQ93" s="1071" t="n"/>
      <c r="CR93" s="1071" t="n"/>
      <c r="CS93" s="1071" t="n"/>
      <c r="CT93" s="1071" t="n"/>
      <c r="CU93" s="1071" t="n"/>
      <c r="CV93" s="1071" t="n"/>
      <c r="CW93" s="1071" t="n"/>
      <c r="CX93" s="1071" t="n"/>
      <c r="CY93" s="1071" t="n"/>
      <c r="CZ93" s="1071" t="n"/>
      <c r="DA93" s="1071" t="n"/>
      <c r="DB93" s="1071" t="n"/>
      <c r="DC93" s="1071" t="n"/>
      <c r="DD93" s="1071" t="n"/>
      <c r="DE93" s="1071" t="n"/>
      <c r="DF93" s="1071" t="n"/>
      <c r="DG93" s="1071" t="n"/>
      <c r="DH93" s="1071" t="n"/>
      <c r="DI93" s="1071" t="n"/>
      <c r="DJ93" s="1071" t="n"/>
      <c r="DK93" s="1071" t="n"/>
      <c r="DL93" s="1071" t="n"/>
      <c r="DM93" s="1071" t="n"/>
      <c r="DN93" s="1071" t="n"/>
      <c r="DO93" s="1071" t="n"/>
      <c r="DP93" s="1071" t="n"/>
      <c r="DQ93" s="1071" t="n"/>
      <c r="DR93" s="1071" t="n"/>
      <c r="DS93" s="1071" t="n"/>
      <c r="DT93" s="1071" t="n"/>
      <c r="DU93" s="1071" t="n"/>
      <c r="DV93" s="1071" t="n"/>
      <c r="DW93" s="1071" t="n"/>
      <c r="DX93" s="1071" t="n"/>
      <c r="DY93" s="1071" t="n"/>
      <c r="DZ93" s="1071" t="n"/>
      <c r="EA93" s="1071" t="n"/>
      <c r="EB93" s="1071" t="n"/>
      <c r="EC93" s="1071" t="n"/>
      <c r="ED93" s="1071" t="n"/>
      <c r="EE93" s="1071" t="n"/>
      <c r="EF93" s="1071" t="n"/>
      <c r="EG93" s="1071" t="n"/>
      <c r="EH93" s="1071" t="n"/>
      <c r="EI93" s="1071" t="n"/>
      <c r="EJ93" s="1071" t="n"/>
      <c r="EK93" s="1071" t="n"/>
      <c r="EL93" s="1071" t="n"/>
      <c r="EM93" s="1071" t="n"/>
      <c r="EN93" s="1071" t="n"/>
      <c r="EO93" s="1071" t="n"/>
      <c r="EP93" s="1071" t="n"/>
      <c r="EQ93" s="1071" t="n"/>
      <c r="ER93" s="1071" t="n"/>
      <c r="ES93" s="1071" t="n"/>
      <c r="ET93" s="1071" t="n"/>
      <c r="EU93" s="1071" t="n"/>
      <c r="EV93" s="1071" t="n"/>
      <c r="EW93" s="1071" t="n"/>
      <c r="EX93" s="1071" t="n"/>
      <c r="EY93" s="1071" t="n"/>
      <c r="EZ93" s="1071" t="n"/>
      <c r="FA93" s="1071" t="n"/>
      <c r="FB93" s="1071" t="n"/>
      <c r="FC93" s="1071" t="n"/>
      <c r="FD93" s="1071" t="n"/>
      <c r="FE93" s="1071" t="n"/>
      <c r="FF93" s="1071" t="n"/>
      <c r="FG93" s="1071" t="n"/>
      <c r="FH93" s="1071" t="n"/>
      <c r="FI93" s="1071" t="n"/>
      <c r="FJ93" s="1071" t="n"/>
      <c r="FK93" s="1071" t="n"/>
      <c r="FL93" s="1071" t="n"/>
      <c r="FM93" s="1071" t="n"/>
      <c r="FN93" s="1071" t="n"/>
      <c r="FO93" s="1071" t="n"/>
      <c r="FP93" s="1071" t="n"/>
      <c r="FQ93" s="1071" t="n"/>
      <c r="FR93" s="1071" t="n"/>
      <c r="FS93" s="1071" t="n"/>
      <c r="FT93" s="1071" t="n"/>
      <c r="FU93" s="1071" t="n"/>
      <c r="FV93" s="1071" t="n"/>
      <c r="FW93" s="1071" t="n"/>
      <c r="FX93" s="1071" t="n"/>
      <c r="FY93" s="1071" t="n"/>
      <c r="FZ93" s="1071" t="n"/>
      <c r="GA93" s="1071" t="n"/>
      <c r="GB93" s="1071" t="n"/>
      <c r="GC93" s="1071" t="n"/>
      <c r="GD93" s="1071" t="n"/>
      <c r="GE93" s="1071" t="n"/>
      <c r="GF93" s="1071" t="n"/>
      <c r="GG93" s="1071" t="n"/>
      <c r="GH93" s="1071" t="n"/>
      <c r="GI93" s="1071" t="n"/>
      <c r="GJ93" s="1071" t="n"/>
      <c r="GK93" s="1071" t="n"/>
      <c r="GL93" s="1071" t="n"/>
      <c r="GM93" s="1071" t="n"/>
      <c r="GN93" s="1071" t="n"/>
      <c r="GO93" s="1071" t="n"/>
      <c r="GP93" s="1071" t="n"/>
      <c r="GQ93" s="1071" t="n"/>
      <c r="GR93" s="1071" t="n"/>
      <c r="GS93" s="1071" t="n"/>
      <c r="GT93" s="1071" t="n"/>
      <c r="GU93" s="1071" t="n"/>
      <c r="GV93" s="1071" t="n"/>
      <c r="GW93" s="1071" t="n"/>
      <c r="GX93" s="1071" t="n"/>
      <c r="GY93" s="1071" t="n"/>
      <c r="GZ93" s="1071" t="n"/>
      <c r="HA93" s="1071" t="n"/>
      <c r="HB93" s="1071" t="n"/>
      <c r="HC93" s="1071" t="n"/>
      <c r="HD93" s="1071" t="n"/>
      <c r="HE93" s="1071" t="n"/>
      <c r="HF93" s="1071" t="n"/>
      <c r="HG93" s="1071" t="n"/>
      <c r="HH93" s="1071" t="n"/>
      <c r="HI93" s="1071" t="n"/>
      <c r="HJ93" s="1071" t="n"/>
      <c r="HK93" s="1071" t="n"/>
      <c r="HL93" s="1071" t="n"/>
      <c r="HM93" s="1071" t="n"/>
      <c r="HN93" s="1071" t="n"/>
      <c r="HO93" s="1071" t="n"/>
      <c r="HP93" s="1071" t="n"/>
      <c r="HQ93" s="1071" t="n"/>
      <c r="HR93" s="1071" t="n"/>
      <c r="HS93" s="1071" t="n"/>
      <c r="HT93" s="1071" t="n"/>
      <c r="HU93" s="1071" t="n"/>
      <c r="HV93" s="1071" t="n"/>
      <c r="HW93" s="1071" t="n"/>
      <c r="HX93" s="1071" t="n"/>
      <c r="HY93" s="1071" t="n"/>
      <c r="HZ93" s="1071" t="n"/>
      <c r="IA93" s="1071" t="n"/>
      <c r="IB93" s="1071" t="n"/>
      <c r="IC93" s="1071" t="n"/>
      <c r="ID93" s="1071" t="n"/>
      <c r="IE93" s="1071" t="n"/>
      <c r="IF93" s="1071" t="n"/>
      <c r="IG93" s="1071" t="n"/>
      <c r="IH93" s="1071" t="n"/>
      <c r="II93" s="1071" t="n"/>
      <c r="IJ93" s="1071" t="n"/>
      <c r="IK93" s="1071" t="n"/>
      <c r="IL93" s="1071" t="n"/>
      <c r="IM93" s="1071" t="n"/>
      <c r="IN93" s="1071" t="n"/>
      <c r="IO93" s="1071" t="n"/>
      <c r="IP93" s="1071" t="n"/>
      <c r="IQ93" s="1071" t="n"/>
      <c r="IR93" s="1071" t="n"/>
      <c r="IS93" s="1071" t="n"/>
      <c r="IT93" s="1071" t="n"/>
      <c r="IU93" s="1071" t="n"/>
      <c r="IV93" s="1071" t="n"/>
      <c r="IW93" s="1071" t="n"/>
      <c r="IX93" s="1071" t="n"/>
      <c r="IY93" s="1071" t="n"/>
      <c r="IZ93" s="1071" t="n"/>
      <c r="JA93" s="1071" t="n"/>
      <c r="JB93" s="1071" t="n"/>
      <c r="JC93" s="1071" t="n"/>
      <c r="JD93" s="1071" t="n"/>
      <c r="JE93" s="1071" t="n"/>
      <c r="JF93" s="1071" t="n"/>
      <c r="JG93" s="1071" t="n"/>
      <c r="JH93" s="1071" t="n"/>
      <c r="JI93" s="1071" t="n"/>
      <c r="JJ93" s="1071" t="n"/>
      <c r="JK93" s="1071" t="n"/>
      <c r="JL93" s="1071" t="n"/>
      <c r="JM93" s="1071" t="n"/>
      <c r="JN93" s="1071" t="n"/>
      <c r="JO93" s="1071" t="n"/>
      <c r="JP93" s="1071" t="n"/>
      <c r="JQ93" s="1071" t="n"/>
      <c r="JR93" s="1071" t="n"/>
      <c r="JS93" s="1071" t="n"/>
      <c r="JT93" s="1071" t="n"/>
      <c r="JU93" s="1071" t="n"/>
      <c r="JV93" s="1071" t="n"/>
      <c r="JW93" s="1071" t="n"/>
      <c r="JX93" s="1071" t="n"/>
      <c r="JY93" s="1071" t="n"/>
      <c r="JZ93" s="1071" t="n"/>
      <c r="KA93" s="1071" t="n"/>
      <c r="KB93" s="1071" t="n"/>
      <c r="KC93" s="1071" t="n"/>
      <c r="KD93" s="1071" t="n"/>
      <c r="KE93" s="1071" t="n"/>
      <c r="KF93" s="1071" t="n"/>
      <c r="KG93" s="1071" t="n"/>
      <c r="KH93" s="1071" t="n"/>
      <c r="KI93" s="1071" t="n"/>
      <c r="KJ93" s="1071" t="n"/>
      <c r="KK93" s="1071" t="n"/>
      <c r="KL93" s="1071" t="n"/>
      <c r="KM93" s="1071" t="n"/>
      <c r="KN93" s="1071" t="n"/>
      <c r="KO93" s="1071" t="n"/>
      <c r="KP93" s="1071" t="n"/>
      <c r="KQ93" s="1071" t="n"/>
      <c r="KR93" s="1071" t="n"/>
      <c r="KS93" s="1071" t="n"/>
      <c r="KT93" s="1071" t="n"/>
      <c r="KU93" s="1071" t="n"/>
      <c r="KV93" s="1071" t="n"/>
      <c r="KW93" s="1071" t="n"/>
      <c r="KX93" s="1071" t="n"/>
      <c r="KY93" s="1071" t="n"/>
      <c r="KZ93" s="1071" t="n"/>
      <c r="LA93" s="1071" t="n"/>
      <c r="LB93" s="1071" t="n"/>
      <c r="LC93" s="1071" t="n"/>
      <c r="LD93" s="1071" t="n"/>
      <c r="LE93" s="1071" t="n"/>
      <c r="LF93" s="1071" t="n"/>
      <c r="LG93" s="1071" t="n"/>
      <c r="LH93" s="1071" t="n"/>
      <c r="LI93" s="1071" t="n"/>
      <c r="LJ93" s="1071" t="n"/>
      <c r="LK93" s="1071" t="n"/>
      <c r="LL93" s="1071" t="n"/>
      <c r="LM93" s="1071" t="n"/>
      <c r="LN93" s="1071" t="n"/>
      <c r="LO93" s="1071" t="n"/>
      <c r="LP93" s="1071" t="n"/>
      <c r="LQ93" s="1071" t="n"/>
      <c r="LR93" s="1071" t="n"/>
      <c r="LS93" s="1071" t="n"/>
    </row>
    <row r="94" ht="14.25" customFormat="1" customHeight="1" s="1071">
      <c r="A94" s="1071" t="n"/>
      <c r="B94" s="1097" t="n"/>
      <c r="C94" s="1128" t="n"/>
      <c r="D94" s="1128" t="n"/>
      <c r="E94" s="1128" t="n"/>
      <c r="F94" s="1128" t="n"/>
      <c r="G94" s="1128" t="n"/>
      <c r="H94" s="1128" t="n"/>
      <c r="I94" s="1136" t="n"/>
      <c r="J94" s="1071" t="n"/>
      <c r="K94" s="1137" t="n"/>
      <c r="L94" s="1071" t="n"/>
      <c r="M94" s="1071" t="n"/>
      <c r="N94" s="1100">
        <f>B94</f>
        <v/>
      </c>
      <c r="O94" s="1101">
        <f>C94*BS!$B$9</f>
        <v/>
      </c>
      <c r="P94" s="1101">
        <f>D94*BS!$B$9</f>
        <v/>
      </c>
      <c r="Q94" s="1101">
        <f>E94*BS!$B$9</f>
        <v/>
      </c>
      <c r="R94" s="1101">
        <f>F94*BS!$B$9</f>
        <v/>
      </c>
      <c r="S94" s="1101">
        <f>G94*BS!$B$9</f>
        <v/>
      </c>
      <c r="T94" s="1101">
        <f>H94*BS!$B$9</f>
        <v/>
      </c>
      <c r="U94" s="1135">
        <f>I94</f>
        <v/>
      </c>
      <c r="V94" s="160" t="n"/>
      <c r="W94" s="160" t="n"/>
      <c r="X94" s="1071" t="n"/>
      <c r="Y94" s="1071" t="n"/>
      <c r="Z94" s="1071" t="n"/>
      <c r="AA94" s="1071" t="n"/>
      <c r="AB94" s="1071" t="n"/>
      <c r="AC94" s="1071" t="n"/>
      <c r="AD94" s="1071" t="n"/>
      <c r="AE94" s="1071" t="n"/>
      <c r="AF94" s="1071" t="n"/>
      <c r="AG94" s="1071" t="n"/>
      <c r="AH94" s="1071" t="n"/>
      <c r="AI94" s="1071" t="n"/>
      <c r="AJ94" s="1071" t="n"/>
      <c r="AK94" s="1071" t="n"/>
      <c r="AL94" s="1071" t="n"/>
      <c r="AM94" s="1071" t="n"/>
      <c r="AN94" s="1071" t="n"/>
      <c r="AO94" s="1071" t="n"/>
      <c r="AP94" s="1071" t="n"/>
      <c r="AQ94" s="1071" t="n"/>
      <c r="AR94" s="1071" t="n"/>
      <c r="AS94" s="1071" t="n"/>
      <c r="AT94" s="1071" t="n"/>
      <c r="AU94" s="1071" t="n"/>
      <c r="AV94" s="1071" t="n"/>
      <c r="AW94" s="1071" t="n"/>
      <c r="AX94" s="1071" t="n"/>
      <c r="AY94" s="1071" t="n"/>
      <c r="AZ94" s="1071" t="n"/>
      <c r="BA94" s="1071" t="n"/>
      <c r="BB94" s="1071" t="n"/>
      <c r="BC94" s="1071" t="n"/>
      <c r="BD94" s="1071" t="n"/>
      <c r="BE94" s="1071" t="n"/>
      <c r="BF94" s="1071" t="n"/>
      <c r="BG94" s="1071" t="n"/>
      <c r="BH94" s="1071" t="n"/>
      <c r="BI94" s="1071" t="n"/>
      <c r="BJ94" s="1071" t="n"/>
      <c r="BK94" s="1071" t="n"/>
      <c r="BL94" s="1071" t="n"/>
      <c r="BM94" s="1071" t="n"/>
      <c r="BN94" s="1071" t="n"/>
      <c r="BO94" s="1071" t="n"/>
      <c r="BP94" s="1071" t="n"/>
      <c r="BQ94" s="1071" t="n"/>
      <c r="BR94" s="1071" t="n"/>
      <c r="BS94" s="1071" t="n"/>
      <c r="BT94" s="1071" t="n"/>
      <c r="BU94" s="1071" t="n"/>
      <c r="BV94" s="1071" t="n"/>
      <c r="BW94" s="1071" t="n"/>
      <c r="BX94" s="1071" t="n"/>
      <c r="BY94" s="1071" t="n"/>
      <c r="BZ94" s="1071" t="n"/>
      <c r="CA94" s="1071" t="n"/>
      <c r="CB94" s="1071" t="n"/>
      <c r="CC94" s="1071" t="n"/>
      <c r="CD94" s="1071" t="n"/>
      <c r="CE94" s="1071" t="n"/>
      <c r="CF94" s="1071" t="n"/>
      <c r="CG94" s="1071" t="n"/>
      <c r="CH94" s="1071" t="n"/>
      <c r="CI94" s="1071" t="n"/>
      <c r="CJ94" s="1071" t="n"/>
      <c r="CK94" s="1071" t="n"/>
      <c r="CL94" s="1071" t="n"/>
      <c r="CM94" s="1071" t="n"/>
      <c r="CN94" s="1071" t="n"/>
      <c r="CO94" s="1071" t="n"/>
      <c r="CP94" s="1071" t="n"/>
      <c r="CQ94" s="1071" t="n"/>
      <c r="CR94" s="1071" t="n"/>
      <c r="CS94" s="1071" t="n"/>
      <c r="CT94" s="1071" t="n"/>
      <c r="CU94" s="1071" t="n"/>
      <c r="CV94" s="1071" t="n"/>
      <c r="CW94" s="1071" t="n"/>
      <c r="CX94" s="1071" t="n"/>
      <c r="CY94" s="1071" t="n"/>
      <c r="CZ94" s="1071" t="n"/>
      <c r="DA94" s="1071" t="n"/>
      <c r="DB94" s="1071" t="n"/>
      <c r="DC94" s="1071" t="n"/>
      <c r="DD94" s="1071" t="n"/>
      <c r="DE94" s="1071" t="n"/>
      <c r="DF94" s="1071" t="n"/>
      <c r="DG94" s="1071" t="n"/>
      <c r="DH94" s="1071" t="n"/>
      <c r="DI94" s="1071" t="n"/>
      <c r="DJ94" s="1071" t="n"/>
      <c r="DK94" s="1071" t="n"/>
      <c r="DL94" s="1071" t="n"/>
      <c r="DM94" s="1071" t="n"/>
      <c r="DN94" s="1071" t="n"/>
      <c r="DO94" s="1071" t="n"/>
      <c r="DP94" s="1071" t="n"/>
      <c r="DQ94" s="1071" t="n"/>
      <c r="DR94" s="1071" t="n"/>
      <c r="DS94" s="1071" t="n"/>
      <c r="DT94" s="1071" t="n"/>
      <c r="DU94" s="1071" t="n"/>
      <c r="DV94" s="1071" t="n"/>
      <c r="DW94" s="1071" t="n"/>
      <c r="DX94" s="1071" t="n"/>
      <c r="DY94" s="1071" t="n"/>
      <c r="DZ94" s="1071" t="n"/>
      <c r="EA94" s="1071" t="n"/>
      <c r="EB94" s="1071" t="n"/>
      <c r="EC94" s="1071" t="n"/>
      <c r="ED94" s="1071" t="n"/>
      <c r="EE94" s="1071" t="n"/>
      <c r="EF94" s="1071" t="n"/>
      <c r="EG94" s="1071" t="n"/>
      <c r="EH94" s="1071" t="n"/>
      <c r="EI94" s="1071" t="n"/>
      <c r="EJ94" s="1071" t="n"/>
      <c r="EK94" s="1071" t="n"/>
      <c r="EL94" s="1071" t="n"/>
      <c r="EM94" s="1071" t="n"/>
      <c r="EN94" s="1071" t="n"/>
      <c r="EO94" s="1071" t="n"/>
      <c r="EP94" s="1071" t="n"/>
      <c r="EQ94" s="1071" t="n"/>
      <c r="ER94" s="1071" t="n"/>
      <c r="ES94" s="1071" t="n"/>
      <c r="ET94" s="1071" t="n"/>
      <c r="EU94" s="1071" t="n"/>
      <c r="EV94" s="1071" t="n"/>
      <c r="EW94" s="1071" t="n"/>
      <c r="EX94" s="1071" t="n"/>
      <c r="EY94" s="1071" t="n"/>
      <c r="EZ94" s="1071" t="n"/>
      <c r="FA94" s="1071" t="n"/>
      <c r="FB94" s="1071" t="n"/>
      <c r="FC94" s="1071" t="n"/>
      <c r="FD94" s="1071" t="n"/>
      <c r="FE94" s="1071" t="n"/>
      <c r="FF94" s="1071" t="n"/>
      <c r="FG94" s="1071" t="n"/>
      <c r="FH94" s="1071" t="n"/>
      <c r="FI94" s="1071" t="n"/>
      <c r="FJ94" s="1071" t="n"/>
      <c r="FK94" s="1071" t="n"/>
      <c r="FL94" s="1071" t="n"/>
      <c r="FM94" s="1071" t="n"/>
      <c r="FN94" s="1071" t="n"/>
      <c r="FO94" s="1071" t="n"/>
      <c r="FP94" s="1071" t="n"/>
      <c r="FQ94" s="1071" t="n"/>
      <c r="FR94" s="1071" t="n"/>
      <c r="FS94" s="1071" t="n"/>
      <c r="FT94" s="1071" t="n"/>
      <c r="FU94" s="1071" t="n"/>
      <c r="FV94" s="1071" t="n"/>
      <c r="FW94" s="1071" t="n"/>
      <c r="FX94" s="1071" t="n"/>
      <c r="FY94" s="1071" t="n"/>
      <c r="FZ94" s="1071" t="n"/>
      <c r="GA94" s="1071" t="n"/>
      <c r="GB94" s="1071" t="n"/>
      <c r="GC94" s="1071" t="n"/>
      <c r="GD94" s="1071" t="n"/>
      <c r="GE94" s="1071" t="n"/>
      <c r="GF94" s="1071" t="n"/>
      <c r="GG94" s="1071" t="n"/>
      <c r="GH94" s="1071" t="n"/>
      <c r="GI94" s="1071" t="n"/>
      <c r="GJ94" s="1071" t="n"/>
      <c r="GK94" s="1071" t="n"/>
      <c r="GL94" s="1071" t="n"/>
      <c r="GM94" s="1071" t="n"/>
      <c r="GN94" s="1071" t="n"/>
      <c r="GO94" s="1071" t="n"/>
      <c r="GP94" s="1071" t="n"/>
      <c r="GQ94" s="1071" t="n"/>
      <c r="GR94" s="1071" t="n"/>
      <c r="GS94" s="1071" t="n"/>
      <c r="GT94" s="1071" t="n"/>
      <c r="GU94" s="1071" t="n"/>
      <c r="GV94" s="1071" t="n"/>
      <c r="GW94" s="1071" t="n"/>
      <c r="GX94" s="1071" t="n"/>
      <c r="GY94" s="1071" t="n"/>
      <c r="GZ94" s="1071" t="n"/>
      <c r="HA94" s="1071" t="n"/>
      <c r="HB94" s="1071" t="n"/>
      <c r="HC94" s="1071" t="n"/>
      <c r="HD94" s="1071" t="n"/>
      <c r="HE94" s="1071" t="n"/>
      <c r="HF94" s="1071" t="n"/>
      <c r="HG94" s="1071" t="n"/>
      <c r="HH94" s="1071" t="n"/>
      <c r="HI94" s="1071" t="n"/>
      <c r="HJ94" s="1071" t="n"/>
      <c r="HK94" s="1071" t="n"/>
      <c r="HL94" s="1071" t="n"/>
      <c r="HM94" s="1071" t="n"/>
      <c r="HN94" s="1071" t="n"/>
      <c r="HO94" s="1071" t="n"/>
      <c r="HP94" s="1071" t="n"/>
      <c r="HQ94" s="1071" t="n"/>
      <c r="HR94" s="1071" t="n"/>
      <c r="HS94" s="1071" t="n"/>
      <c r="HT94" s="1071" t="n"/>
      <c r="HU94" s="1071" t="n"/>
      <c r="HV94" s="1071" t="n"/>
      <c r="HW94" s="1071" t="n"/>
      <c r="HX94" s="1071" t="n"/>
      <c r="HY94" s="1071" t="n"/>
      <c r="HZ94" s="1071" t="n"/>
      <c r="IA94" s="1071" t="n"/>
      <c r="IB94" s="1071" t="n"/>
      <c r="IC94" s="1071" t="n"/>
      <c r="ID94" s="1071" t="n"/>
      <c r="IE94" s="1071" t="n"/>
      <c r="IF94" s="1071" t="n"/>
      <c r="IG94" s="1071" t="n"/>
      <c r="IH94" s="1071" t="n"/>
      <c r="II94" s="1071" t="n"/>
      <c r="IJ94" s="1071" t="n"/>
      <c r="IK94" s="1071" t="n"/>
      <c r="IL94" s="1071" t="n"/>
      <c r="IM94" s="1071" t="n"/>
      <c r="IN94" s="1071" t="n"/>
      <c r="IO94" s="1071" t="n"/>
      <c r="IP94" s="1071" t="n"/>
      <c r="IQ94" s="1071" t="n"/>
      <c r="IR94" s="1071" t="n"/>
      <c r="IS94" s="1071" t="n"/>
      <c r="IT94" s="1071" t="n"/>
      <c r="IU94" s="1071" t="n"/>
      <c r="IV94" s="1071" t="n"/>
      <c r="IW94" s="1071" t="n"/>
      <c r="IX94" s="1071" t="n"/>
      <c r="IY94" s="1071" t="n"/>
      <c r="IZ94" s="1071" t="n"/>
      <c r="JA94" s="1071" t="n"/>
      <c r="JB94" s="1071" t="n"/>
      <c r="JC94" s="1071" t="n"/>
      <c r="JD94" s="1071" t="n"/>
      <c r="JE94" s="1071" t="n"/>
      <c r="JF94" s="1071" t="n"/>
      <c r="JG94" s="1071" t="n"/>
      <c r="JH94" s="1071" t="n"/>
      <c r="JI94" s="1071" t="n"/>
      <c r="JJ94" s="1071" t="n"/>
      <c r="JK94" s="1071" t="n"/>
      <c r="JL94" s="1071" t="n"/>
      <c r="JM94" s="1071" t="n"/>
      <c r="JN94" s="1071" t="n"/>
      <c r="JO94" s="1071" t="n"/>
      <c r="JP94" s="1071" t="n"/>
      <c r="JQ94" s="1071" t="n"/>
      <c r="JR94" s="1071" t="n"/>
      <c r="JS94" s="1071" t="n"/>
      <c r="JT94" s="1071" t="n"/>
      <c r="JU94" s="1071" t="n"/>
      <c r="JV94" s="1071" t="n"/>
      <c r="JW94" s="1071" t="n"/>
      <c r="JX94" s="1071" t="n"/>
      <c r="JY94" s="1071" t="n"/>
      <c r="JZ94" s="1071" t="n"/>
      <c r="KA94" s="1071" t="n"/>
      <c r="KB94" s="1071" t="n"/>
      <c r="KC94" s="1071" t="n"/>
      <c r="KD94" s="1071" t="n"/>
      <c r="KE94" s="1071" t="n"/>
      <c r="KF94" s="1071" t="n"/>
      <c r="KG94" s="1071" t="n"/>
      <c r="KH94" s="1071" t="n"/>
      <c r="KI94" s="1071" t="n"/>
      <c r="KJ94" s="1071" t="n"/>
      <c r="KK94" s="1071" t="n"/>
      <c r="KL94" s="1071" t="n"/>
      <c r="KM94" s="1071" t="n"/>
      <c r="KN94" s="1071" t="n"/>
      <c r="KO94" s="1071" t="n"/>
      <c r="KP94" s="1071" t="n"/>
      <c r="KQ94" s="1071" t="n"/>
      <c r="KR94" s="1071" t="n"/>
      <c r="KS94" s="1071" t="n"/>
      <c r="KT94" s="1071" t="n"/>
      <c r="KU94" s="1071" t="n"/>
      <c r="KV94" s="1071" t="n"/>
      <c r="KW94" s="1071" t="n"/>
      <c r="KX94" s="1071" t="n"/>
      <c r="KY94" s="1071" t="n"/>
      <c r="KZ94" s="1071" t="n"/>
      <c r="LA94" s="1071" t="n"/>
      <c r="LB94" s="1071" t="n"/>
      <c r="LC94" s="1071" t="n"/>
      <c r="LD94" s="1071" t="n"/>
      <c r="LE94" s="1071" t="n"/>
      <c r="LF94" s="1071" t="n"/>
      <c r="LG94" s="1071" t="n"/>
      <c r="LH94" s="1071" t="n"/>
      <c r="LI94" s="1071" t="n"/>
      <c r="LJ94" s="1071" t="n"/>
      <c r="LK94" s="1071" t="n"/>
      <c r="LL94" s="1071" t="n"/>
      <c r="LM94" s="1071" t="n"/>
      <c r="LN94" s="1071" t="n"/>
      <c r="LO94" s="1071" t="n"/>
      <c r="LP94" s="1071" t="n"/>
      <c r="LQ94" s="1071" t="n"/>
      <c r="LR94" s="1071" t="n"/>
      <c r="LS94" s="1071" t="n"/>
    </row>
    <row r="95" ht="14.25" customFormat="1" customHeight="1" s="1071">
      <c r="A95" s="1071" t="n"/>
      <c r="B95" s="1097" t="n"/>
      <c r="C95" s="1128" t="n"/>
      <c r="D95" s="1128" t="n"/>
      <c r="E95" s="1128" t="n"/>
      <c r="F95" s="1128" t="n"/>
      <c r="G95" s="1128" t="n"/>
      <c r="H95" s="1128" t="n"/>
      <c r="I95" s="1136" t="n"/>
      <c r="J95" s="1071" t="n"/>
      <c r="K95" s="1137" t="n"/>
      <c r="L95" s="1071" t="n"/>
      <c r="M95" s="1071" t="n"/>
      <c r="N95" s="1100">
        <f>B95</f>
        <v/>
      </c>
      <c r="O95" s="1101">
        <f>C95*BS!$B$9</f>
        <v/>
      </c>
      <c r="P95" s="1101">
        <f>D95*BS!$B$9</f>
        <v/>
      </c>
      <c r="Q95" s="1101">
        <f>E95*BS!$B$9</f>
        <v/>
      </c>
      <c r="R95" s="1101">
        <f>F95*BS!$B$9</f>
        <v/>
      </c>
      <c r="S95" s="1101">
        <f>G95*BS!$B$9</f>
        <v/>
      </c>
      <c r="T95" s="1101">
        <f>H95*BS!$B$9</f>
        <v/>
      </c>
      <c r="U95" s="1135">
        <f>I95</f>
        <v/>
      </c>
      <c r="V95" s="160" t="n"/>
      <c r="W95" s="160" t="n"/>
      <c r="X95" s="1071" t="n"/>
      <c r="Y95" s="1071" t="n"/>
      <c r="Z95" s="1071" t="n"/>
      <c r="AA95" s="1071" t="n"/>
      <c r="AB95" s="1071" t="n"/>
      <c r="AC95" s="1071" t="n"/>
      <c r="AD95" s="1071" t="n"/>
      <c r="AE95" s="1071" t="n"/>
      <c r="AF95" s="1071" t="n"/>
      <c r="AG95" s="1071" t="n"/>
      <c r="AH95" s="1071" t="n"/>
      <c r="AI95" s="1071" t="n"/>
      <c r="AJ95" s="1071" t="n"/>
      <c r="AK95" s="1071" t="n"/>
      <c r="AL95" s="1071" t="n"/>
      <c r="AM95" s="1071" t="n"/>
      <c r="AN95" s="1071" t="n"/>
      <c r="AO95" s="1071" t="n"/>
      <c r="AP95" s="1071" t="n"/>
      <c r="AQ95" s="1071" t="n"/>
      <c r="AR95" s="1071" t="n"/>
      <c r="AS95" s="1071" t="n"/>
      <c r="AT95" s="1071" t="n"/>
      <c r="AU95" s="1071" t="n"/>
      <c r="AV95" s="1071" t="n"/>
      <c r="AW95" s="1071" t="n"/>
      <c r="AX95" s="1071" t="n"/>
      <c r="AY95" s="1071" t="n"/>
      <c r="AZ95" s="1071" t="n"/>
      <c r="BA95" s="1071" t="n"/>
      <c r="BB95" s="1071" t="n"/>
      <c r="BC95" s="1071" t="n"/>
      <c r="BD95" s="1071" t="n"/>
      <c r="BE95" s="1071" t="n"/>
      <c r="BF95" s="1071" t="n"/>
      <c r="BG95" s="1071" t="n"/>
      <c r="BH95" s="1071" t="n"/>
      <c r="BI95" s="1071" t="n"/>
      <c r="BJ95" s="1071" t="n"/>
      <c r="BK95" s="1071" t="n"/>
      <c r="BL95" s="1071" t="n"/>
      <c r="BM95" s="1071" t="n"/>
      <c r="BN95" s="1071" t="n"/>
      <c r="BO95" s="1071" t="n"/>
      <c r="BP95" s="1071" t="n"/>
      <c r="BQ95" s="1071" t="n"/>
      <c r="BR95" s="1071" t="n"/>
      <c r="BS95" s="1071" t="n"/>
      <c r="BT95" s="1071" t="n"/>
      <c r="BU95" s="1071" t="n"/>
      <c r="BV95" s="1071" t="n"/>
      <c r="BW95" s="1071" t="n"/>
      <c r="BX95" s="1071" t="n"/>
      <c r="BY95" s="1071" t="n"/>
      <c r="BZ95" s="1071" t="n"/>
      <c r="CA95" s="1071" t="n"/>
      <c r="CB95" s="1071" t="n"/>
      <c r="CC95" s="1071" t="n"/>
      <c r="CD95" s="1071" t="n"/>
      <c r="CE95" s="1071" t="n"/>
      <c r="CF95" s="1071" t="n"/>
      <c r="CG95" s="1071" t="n"/>
      <c r="CH95" s="1071" t="n"/>
      <c r="CI95" s="1071" t="n"/>
      <c r="CJ95" s="1071" t="n"/>
      <c r="CK95" s="1071" t="n"/>
      <c r="CL95" s="1071" t="n"/>
      <c r="CM95" s="1071" t="n"/>
      <c r="CN95" s="1071" t="n"/>
      <c r="CO95" s="1071" t="n"/>
      <c r="CP95" s="1071" t="n"/>
      <c r="CQ95" s="1071" t="n"/>
      <c r="CR95" s="1071" t="n"/>
      <c r="CS95" s="1071" t="n"/>
      <c r="CT95" s="1071" t="n"/>
      <c r="CU95" s="1071" t="n"/>
      <c r="CV95" s="1071" t="n"/>
      <c r="CW95" s="1071" t="n"/>
      <c r="CX95" s="1071" t="n"/>
      <c r="CY95" s="1071" t="n"/>
      <c r="CZ95" s="1071" t="n"/>
      <c r="DA95" s="1071" t="n"/>
      <c r="DB95" s="1071" t="n"/>
      <c r="DC95" s="1071" t="n"/>
      <c r="DD95" s="1071" t="n"/>
      <c r="DE95" s="1071" t="n"/>
      <c r="DF95" s="1071" t="n"/>
      <c r="DG95" s="1071" t="n"/>
      <c r="DH95" s="1071" t="n"/>
      <c r="DI95" s="1071" t="n"/>
      <c r="DJ95" s="1071" t="n"/>
      <c r="DK95" s="1071" t="n"/>
      <c r="DL95" s="1071" t="n"/>
      <c r="DM95" s="1071" t="n"/>
      <c r="DN95" s="1071" t="n"/>
      <c r="DO95" s="1071" t="n"/>
      <c r="DP95" s="1071" t="n"/>
      <c r="DQ95" s="1071" t="n"/>
      <c r="DR95" s="1071" t="n"/>
      <c r="DS95" s="1071" t="n"/>
      <c r="DT95" s="1071" t="n"/>
      <c r="DU95" s="1071" t="n"/>
      <c r="DV95" s="1071" t="n"/>
      <c r="DW95" s="1071" t="n"/>
      <c r="DX95" s="1071" t="n"/>
      <c r="DY95" s="1071" t="n"/>
      <c r="DZ95" s="1071" t="n"/>
      <c r="EA95" s="1071" t="n"/>
      <c r="EB95" s="1071" t="n"/>
      <c r="EC95" s="1071" t="n"/>
      <c r="ED95" s="1071" t="n"/>
      <c r="EE95" s="1071" t="n"/>
      <c r="EF95" s="1071" t="n"/>
      <c r="EG95" s="1071" t="n"/>
      <c r="EH95" s="1071" t="n"/>
      <c r="EI95" s="1071" t="n"/>
      <c r="EJ95" s="1071" t="n"/>
      <c r="EK95" s="1071" t="n"/>
      <c r="EL95" s="1071" t="n"/>
      <c r="EM95" s="1071" t="n"/>
      <c r="EN95" s="1071" t="n"/>
      <c r="EO95" s="1071" t="n"/>
      <c r="EP95" s="1071" t="n"/>
      <c r="EQ95" s="1071" t="n"/>
      <c r="ER95" s="1071" t="n"/>
      <c r="ES95" s="1071" t="n"/>
      <c r="ET95" s="1071" t="n"/>
      <c r="EU95" s="1071" t="n"/>
      <c r="EV95" s="1071" t="n"/>
      <c r="EW95" s="1071" t="n"/>
      <c r="EX95" s="1071" t="n"/>
      <c r="EY95" s="1071" t="n"/>
      <c r="EZ95" s="1071" t="n"/>
      <c r="FA95" s="1071" t="n"/>
      <c r="FB95" s="1071" t="n"/>
      <c r="FC95" s="1071" t="n"/>
      <c r="FD95" s="1071" t="n"/>
      <c r="FE95" s="1071" t="n"/>
      <c r="FF95" s="1071" t="n"/>
      <c r="FG95" s="1071" t="n"/>
      <c r="FH95" s="1071" t="n"/>
      <c r="FI95" s="1071" t="n"/>
      <c r="FJ95" s="1071" t="n"/>
      <c r="FK95" s="1071" t="n"/>
      <c r="FL95" s="1071" t="n"/>
      <c r="FM95" s="1071" t="n"/>
      <c r="FN95" s="1071" t="n"/>
      <c r="FO95" s="1071" t="n"/>
      <c r="FP95" s="1071" t="n"/>
      <c r="FQ95" s="1071" t="n"/>
      <c r="FR95" s="1071" t="n"/>
      <c r="FS95" s="1071" t="n"/>
      <c r="FT95" s="1071" t="n"/>
      <c r="FU95" s="1071" t="n"/>
      <c r="FV95" s="1071" t="n"/>
      <c r="FW95" s="1071" t="n"/>
      <c r="FX95" s="1071" t="n"/>
      <c r="FY95" s="1071" t="n"/>
      <c r="FZ95" s="1071" t="n"/>
      <c r="GA95" s="1071" t="n"/>
      <c r="GB95" s="1071" t="n"/>
      <c r="GC95" s="1071" t="n"/>
      <c r="GD95" s="1071" t="n"/>
      <c r="GE95" s="1071" t="n"/>
      <c r="GF95" s="1071" t="n"/>
      <c r="GG95" s="1071" t="n"/>
      <c r="GH95" s="1071" t="n"/>
      <c r="GI95" s="1071" t="n"/>
      <c r="GJ95" s="1071" t="n"/>
      <c r="GK95" s="1071" t="n"/>
      <c r="GL95" s="1071" t="n"/>
      <c r="GM95" s="1071" t="n"/>
      <c r="GN95" s="1071" t="n"/>
      <c r="GO95" s="1071" t="n"/>
      <c r="GP95" s="1071" t="n"/>
      <c r="GQ95" s="1071" t="n"/>
      <c r="GR95" s="1071" t="n"/>
      <c r="GS95" s="1071" t="n"/>
      <c r="GT95" s="1071" t="n"/>
      <c r="GU95" s="1071" t="n"/>
      <c r="GV95" s="1071" t="n"/>
      <c r="GW95" s="1071" t="n"/>
      <c r="GX95" s="1071" t="n"/>
      <c r="GY95" s="1071" t="n"/>
      <c r="GZ95" s="1071" t="n"/>
      <c r="HA95" s="1071" t="n"/>
      <c r="HB95" s="1071" t="n"/>
      <c r="HC95" s="1071" t="n"/>
      <c r="HD95" s="1071" t="n"/>
      <c r="HE95" s="1071" t="n"/>
      <c r="HF95" s="1071" t="n"/>
      <c r="HG95" s="1071" t="n"/>
      <c r="HH95" s="1071" t="n"/>
      <c r="HI95" s="1071" t="n"/>
      <c r="HJ95" s="1071" t="n"/>
      <c r="HK95" s="1071" t="n"/>
      <c r="HL95" s="1071" t="n"/>
      <c r="HM95" s="1071" t="n"/>
      <c r="HN95" s="1071" t="n"/>
      <c r="HO95" s="1071" t="n"/>
      <c r="HP95" s="1071" t="n"/>
      <c r="HQ95" s="1071" t="n"/>
      <c r="HR95" s="1071" t="n"/>
      <c r="HS95" s="1071" t="n"/>
      <c r="HT95" s="1071" t="n"/>
      <c r="HU95" s="1071" t="n"/>
      <c r="HV95" s="1071" t="n"/>
      <c r="HW95" s="1071" t="n"/>
      <c r="HX95" s="1071" t="n"/>
      <c r="HY95" s="1071" t="n"/>
      <c r="HZ95" s="1071" t="n"/>
      <c r="IA95" s="1071" t="n"/>
      <c r="IB95" s="1071" t="n"/>
      <c r="IC95" s="1071" t="n"/>
      <c r="ID95" s="1071" t="n"/>
      <c r="IE95" s="1071" t="n"/>
      <c r="IF95" s="1071" t="n"/>
      <c r="IG95" s="1071" t="n"/>
      <c r="IH95" s="1071" t="n"/>
      <c r="II95" s="1071" t="n"/>
      <c r="IJ95" s="1071" t="n"/>
      <c r="IK95" s="1071" t="n"/>
      <c r="IL95" s="1071" t="n"/>
      <c r="IM95" s="1071" t="n"/>
      <c r="IN95" s="1071" t="n"/>
      <c r="IO95" s="1071" t="n"/>
      <c r="IP95" s="1071" t="n"/>
      <c r="IQ95" s="1071" t="n"/>
      <c r="IR95" s="1071" t="n"/>
      <c r="IS95" s="1071" t="n"/>
      <c r="IT95" s="1071" t="n"/>
      <c r="IU95" s="1071" t="n"/>
      <c r="IV95" s="1071" t="n"/>
      <c r="IW95" s="1071" t="n"/>
      <c r="IX95" s="1071" t="n"/>
      <c r="IY95" s="1071" t="n"/>
      <c r="IZ95" s="1071" t="n"/>
      <c r="JA95" s="1071" t="n"/>
      <c r="JB95" s="1071" t="n"/>
      <c r="JC95" s="1071" t="n"/>
      <c r="JD95" s="1071" t="n"/>
      <c r="JE95" s="1071" t="n"/>
      <c r="JF95" s="1071" t="n"/>
      <c r="JG95" s="1071" t="n"/>
      <c r="JH95" s="1071" t="n"/>
      <c r="JI95" s="1071" t="n"/>
      <c r="JJ95" s="1071" t="n"/>
      <c r="JK95" s="1071" t="n"/>
      <c r="JL95" s="1071" t="n"/>
      <c r="JM95" s="1071" t="n"/>
      <c r="JN95" s="1071" t="n"/>
      <c r="JO95" s="1071" t="n"/>
      <c r="JP95" s="1071" t="n"/>
      <c r="JQ95" s="1071" t="n"/>
      <c r="JR95" s="1071" t="n"/>
      <c r="JS95" s="1071" t="n"/>
      <c r="JT95" s="1071" t="n"/>
      <c r="JU95" s="1071" t="n"/>
      <c r="JV95" s="1071" t="n"/>
      <c r="JW95" s="1071" t="n"/>
      <c r="JX95" s="1071" t="n"/>
      <c r="JY95" s="1071" t="n"/>
      <c r="JZ95" s="1071" t="n"/>
      <c r="KA95" s="1071" t="n"/>
      <c r="KB95" s="1071" t="n"/>
      <c r="KC95" s="1071" t="n"/>
      <c r="KD95" s="1071" t="n"/>
      <c r="KE95" s="1071" t="n"/>
      <c r="KF95" s="1071" t="n"/>
      <c r="KG95" s="1071" t="n"/>
      <c r="KH95" s="1071" t="n"/>
      <c r="KI95" s="1071" t="n"/>
      <c r="KJ95" s="1071" t="n"/>
      <c r="KK95" s="1071" t="n"/>
      <c r="KL95" s="1071" t="n"/>
      <c r="KM95" s="1071" t="n"/>
      <c r="KN95" s="1071" t="n"/>
      <c r="KO95" s="1071" t="n"/>
      <c r="KP95" s="1071" t="n"/>
      <c r="KQ95" s="1071" t="n"/>
      <c r="KR95" s="1071" t="n"/>
      <c r="KS95" s="1071" t="n"/>
      <c r="KT95" s="1071" t="n"/>
      <c r="KU95" s="1071" t="n"/>
      <c r="KV95" s="1071" t="n"/>
      <c r="KW95" s="1071" t="n"/>
      <c r="KX95" s="1071" t="n"/>
      <c r="KY95" s="1071" t="n"/>
      <c r="KZ95" s="1071" t="n"/>
      <c r="LA95" s="1071" t="n"/>
      <c r="LB95" s="1071" t="n"/>
      <c r="LC95" s="1071" t="n"/>
      <c r="LD95" s="1071" t="n"/>
      <c r="LE95" s="1071" t="n"/>
      <c r="LF95" s="1071" t="n"/>
      <c r="LG95" s="1071" t="n"/>
      <c r="LH95" s="1071" t="n"/>
      <c r="LI95" s="1071" t="n"/>
      <c r="LJ95" s="1071" t="n"/>
      <c r="LK95" s="1071" t="n"/>
      <c r="LL95" s="1071" t="n"/>
      <c r="LM95" s="1071" t="n"/>
      <c r="LN95" s="1071" t="n"/>
      <c r="LO95" s="1071" t="n"/>
      <c r="LP95" s="1071" t="n"/>
      <c r="LQ95" s="1071" t="n"/>
      <c r="LR95" s="1071" t="n"/>
      <c r="LS95" s="1071" t="n"/>
    </row>
    <row r="96" ht="14.25" customFormat="1" customHeight="1" s="1071">
      <c r="A96" s="1071" t="n"/>
      <c r="B96" s="1097" t="n"/>
      <c r="C96" s="1128" t="n"/>
      <c r="D96" s="1128" t="n"/>
      <c r="E96" s="1128" t="n"/>
      <c r="F96" s="1128" t="n"/>
      <c r="G96" s="1128" t="n"/>
      <c r="H96" s="1128" t="n"/>
      <c r="I96" s="1136" t="n"/>
      <c r="J96" s="1071" t="n"/>
      <c r="K96" s="1137" t="n"/>
      <c r="L96" s="1071" t="n"/>
      <c r="M96" s="1071" t="n"/>
      <c r="N96" s="1100">
        <f>B96</f>
        <v/>
      </c>
      <c r="O96" s="1101">
        <f>C96*BS!$B$9</f>
        <v/>
      </c>
      <c r="P96" s="1101">
        <f>D96*BS!$B$9</f>
        <v/>
      </c>
      <c r="Q96" s="1101">
        <f>E96*BS!$B$9</f>
        <v/>
      </c>
      <c r="R96" s="1101">
        <f>F96*BS!$B$9</f>
        <v/>
      </c>
      <c r="S96" s="1101">
        <f>G96*BS!$B$9</f>
        <v/>
      </c>
      <c r="T96" s="1101">
        <f>H96*BS!$B$9</f>
        <v/>
      </c>
      <c r="U96" s="1135">
        <f>I96</f>
        <v/>
      </c>
      <c r="V96" s="160" t="n"/>
      <c r="W96" s="160" t="n"/>
      <c r="X96" s="1071" t="n"/>
      <c r="Y96" s="1071" t="n"/>
      <c r="Z96" s="1071" t="n"/>
      <c r="AA96" s="1071" t="n"/>
      <c r="AB96" s="1071" t="n"/>
      <c r="AC96" s="1071" t="n"/>
      <c r="AD96" s="1071" t="n"/>
      <c r="AE96" s="1071" t="n"/>
      <c r="AF96" s="1071" t="n"/>
      <c r="AG96" s="1071" t="n"/>
      <c r="AH96" s="1071" t="n"/>
      <c r="AI96" s="1071" t="n"/>
      <c r="AJ96" s="1071" t="n"/>
      <c r="AK96" s="1071" t="n"/>
      <c r="AL96" s="1071" t="n"/>
      <c r="AM96" s="1071" t="n"/>
      <c r="AN96" s="1071" t="n"/>
      <c r="AO96" s="1071" t="n"/>
      <c r="AP96" s="1071" t="n"/>
      <c r="AQ96" s="1071" t="n"/>
      <c r="AR96" s="1071" t="n"/>
      <c r="AS96" s="1071" t="n"/>
      <c r="AT96" s="1071" t="n"/>
      <c r="AU96" s="1071" t="n"/>
      <c r="AV96" s="1071" t="n"/>
      <c r="AW96" s="1071" t="n"/>
      <c r="AX96" s="1071" t="n"/>
      <c r="AY96" s="1071" t="n"/>
      <c r="AZ96" s="1071" t="n"/>
      <c r="BA96" s="1071" t="n"/>
      <c r="BB96" s="1071" t="n"/>
      <c r="BC96" s="1071" t="n"/>
      <c r="BD96" s="1071" t="n"/>
      <c r="BE96" s="1071" t="n"/>
      <c r="BF96" s="1071" t="n"/>
      <c r="BG96" s="1071" t="n"/>
      <c r="BH96" s="1071" t="n"/>
      <c r="BI96" s="1071" t="n"/>
      <c r="BJ96" s="1071" t="n"/>
      <c r="BK96" s="1071" t="n"/>
      <c r="BL96" s="1071" t="n"/>
      <c r="BM96" s="1071" t="n"/>
      <c r="BN96" s="1071" t="n"/>
      <c r="BO96" s="1071" t="n"/>
      <c r="BP96" s="1071" t="n"/>
      <c r="BQ96" s="1071" t="n"/>
      <c r="BR96" s="1071" t="n"/>
      <c r="BS96" s="1071" t="n"/>
      <c r="BT96" s="1071" t="n"/>
      <c r="BU96" s="1071" t="n"/>
      <c r="BV96" s="1071" t="n"/>
      <c r="BW96" s="1071" t="n"/>
      <c r="BX96" s="1071" t="n"/>
      <c r="BY96" s="1071" t="n"/>
      <c r="BZ96" s="1071" t="n"/>
      <c r="CA96" s="1071" t="n"/>
      <c r="CB96" s="1071" t="n"/>
      <c r="CC96" s="1071" t="n"/>
      <c r="CD96" s="1071" t="n"/>
      <c r="CE96" s="1071" t="n"/>
      <c r="CF96" s="1071" t="n"/>
      <c r="CG96" s="1071" t="n"/>
      <c r="CH96" s="1071" t="n"/>
      <c r="CI96" s="1071" t="n"/>
      <c r="CJ96" s="1071" t="n"/>
      <c r="CK96" s="1071" t="n"/>
      <c r="CL96" s="1071" t="n"/>
      <c r="CM96" s="1071" t="n"/>
      <c r="CN96" s="1071" t="n"/>
      <c r="CO96" s="1071" t="n"/>
      <c r="CP96" s="1071" t="n"/>
      <c r="CQ96" s="1071" t="n"/>
      <c r="CR96" s="1071" t="n"/>
      <c r="CS96" s="1071" t="n"/>
      <c r="CT96" s="1071" t="n"/>
      <c r="CU96" s="1071" t="n"/>
      <c r="CV96" s="1071" t="n"/>
      <c r="CW96" s="1071" t="n"/>
      <c r="CX96" s="1071" t="n"/>
      <c r="CY96" s="1071" t="n"/>
      <c r="CZ96" s="1071" t="n"/>
      <c r="DA96" s="1071" t="n"/>
      <c r="DB96" s="1071" t="n"/>
      <c r="DC96" s="1071" t="n"/>
      <c r="DD96" s="1071" t="n"/>
      <c r="DE96" s="1071" t="n"/>
      <c r="DF96" s="1071" t="n"/>
      <c r="DG96" s="1071" t="n"/>
      <c r="DH96" s="1071" t="n"/>
      <c r="DI96" s="1071" t="n"/>
      <c r="DJ96" s="1071" t="n"/>
      <c r="DK96" s="1071" t="n"/>
      <c r="DL96" s="1071" t="n"/>
      <c r="DM96" s="1071" t="n"/>
      <c r="DN96" s="1071" t="n"/>
      <c r="DO96" s="1071" t="n"/>
      <c r="DP96" s="1071" t="n"/>
      <c r="DQ96" s="1071" t="n"/>
      <c r="DR96" s="1071" t="n"/>
      <c r="DS96" s="1071" t="n"/>
      <c r="DT96" s="1071" t="n"/>
      <c r="DU96" s="1071" t="n"/>
      <c r="DV96" s="1071" t="n"/>
      <c r="DW96" s="1071" t="n"/>
      <c r="DX96" s="1071" t="n"/>
      <c r="DY96" s="1071" t="n"/>
      <c r="DZ96" s="1071" t="n"/>
      <c r="EA96" s="1071" t="n"/>
      <c r="EB96" s="1071" t="n"/>
      <c r="EC96" s="1071" t="n"/>
      <c r="ED96" s="1071" t="n"/>
      <c r="EE96" s="1071" t="n"/>
      <c r="EF96" s="1071" t="n"/>
      <c r="EG96" s="1071" t="n"/>
      <c r="EH96" s="1071" t="n"/>
      <c r="EI96" s="1071" t="n"/>
      <c r="EJ96" s="1071" t="n"/>
      <c r="EK96" s="1071" t="n"/>
      <c r="EL96" s="1071" t="n"/>
      <c r="EM96" s="1071" t="n"/>
      <c r="EN96" s="1071" t="n"/>
      <c r="EO96" s="1071" t="n"/>
      <c r="EP96" s="1071" t="n"/>
      <c r="EQ96" s="1071" t="n"/>
      <c r="ER96" s="1071" t="n"/>
      <c r="ES96" s="1071" t="n"/>
      <c r="ET96" s="1071" t="n"/>
      <c r="EU96" s="1071" t="n"/>
      <c r="EV96" s="1071" t="n"/>
      <c r="EW96" s="1071" t="n"/>
      <c r="EX96" s="1071" t="n"/>
      <c r="EY96" s="1071" t="n"/>
      <c r="EZ96" s="1071" t="n"/>
      <c r="FA96" s="1071" t="n"/>
      <c r="FB96" s="1071" t="n"/>
      <c r="FC96" s="1071" t="n"/>
      <c r="FD96" s="1071" t="n"/>
      <c r="FE96" s="1071" t="n"/>
      <c r="FF96" s="1071" t="n"/>
      <c r="FG96" s="1071" t="n"/>
      <c r="FH96" s="1071" t="n"/>
      <c r="FI96" s="1071" t="n"/>
      <c r="FJ96" s="1071" t="n"/>
      <c r="FK96" s="1071" t="n"/>
      <c r="FL96" s="1071" t="n"/>
      <c r="FM96" s="1071" t="n"/>
      <c r="FN96" s="1071" t="n"/>
      <c r="FO96" s="1071" t="n"/>
      <c r="FP96" s="1071" t="n"/>
      <c r="FQ96" s="1071" t="n"/>
      <c r="FR96" s="1071" t="n"/>
      <c r="FS96" s="1071" t="n"/>
      <c r="FT96" s="1071" t="n"/>
      <c r="FU96" s="1071" t="n"/>
      <c r="FV96" s="1071" t="n"/>
      <c r="FW96" s="1071" t="n"/>
      <c r="FX96" s="1071" t="n"/>
      <c r="FY96" s="1071" t="n"/>
      <c r="FZ96" s="1071" t="n"/>
      <c r="GA96" s="1071" t="n"/>
      <c r="GB96" s="1071" t="n"/>
      <c r="GC96" s="1071" t="n"/>
      <c r="GD96" s="1071" t="n"/>
      <c r="GE96" s="1071" t="n"/>
      <c r="GF96" s="1071" t="n"/>
      <c r="GG96" s="1071" t="n"/>
      <c r="GH96" s="1071" t="n"/>
      <c r="GI96" s="1071" t="n"/>
      <c r="GJ96" s="1071" t="n"/>
      <c r="GK96" s="1071" t="n"/>
      <c r="GL96" s="1071" t="n"/>
      <c r="GM96" s="1071" t="n"/>
      <c r="GN96" s="1071" t="n"/>
      <c r="GO96" s="1071" t="n"/>
      <c r="GP96" s="1071" t="n"/>
      <c r="GQ96" s="1071" t="n"/>
      <c r="GR96" s="1071" t="n"/>
      <c r="GS96" s="1071" t="n"/>
      <c r="GT96" s="1071" t="n"/>
      <c r="GU96" s="1071" t="n"/>
      <c r="GV96" s="1071" t="n"/>
      <c r="GW96" s="1071" t="n"/>
      <c r="GX96" s="1071" t="n"/>
      <c r="GY96" s="1071" t="n"/>
      <c r="GZ96" s="1071" t="n"/>
      <c r="HA96" s="1071" t="n"/>
      <c r="HB96" s="1071" t="n"/>
      <c r="HC96" s="1071" t="n"/>
      <c r="HD96" s="1071" t="n"/>
      <c r="HE96" s="1071" t="n"/>
      <c r="HF96" s="1071" t="n"/>
      <c r="HG96" s="1071" t="n"/>
      <c r="HH96" s="1071" t="n"/>
      <c r="HI96" s="1071" t="n"/>
      <c r="HJ96" s="1071" t="n"/>
      <c r="HK96" s="1071" t="n"/>
      <c r="HL96" s="1071" t="n"/>
      <c r="HM96" s="1071" t="n"/>
      <c r="HN96" s="1071" t="n"/>
      <c r="HO96" s="1071" t="n"/>
      <c r="HP96" s="1071" t="n"/>
      <c r="HQ96" s="1071" t="n"/>
      <c r="HR96" s="1071" t="n"/>
      <c r="HS96" s="1071" t="n"/>
      <c r="HT96" s="1071" t="n"/>
      <c r="HU96" s="1071" t="n"/>
      <c r="HV96" s="1071" t="n"/>
      <c r="HW96" s="1071" t="n"/>
      <c r="HX96" s="1071" t="n"/>
      <c r="HY96" s="1071" t="n"/>
      <c r="HZ96" s="1071" t="n"/>
      <c r="IA96" s="1071" t="n"/>
      <c r="IB96" s="1071" t="n"/>
      <c r="IC96" s="1071" t="n"/>
      <c r="ID96" s="1071" t="n"/>
      <c r="IE96" s="1071" t="n"/>
      <c r="IF96" s="1071" t="n"/>
      <c r="IG96" s="1071" t="n"/>
      <c r="IH96" s="1071" t="n"/>
      <c r="II96" s="1071" t="n"/>
      <c r="IJ96" s="1071" t="n"/>
      <c r="IK96" s="1071" t="n"/>
      <c r="IL96" s="1071" t="n"/>
      <c r="IM96" s="1071" t="n"/>
      <c r="IN96" s="1071" t="n"/>
      <c r="IO96" s="1071" t="n"/>
      <c r="IP96" s="1071" t="n"/>
      <c r="IQ96" s="1071" t="n"/>
      <c r="IR96" s="1071" t="n"/>
      <c r="IS96" s="1071" t="n"/>
      <c r="IT96" s="1071" t="n"/>
      <c r="IU96" s="1071" t="n"/>
      <c r="IV96" s="1071" t="n"/>
      <c r="IW96" s="1071" t="n"/>
      <c r="IX96" s="1071" t="n"/>
      <c r="IY96" s="1071" t="n"/>
      <c r="IZ96" s="1071" t="n"/>
      <c r="JA96" s="1071" t="n"/>
      <c r="JB96" s="1071" t="n"/>
      <c r="JC96" s="1071" t="n"/>
      <c r="JD96" s="1071" t="n"/>
      <c r="JE96" s="1071" t="n"/>
      <c r="JF96" s="1071" t="n"/>
      <c r="JG96" s="1071" t="n"/>
      <c r="JH96" s="1071" t="n"/>
      <c r="JI96" s="1071" t="n"/>
      <c r="JJ96" s="1071" t="n"/>
      <c r="JK96" s="1071" t="n"/>
      <c r="JL96" s="1071" t="n"/>
      <c r="JM96" s="1071" t="n"/>
      <c r="JN96" s="1071" t="n"/>
      <c r="JO96" s="1071" t="n"/>
      <c r="JP96" s="1071" t="n"/>
      <c r="JQ96" s="1071" t="n"/>
      <c r="JR96" s="1071" t="n"/>
      <c r="JS96" s="1071" t="n"/>
      <c r="JT96" s="1071" t="n"/>
      <c r="JU96" s="1071" t="n"/>
      <c r="JV96" s="1071" t="n"/>
      <c r="JW96" s="1071" t="n"/>
      <c r="JX96" s="1071" t="n"/>
      <c r="JY96" s="1071" t="n"/>
      <c r="JZ96" s="1071" t="n"/>
      <c r="KA96" s="1071" t="n"/>
      <c r="KB96" s="1071" t="n"/>
      <c r="KC96" s="1071" t="n"/>
      <c r="KD96" s="1071" t="n"/>
      <c r="KE96" s="1071" t="n"/>
      <c r="KF96" s="1071" t="n"/>
      <c r="KG96" s="1071" t="n"/>
      <c r="KH96" s="1071" t="n"/>
      <c r="KI96" s="1071" t="n"/>
      <c r="KJ96" s="1071" t="n"/>
      <c r="KK96" s="1071" t="n"/>
      <c r="KL96" s="1071" t="n"/>
      <c r="KM96" s="1071" t="n"/>
      <c r="KN96" s="1071" t="n"/>
      <c r="KO96" s="1071" t="n"/>
      <c r="KP96" s="1071" t="n"/>
      <c r="KQ96" s="1071" t="n"/>
      <c r="KR96" s="1071" t="n"/>
      <c r="KS96" s="1071" t="n"/>
      <c r="KT96" s="1071" t="n"/>
      <c r="KU96" s="1071" t="n"/>
      <c r="KV96" s="1071" t="n"/>
      <c r="KW96" s="1071" t="n"/>
      <c r="KX96" s="1071" t="n"/>
      <c r="KY96" s="1071" t="n"/>
      <c r="KZ96" s="1071" t="n"/>
      <c r="LA96" s="1071" t="n"/>
      <c r="LB96" s="1071" t="n"/>
      <c r="LC96" s="1071" t="n"/>
      <c r="LD96" s="1071" t="n"/>
      <c r="LE96" s="1071" t="n"/>
      <c r="LF96" s="1071" t="n"/>
      <c r="LG96" s="1071" t="n"/>
      <c r="LH96" s="1071" t="n"/>
      <c r="LI96" s="1071" t="n"/>
      <c r="LJ96" s="1071" t="n"/>
      <c r="LK96" s="1071" t="n"/>
      <c r="LL96" s="1071" t="n"/>
      <c r="LM96" s="1071" t="n"/>
      <c r="LN96" s="1071" t="n"/>
      <c r="LO96" s="1071" t="n"/>
      <c r="LP96" s="1071" t="n"/>
      <c r="LQ96" s="1071" t="n"/>
      <c r="LR96" s="1071" t="n"/>
      <c r="LS96" s="1071" t="n"/>
    </row>
    <row r="97" ht="14.25" customFormat="1" customHeight="1" s="1071">
      <c r="A97" s="1071" t="n"/>
      <c r="B97" s="1091" t="inlineStr">
        <is>
          <t xml:space="preserve">Total </t>
        </is>
      </c>
      <c r="C97" s="1133">
        <f>SUM(C86:C96)</f>
        <v/>
      </c>
      <c r="D97" s="1133">
        <f>SUM(D86:D96)</f>
        <v/>
      </c>
      <c r="E97" s="1133">
        <f>SUM(E86:E96)</f>
        <v/>
      </c>
      <c r="F97" s="1133">
        <f>SUM(F86:F96)</f>
        <v/>
      </c>
      <c r="G97" s="1133">
        <f>SUM(G86:G96)</f>
        <v/>
      </c>
      <c r="H97" s="1133">
        <f>SUM(H86:H96)</f>
        <v/>
      </c>
      <c r="I97" s="1136" t="n"/>
      <c r="J97" s="1071" t="n"/>
      <c r="K97" s="1137" t="n"/>
      <c r="L97" s="1071" t="n"/>
      <c r="M97" s="1071" t="n"/>
      <c r="N97" s="1110">
        <f>B97</f>
        <v/>
      </c>
      <c r="O97" s="1111">
        <f>C97*BS!$B$9</f>
        <v/>
      </c>
      <c r="P97" s="1111">
        <f>D97*BS!$B$9</f>
        <v/>
      </c>
      <c r="Q97" s="1111">
        <f>E97*BS!$B$9</f>
        <v/>
      </c>
      <c r="R97" s="1111">
        <f>F97*BS!$B$9</f>
        <v/>
      </c>
      <c r="S97" s="1111">
        <f>G97*BS!$B$9</f>
        <v/>
      </c>
      <c r="T97" s="1111">
        <f>H97*BS!$B$9</f>
        <v/>
      </c>
      <c r="U97" s="1111">
        <f>I97*BS!$B$9</f>
        <v/>
      </c>
      <c r="V97" s="160" t="n"/>
      <c r="W97" s="160" t="n"/>
      <c r="X97" s="1071" t="n"/>
      <c r="Y97" s="1071" t="n"/>
      <c r="Z97" s="1071" t="n"/>
      <c r="AA97" s="1071" t="n"/>
      <c r="AB97" s="1071" t="n"/>
      <c r="AC97" s="1071" t="n"/>
      <c r="AD97" s="1071" t="n"/>
      <c r="AE97" s="1071" t="n"/>
      <c r="AF97" s="1071" t="n"/>
      <c r="AG97" s="1071" t="n"/>
      <c r="AH97" s="1071" t="n"/>
      <c r="AI97" s="1071" t="n"/>
      <c r="AJ97" s="1071" t="n"/>
      <c r="AK97" s="1071" t="n"/>
      <c r="AL97" s="1071" t="n"/>
      <c r="AM97" s="1071" t="n"/>
      <c r="AN97" s="1071" t="n"/>
      <c r="AO97" s="1071" t="n"/>
      <c r="AP97" s="1071" t="n"/>
      <c r="AQ97" s="1071" t="n"/>
      <c r="AR97" s="1071" t="n"/>
      <c r="AS97" s="1071" t="n"/>
      <c r="AT97" s="1071" t="n"/>
      <c r="AU97" s="1071" t="n"/>
      <c r="AV97" s="1071" t="n"/>
      <c r="AW97" s="1071" t="n"/>
      <c r="AX97" s="1071" t="n"/>
      <c r="AY97" s="1071" t="n"/>
      <c r="AZ97" s="1071" t="n"/>
      <c r="BA97" s="1071" t="n"/>
      <c r="BB97" s="1071" t="n"/>
      <c r="BC97" s="1071" t="n"/>
      <c r="BD97" s="1071" t="n"/>
      <c r="BE97" s="1071" t="n"/>
      <c r="BF97" s="1071" t="n"/>
      <c r="BG97" s="1071" t="n"/>
      <c r="BH97" s="1071" t="n"/>
      <c r="BI97" s="1071" t="n"/>
      <c r="BJ97" s="1071" t="n"/>
      <c r="BK97" s="1071" t="n"/>
      <c r="BL97" s="1071" t="n"/>
      <c r="BM97" s="1071" t="n"/>
      <c r="BN97" s="1071" t="n"/>
      <c r="BO97" s="1071" t="n"/>
      <c r="BP97" s="1071" t="n"/>
      <c r="BQ97" s="1071" t="n"/>
      <c r="BR97" s="1071" t="n"/>
      <c r="BS97" s="1071" t="n"/>
      <c r="BT97" s="1071" t="n"/>
      <c r="BU97" s="1071" t="n"/>
      <c r="BV97" s="1071" t="n"/>
      <c r="BW97" s="1071" t="n"/>
      <c r="BX97" s="1071" t="n"/>
      <c r="BY97" s="1071" t="n"/>
      <c r="BZ97" s="1071" t="n"/>
      <c r="CA97" s="1071" t="n"/>
      <c r="CB97" s="1071" t="n"/>
      <c r="CC97" s="1071" t="n"/>
      <c r="CD97" s="1071" t="n"/>
      <c r="CE97" s="1071" t="n"/>
      <c r="CF97" s="1071" t="n"/>
      <c r="CG97" s="1071" t="n"/>
      <c r="CH97" s="1071" t="n"/>
      <c r="CI97" s="1071" t="n"/>
      <c r="CJ97" s="1071" t="n"/>
      <c r="CK97" s="1071" t="n"/>
      <c r="CL97" s="1071" t="n"/>
      <c r="CM97" s="1071" t="n"/>
      <c r="CN97" s="1071" t="n"/>
      <c r="CO97" s="1071" t="n"/>
      <c r="CP97" s="1071" t="n"/>
      <c r="CQ97" s="1071" t="n"/>
      <c r="CR97" s="1071" t="n"/>
      <c r="CS97" s="1071" t="n"/>
      <c r="CT97" s="1071" t="n"/>
      <c r="CU97" s="1071" t="n"/>
      <c r="CV97" s="1071" t="n"/>
      <c r="CW97" s="1071" t="n"/>
      <c r="CX97" s="1071" t="n"/>
      <c r="CY97" s="1071" t="n"/>
      <c r="CZ97" s="1071" t="n"/>
      <c r="DA97" s="1071" t="n"/>
      <c r="DB97" s="1071" t="n"/>
      <c r="DC97" s="1071" t="n"/>
      <c r="DD97" s="1071" t="n"/>
      <c r="DE97" s="1071" t="n"/>
      <c r="DF97" s="1071" t="n"/>
      <c r="DG97" s="1071" t="n"/>
      <c r="DH97" s="1071" t="n"/>
      <c r="DI97" s="1071" t="n"/>
      <c r="DJ97" s="1071" t="n"/>
      <c r="DK97" s="1071" t="n"/>
      <c r="DL97" s="1071" t="n"/>
      <c r="DM97" s="1071" t="n"/>
      <c r="DN97" s="1071" t="n"/>
      <c r="DO97" s="1071" t="n"/>
      <c r="DP97" s="1071" t="n"/>
      <c r="DQ97" s="1071" t="n"/>
      <c r="DR97" s="1071" t="n"/>
      <c r="DS97" s="1071" t="n"/>
      <c r="DT97" s="1071" t="n"/>
      <c r="DU97" s="1071" t="n"/>
      <c r="DV97" s="1071" t="n"/>
      <c r="DW97" s="1071" t="n"/>
      <c r="DX97" s="1071" t="n"/>
      <c r="DY97" s="1071" t="n"/>
      <c r="DZ97" s="1071" t="n"/>
      <c r="EA97" s="1071" t="n"/>
      <c r="EB97" s="1071" t="n"/>
      <c r="EC97" s="1071" t="n"/>
      <c r="ED97" s="1071" t="n"/>
      <c r="EE97" s="1071" t="n"/>
      <c r="EF97" s="1071" t="n"/>
      <c r="EG97" s="1071" t="n"/>
      <c r="EH97" s="1071" t="n"/>
      <c r="EI97" s="1071" t="n"/>
      <c r="EJ97" s="1071" t="n"/>
      <c r="EK97" s="1071" t="n"/>
      <c r="EL97" s="1071" t="n"/>
      <c r="EM97" s="1071" t="n"/>
      <c r="EN97" s="1071" t="n"/>
      <c r="EO97" s="1071" t="n"/>
      <c r="EP97" s="1071" t="n"/>
      <c r="EQ97" s="1071" t="n"/>
      <c r="ER97" s="1071" t="n"/>
      <c r="ES97" s="1071" t="n"/>
      <c r="ET97" s="1071" t="n"/>
      <c r="EU97" s="1071" t="n"/>
      <c r="EV97" s="1071" t="n"/>
      <c r="EW97" s="1071" t="n"/>
      <c r="EX97" s="1071" t="n"/>
      <c r="EY97" s="1071" t="n"/>
      <c r="EZ97" s="1071" t="n"/>
      <c r="FA97" s="1071" t="n"/>
      <c r="FB97" s="1071" t="n"/>
      <c r="FC97" s="1071" t="n"/>
      <c r="FD97" s="1071" t="n"/>
      <c r="FE97" s="1071" t="n"/>
      <c r="FF97" s="1071" t="n"/>
      <c r="FG97" s="1071" t="n"/>
      <c r="FH97" s="1071" t="n"/>
      <c r="FI97" s="1071" t="n"/>
      <c r="FJ97" s="1071" t="n"/>
      <c r="FK97" s="1071" t="n"/>
      <c r="FL97" s="1071" t="n"/>
      <c r="FM97" s="1071" t="n"/>
      <c r="FN97" s="1071" t="n"/>
      <c r="FO97" s="1071" t="n"/>
      <c r="FP97" s="1071" t="n"/>
      <c r="FQ97" s="1071" t="n"/>
      <c r="FR97" s="1071" t="n"/>
      <c r="FS97" s="1071" t="n"/>
      <c r="FT97" s="1071" t="n"/>
      <c r="FU97" s="1071" t="n"/>
      <c r="FV97" s="1071" t="n"/>
      <c r="FW97" s="1071" t="n"/>
      <c r="FX97" s="1071" t="n"/>
      <c r="FY97" s="1071" t="n"/>
      <c r="FZ97" s="1071" t="n"/>
      <c r="GA97" s="1071" t="n"/>
      <c r="GB97" s="1071" t="n"/>
      <c r="GC97" s="1071" t="n"/>
      <c r="GD97" s="1071" t="n"/>
      <c r="GE97" s="1071" t="n"/>
      <c r="GF97" s="1071" t="n"/>
      <c r="GG97" s="1071" t="n"/>
      <c r="GH97" s="1071" t="n"/>
      <c r="GI97" s="1071" t="n"/>
      <c r="GJ97" s="1071" t="n"/>
      <c r="GK97" s="1071" t="n"/>
      <c r="GL97" s="1071" t="n"/>
      <c r="GM97" s="1071" t="n"/>
      <c r="GN97" s="1071" t="n"/>
      <c r="GO97" s="1071" t="n"/>
      <c r="GP97" s="1071" t="n"/>
      <c r="GQ97" s="1071" t="n"/>
      <c r="GR97" s="1071" t="n"/>
      <c r="GS97" s="1071" t="n"/>
      <c r="GT97" s="1071" t="n"/>
      <c r="GU97" s="1071" t="n"/>
      <c r="GV97" s="1071" t="n"/>
      <c r="GW97" s="1071" t="n"/>
      <c r="GX97" s="1071" t="n"/>
      <c r="GY97" s="1071" t="n"/>
      <c r="GZ97" s="1071" t="n"/>
      <c r="HA97" s="1071" t="n"/>
      <c r="HB97" s="1071" t="n"/>
      <c r="HC97" s="1071" t="n"/>
      <c r="HD97" s="1071" t="n"/>
      <c r="HE97" s="1071" t="n"/>
      <c r="HF97" s="1071" t="n"/>
      <c r="HG97" s="1071" t="n"/>
      <c r="HH97" s="1071" t="n"/>
      <c r="HI97" s="1071" t="n"/>
      <c r="HJ97" s="1071" t="n"/>
      <c r="HK97" s="1071" t="n"/>
      <c r="HL97" s="1071" t="n"/>
      <c r="HM97" s="1071" t="n"/>
      <c r="HN97" s="1071" t="n"/>
      <c r="HO97" s="1071" t="n"/>
      <c r="HP97" s="1071" t="n"/>
      <c r="HQ97" s="1071" t="n"/>
      <c r="HR97" s="1071" t="n"/>
      <c r="HS97" s="1071" t="n"/>
      <c r="HT97" s="1071" t="n"/>
      <c r="HU97" s="1071" t="n"/>
      <c r="HV97" s="1071" t="n"/>
      <c r="HW97" s="1071" t="n"/>
      <c r="HX97" s="1071" t="n"/>
      <c r="HY97" s="1071" t="n"/>
      <c r="HZ97" s="1071" t="n"/>
      <c r="IA97" s="1071" t="n"/>
      <c r="IB97" s="1071" t="n"/>
      <c r="IC97" s="1071" t="n"/>
      <c r="ID97" s="1071" t="n"/>
      <c r="IE97" s="1071" t="n"/>
      <c r="IF97" s="1071" t="n"/>
      <c r="IG97" s="1071" t="n"/>
      <c r="IH97" s="1071" t="n"/>
      <c r="II97" s="1071" t="n"/>
      <c r="IJ97" s="1071" t="n"/>
      <c r="IK97" s="1071" t="n"/>
      <c r="IL97" s="1071" t="n"/>
      <c r="IM97" s="1071" t="n"/>
      <c r="IN97" s="1071" t="n"/>
      <c r="IO97" s="1071" t="n"/>
      <c r="IP97" s="1071" t="n"/>
      <c r="IQ97" s="1071" t="n"/>
      <c r="IR97" s="1071" t="n"/>
      <c r="IS97" s="1071" t="n"/>
      <c r="IT97" s="1071" t="n"/>
      <c r="IU97" s="1071" t="n"/>
      <c r="IV97" s="1071" t="n"/>
      <c r="IW97" s="1071" t="n"/>
      <c r="IX97" s="1071" t="n"/>
      <c r="IY97" s="1071" t="n"/>
      <c r="IZ97" s="1071" t="n"/>
      <c r="JA97" s="1071" t="n"/>
      <c r="JB97" s="1071" t="n"/>
      <c r="JC97" s="1071" t="n"/>
      <c r="JD97" s="1071" t="n"/>
      <c r="JE97" s="1071" t="n"/>
      <c r="JF97" s="1071" t="n"/>
      <c r="JG97" s="1071" t="n"/>
      <c r="JH97" s="1071" t="n"/>
      <c r="JI97" s="1071" t="n"/>
      <c r="JJ97" s="1071" t="n"/>
      <c r="JK97" s="1071" t="n"/>
      <c r="JL97" s="1071" t="n"/>
      <c r="JM97" s="1071" t="n"/>
      <c r="JN97" s="1071" t="n"/>
      <c r="JO97" s="1071" t="n"/>
      <c r="JP97" s="1071" t="n"/>
      <c r="JQ97" s="1071" t="n"/>
      <c r="JR97" s="1071" t="n"/>
      <c r="JS97" s="1071" t="n"/>
      <c r="JT97" s="1071" t="n"/>
      <c r="JU97" s="1071" t="n"/>
      <c r="JV97" s="1071" t="n"/>
      <c r="JW97" s="1071" t="n"/>
      <c r="JX97" s="1071" t="n"/>
      <c r="JY97" s="1071" t="n"/>
      <c r="JZ97" s="1071" t="n"/>
      <c r="KA97" s="1071" t="n"/>
      <c r="KB97" s="1071" t="n"/>
      <c r="KC97" s="1071" t="n"/>
      <c r="KD97" s="1071" t="n"/>
      <c r="KE97" s="1071" t="n"/>
      <c r="KF97" s="1071" t="n"/>
      <c r="KG97" s="1071" t="n"/>
      <c r="KH97" s="1071" t="n"/>
      <c r="KI97" s="1071" t="n"/>
      <c r="KJ97" s="1071" t="n"/>
      <c r="KK97" s="1071" t="n"/>
      <c r="KL97" s="1071" t="n"/>
      <c r="KM97" s="1071" t="n"/>
      <c r="KN97" s="1071" t="n"/>
      <c r="KO97" s="1071" t="n"/>
      <c r="KP97" s="1071" t="n"/>
      <c r="KQ97" s="1071" t="n"/>
      <c r="KR97" s="1071" t="n"/>
      <c r="KS97" s="1071" t="n"/>
      <c r="KT97" s="1071" t="n"/>
      <c r="KU97" s="1071" t="n"/>
      <c r="KV97" s="1071" t="n"/>
      <c r="KW97" s="1071" t="n"/>
      <c r="KX97" s="1071" t="n"/>
      <c r="KY97" s="1071" t="n"/>
      <c r="KZ97" s="1071" t="n"/>
      <c r="LA97" s="1071" t="n"/>
      <c r="LB97" s="1071" t="n"/>
      <c r="LC97" s="1071" t="n"/>
      <c r="LD97" s="1071" t="n"/>
      <c r="LE97" s="1071" t="n"/>
      <c r="LF97" s="1071" t="n"/>
      <c r="LG97" s="1071" t="n"/>
      <c r="LH97" s="1071" t="n"/>
      <c r="LI97" s="1071" t="n"/>
      <c r="LJ97" s="1071" t="n"/>
      <c r="LK97" s="1071" t="n"/>
      <c r="LL97" s="1071" t="n"/>
      <c r="LM97" s="1071" t="n"/>
      <c r="LN97" s="1071" t="n"/>
      <c r="LO97" s="1071" t="n"/>
      <c r="LP97" s="1071" t="n"/>
      <c r="LQ97" s="1071" t="n"/>
      <c r="LR97" s="1071" t="n"/>
      <c r="LS97" s="1071" t="n"/>
    </row>
    <row r="98" ht="14.25" customFormat="1" customHeight="1" s="1071">
      <c r="A98" s="1071" t="n"/>
      <c r="B98" s="1097" t="n"/>
      <c r="C98" s="1128" t="n"/>
      <c r="D98" s="1128" t="n"/>
      <c r="E98" s="1128" t="n"/>
      <c r="F98" s="1128" t="n"/>
      <c r="G98" s="1128" t="n"/>
      <c r="H98" s="1128" t="n"/>
      <c r="I98" s="1136" t="n"/>
      <c r="J98" s="1071" t="n"/>
      <c r="K98" s="1137" t="n"/>
      <c r="L98" s="1071" t="n"/>
      <c r="M98" s="1071" t="n"/>
      <c r="N98" s="1100" t="n"/>
      <c r="O98" s="1101" t="n"/>
      <c r="P98" s="1101" t="n"/>
      <c r="Q98" s="1101" t="n"/>
      <c r="R98" s="1101" t="n"/>
      <c r="S98" s="1101" t="n"/>
      <c r="T98" s="1101" t="n"/>
      <c r="U98" s="1102" t="n"/>
      <c r="V98" s="160" t="n"/>
      <c r="W98" s="160" t="n"/>
      <c r="X98" s="1071" t="n"/>
      <c r="Y98" s="1071" t="n"/>
      <c r="Z98" s="1071" t="n"/>
      <c r="AA98" s="1071" t="n"/>
      <c r="AB98" s="1071" t="n"/>
      <c r="AC98" s="1071" t="n"/>
      <c r="AD98" s="1071" t="n"/>
      <c r="AE98" s="1071" t="n"/>
      <c r="AF98" s="1071" t="n"/>
      <c r="AG98" s="1071" t="n"/>
      <c r="AH98" s="1071" t="n"/>
      <c r="AI98" s="1071" t="n"/>
      <c r="AJ98" s="1071" t="n"/>
      <c r="AK98" s="1071" t="n"/>
      <c r="AL98" s="1071" t="n"/>
      <c r="AM98" s="1071" t="n"/>
      <c r="AN98" s="1071" t="n"/>
      <c r="AO98" s="1071" t="n"/>
      <c r="AP98" s="1071" t="n"/>
      <c r="AQ98" s="1071" t="n"/>
      <c r="AR98" s="1071" t="n"/>
      <c r="AS98" s="1071" t="n"/>
      <c r="AT98" s="1071" t="n"/>
      <c r="AU98" s="1071" t="n"/>
      <c r="AV98" s="1071" t="n"/>
      <c r="AW98" s="1071" t="n"/>
      <c r="AX98" s="1071" t="n"/>
      <c r="AY98" s="1071" t="n"/>
      <c r="AZ98" s="1071" t="n"/>
      <c r="BA98" s="1071" t="n"/>
      <c r="BB98" s="1071" t="n"/>
      <c r="BC98" s="1071" t="n"/>
      <c r="BD98" s="1071" t="n"/>
      <c r="BE98" s="1071" t="n"/>
      <c r="BF98" s="1071" t="n"/>
      <c r="BG98" s="1071" t="n"/>
      <c r="BH98" s="1071" t="n"/>
      <c r="BI98" s="1071" t="n"/>
      <c r="BJ98" s="1071" t="n"/>
      <c r="BK98" s="1071" t="n"/>
      <c r="BL98" s="1071" t="n"/>
      <c r="BM98" s="1071" t="n"/>
      <c r="BN98" s="1071" t="n"/>
      <c r="BO98" s="1071" t="n"/>
      <c r="BP98" s="1071" t="n"/>
      <c r="BQ98" s="1071" t="n"/>
      <c r="BR98" s="1071" t="n"/>
      <c r="BS98" s="1071" t="n"/>
      <c r="BT98" s="1071" t="n"/>
      <c r="BU98" s="1071" t="n"/>
      <c r="BV98" s="1071" t="n"/>
      <c r="BW98" s="1071" t="n"/>
      <c r="BX98" s="1071" t="n"/>
      <c r="BY98" s="1071" t="n"/>
      <c r="BZ98" s="1071" t="n"/>
      <c r="CA98" s="1071" t="n"/>
      <c r="CB98" s="1071" t="n"/>
      <c r="CC98" s="1071" t="n"/>
      <c r="CD98" s="1071" t="n"/>
      <c r="CE98" s="1071" t="n"/>
      <c r="CF98" s="1071" t="n"/>
      <c r="CG98" s="1071" t="n"/>
      <c r="CH98" s="1071" t="n"/>
      <c r="CI98" s="1071" t="n"/>
      <c r="CJ98" s="1071" t="n"/>
      <c r="CK98" s="1071" t="n"/>
      <c r="CL98" s="1071" t="n"/>
      <c r="CM98" s="1071" t="n"/>
      <c r="CN98" s="1071" t="n"/>
      <c r="CO98" s="1071" t="n"/>
      <c r="CP98" s="1071" t="n"/>
      <c r="CQ98" s="1071" t="n"/>
      <c r="CR98" s="1071" t="n"/>
      <c r="CS98" s="1071" t="n"/>
      <c r="CT98" s="1071" t="n"/>
      <c r="CU98" s="1071" t="n"/>
      <c r="CV98" s="1071" t="n"/>
      <c r="CW98" s="1071" t="n"/>
      <c r="CX98" s="1071" t="n"/>
      <c r="CY98" s="1071" t="n"/>
      <c r="CZ98" s="1071" t="n"/>
      <c r="DA98" s="1071" t="n"/>
      <c r="DB98" s="1071" t="n"/>
      <c r="DC98" s="1071" t="n"/>
      <c r="DD98" s="1071" t="n"/>
      <c r="DE98" s="1071" t="n"/>
      <c r="DF98" s="1071" t="n"/>
      <c r="DG98" s="1071" t="n"/>
      <c r="DH98" s="1071" t="n"/>
      <c r="DI98" s="1071" t="n"/>
      <c r="DJ98" s="1071" t="n"/>
      <c r="DK98" s="1071" t="n"/>
      <c r="DL98" s="1071" t="n"/>
      <c r="DM98" s="1071" t="n"/>
      <c r="DN98" s="1071" t="n"/>
      <c r="DO98" s="1071" t="n"/>
      <c r="DP98" s="1071" t="n"/>
      <c r="DQ98" s="1071" t="n"/>
      <c r="DR98" s="1071" t="n"/>
      <c r="DS98" s="1071" t="n"/>
      <c r="DT98" s="1071" t="n"/>
      <c r="DU98" s="1071" t="n"/>
      <c r="DV98" s="1071" t="n"/>
      <c r="DW98" s="1071" t="n"/>
      <c r="DX98" s="1071" t="n"/>
      <c r="DY98" s="1071" t="n"/>
      <c r="DZ98" s="1071" t="n"/>
      <c r="EA98" s="1071" t="n"/>
      <c r="EB98" s="1071" t="n"/>
      <c r="EC98" s="1071" t="n"/>
      <c r="ED98" s="1071" t="n"/>
      <c r="EE98" s="1071" t="n"/>
      <c r="EF98" s="1071" t="n"/>
      <c r="EG98" s="1071" t="n"/>
      <c r="EH98" s="1071" t="n"/>
      <c r="EI98" s="1071" t="n"/>
      <c r="EJ98" s="1071" t="n"/>
      <c r="EK98" s="1071" t="n"/>
      <c r="EL98" s="1071" t="n"/>
      <c r="EM98" s="1071" t="n"/>
      <c r="EN98" s="1071" t="n"/>
      <c r="EO98" s="1071" t="n"/>
      <c r="EP98" s="1071" t="n"/>
      <c r="EQ98" s="1071" t="n"/>
      <c r="ER98" s="1071" t="n"/>
      <c r="ES98" s="1071" t="n"/>
      <c r="ET98" s="1071" t="n"/>
      <c r="EU98" s="1071" t="n"/>
      <c r="EV98" s="1071" t="n"/>
      <c r="EW98" s="1071" t="n"/>
      <c r="EX98" s="1071" t="n"/>
      <c r="EY98" s="1071" t="n"/>
      <c r="EZ98" s="1071" t="n"/>
      <c r="FA98" s="1071" t="n"/>
      <c r="FB98" s="1071" t="n"/>
      <c r="FC98" s="1071" t="n"/>
      <c r="FD98" s="1071" t="n"/>
      <c r="FE98" s="1071" t="n"/>
      <c r="FF98" s="1071" t="n"/>
      <c r="FG98" s="1071" t="n"/>
      <c r="FH98" s="1071" t="n"/>
      <c r="FI98" s="1071" t="n"/>
      <c r="FJ98" s="1071" t="n"/>
      <c r="FK98" s="1071" t="n"/>
      <c r="FL98" s="1071" t="n"/>
      <c r="FM98" s="1071" t="n"/>
      <c r="FN98" s="1071" t="n"/>
      <c r="FO98" s="1071" t="n"/>
      <c r="FP98" s="1071" t="n"/>
      <c r="FQ98" s="1071" t="n"/>
      <c r="FR98" s="1071" t="n"/>
      <c r="FS98" s="1071" t="n"/>
      <c r="FT98" s="1071" t="n"/>
      <c r="FU98" s="1071" t="n"/>
      <c r="FV98" s="1071" t="n"/>
      <c r="FW98" s="1071" t="n"/>
      <c r="FX98" s="1071" t="n"/>
      <c r="FY98" s="1071" t="n"/>
      <c r="FZ98" s="1071" t="n"/>
      <c r="GA98" s="1071" t="n"/>
      <c r="GB98" s="1071" t="n"/>
      <c r="GC98" s="1071" t="n"/>
      <c r="GD98" s="1071" t="n"/>
      <c r="GE98" s="1071" t="n"/>
      <c r="GF98" s="1071" t="n"/>
      <c r="GG98" s="1071" t="n"/>
      <c r="GH98" s="1071" t="n"/>
      <c r="GI98" s="1071" t="n"/>
      <c r="GJ98" s="1071" t="n"/>
      <c r="GK98" s="1071" t="n"/>
      <c r="GL98" s="1071" t="n"/>
      <c r="GM98" s="1071" t="n"/>
      <c r="GN98" s="1071" t="n"/>
      <c r="GO98" s="1071" t="n"/>
      <c r="GP98" s="1071" t="n"/>
      <c r="GQ98" s="1071" t="n"/>
      <c r="GR98" s="1071" t="n"/>
      <c r="GS98" s="1071" t="n"/>
      <c r="GT98" s="1071" t="n"/>
      <c r="GU98" s="1071" t="n"/>
      <c r="GV98" s="1071" t="n"/>
      <c r="GW98" s="1071" t="n"/>
      <c r="GX98" s="1071" t="n"/>
      <c r="GY98" s="1071" t="n"/>
      <c r="GZ98" s="1071" t="n"/>
      <c r="HA98" s="1071" t="n"/>
      <c r="HB98" s="1071" t="n"/>
      <c r="HC98" s="1071" t="n"/>
      <c r="HD98" s="1071" t="n"/>
      <c r="HE98" s="1071" t="n"/>
      <c r="HF98" s="1071" t="n"/>
      <c r="HG98" s="1071" t="n"/>
      <c r="HH98" s="1071" t="n"/>
      <c r="HI98" s="1071" t="n"/>
      <c r="HJ98" s="1071" t="n"/>
      <c r="HK98" s="1071" t="n"/>
      <c r="HL98" s="1071" t="n"/>
      <c r="HM98" s="1071" t="n"/>
      <c r="HN98" s="1071" t="n"/>
      <c r="HO98" s="1071" t="n"/>
      <c r="HP98" s="1071" t="n"/>
      <c r="HQ98" s="1071" t="n"/>
      <c r="HR98" s="1071" t="n"/>
      <c r="HS98" s="1071" t="n"/>
      <c r="HT98" s="1071" t="n"/>
      <c r="HU98" s="1071" t="n"/>
      <c r="HV98" s="1071" t="n"/>
      <c r="HW98" s="1071" t="n"/>
      <c r="HX98" s="1071" t="n"/>
      <c r="HY98" s="1071" t="n"/>
      <c r="HZ98" s="1071" t="n"/>
      <c r="IA98" s="1071" t="n"/>
      <c r="IB98" s="1071" t="n"/>
      <c r="IC98" s="1071" t="n"/>
      <c r="ID98" s="1071" t="n"/>
      <c r="IE98" s="1071" t="n"/>
      <c r="IF98" s="1071" t="n"/>
      <c r="IG98" s="1071" t="n"/>
      <c r="IH98" s="1071" t="n"/>
      <c r="II98" s="1071" t="n"/>
      <c r="IJ98" s="1071" t="n"/>
      <c r="IK98" s="1071" t="n"/>
      <c r="IL98" s="1071" t="n"/>
      <c r="IM98" s="1071" t="n"/>
      <c r="IN98" s="1071" t="n"/>
      <c r="IO98" s="1071" t="n"/>
      <c r="IP98" s="1071" t="n"/>
      <c r="IQ98" s="1071" t="n"/>
      <c r="IR98" s="1071" t="n"/>
      <c r="IS98" s="1071" t="n"/>
      <c r="IT98" s="1071" t="n"/>
      <c r="IU98" s="1071" t="n"/>
      <c r="IV98" s="1071" t="n"/>
      <c r="IW98" s="1071" t="n"/>
      <c r="IX98" s="1071" t="n"/>
      <c r="IY98" s="1071" t="n"/>
      <c r="IZ98" s="1071" t="n"/>
      <c r="JA98" s="1071" t="n"/>
      <c r="JB98" s="1071" t="n"/>
      <c r="JC98" s="1071" t="n"/>
      <c r="JD98" s="1071" t="n"/>
      <c r="JE98" s="1071" t="n"/>
      <c r="JF98" s="1071" t="n"/>
      <c r="JG98" s="1071" t="n"/>
      <c r="JH98" s="1071" t="n"/>
      <c r="JI98" s="1071" t="n"/>
      <c r="JJ98" s="1071" t="n"/>
      <c r="JK98" s="1071" t="n"/>
      <c r="JL98" s="1071" t="n"/>
      <c r="JM98" s="1071" t="n"/>
      <c r="JN98" s="1071" t="n"/>
      <c r="JO98" s="1071" t="n"/>
      <c r="JP98" s="1071" t="n"/>
      <c r="JQ98" s="1071" t="n"/>
      <c r="JR98" s="1071" t="n"/>
      <c r="JS98" s="1071" t="n"/>
      <c r="JT98" s="1071" t="n"/>
      <c r="JU98" s="1071" t="n"/>
      <c r="JV98" s="1071" t="n"/>
      <c r="JW98" s="1071" t="n"/>
      <c r="JX98" s="1071" t="n"/>
      <c r="JY98" s="1071" t="n"/>
      <c r="JZ98" s="1071" t="n"/>
      <c r="KA98" s="1071" t="n"/>
      <c r="KB98" s="1071" t="n"/>
      <c r="KC98" s="1071" t="n"/>
      <c r="KD98" s="1071" t="n"/>
      <c r="KE98" s="1071" t="n"/>
      <c r="KF98" s="1071" t="n"/>
      <c r="KG98" s="1071" t="n"/>
      <c r="KH98" s="1071" t="n"/>
      <c r="KI98" s="1071" t="n"/>
      <c r="KJ98" s="1071" t="n"/>
      <c r="KK98" s="1071" t="n"/>
      <c r="KL98" s="1071" t="n"/>
      <c r="KM98" s="1071" t="n"/>
      <c r="KN98" s="1071" t="n"/>
      <c r="KO98" s="1071" t="n"/>
      <c r="KP98" s="1071" t="n"/>
      <c r="KQ98" s="1071" t="n"/>
      <c r="KR98" s="1071" t="n"/>
      <c r="KS98" s="1071" t="n"/>
      <c r="KT98" s="1071" t="n"/>
      <c r="KU98" s="1071" t="n"/>
      <c r="KV98" s="1071" t="n"/>
      <c r="KW98" s="1071" t="n"/>
      <c r="KX98" s="1071" t="n"/>
      <c r="KY98" s="1071" t="n"/>
      <c r="KZ98" s="1071" t="n"/>
      <c r="LA98" s="1071" t="n"/>
      <c r="LB98" s="1071" t="n"/>
      <c r="LC98" s="1071" t="n"/>
      <c r="LD98" s="1071" t="n"/>
      <c r="LE98" s="1071" t="n"/>
      <c r="LF98" s="1071" t="n"/>
      <c r="LG98" s="1071" t="n"/>
      <c r="LH98" s="1071" t="n"/>
      <c r="LI98" s="1071" t="n"/>
      <c r="LJ98" s="1071" t="n"/>
      <c r="LK98" s="1071" t="n"/>
      <c r="LL98" s="1071" t="n"/>
      <c r="LM98" s="1071" t="n"/>
      <c r="LN98" s="1071" t="n"/>
      <c r="LO98" s="1071" t="n"/>
      <c r="LP98" s="1071" t="n"/>
      <c r="LQ98" s="1071" t="n"/>
      <c r="LR98" s="1071" t="n"/>
      <c r="LS98" s="1071" t="n"/>
    </row>
    <row r="99" ht="14.25" customFormat="1" customHeight="1" s="1107">
      <c r="A99" s="1080" t="n"/>
      <c r="B99" s="1091" t="inlineStr">
        <is>
          <t xml:space="preserve">Adjustment: Depreciation </t>
        </is>
      </c>
      <c r="C99" s="1138" t="n"/>
      <c r="D99" s="1138" t="n"/>
      <c r="E99" s="1138" t="n"/>
      <c r="F99" s="1138" t="n"/>
      <c r="G99" s="1138" t="n"/>
      <c r="H99" s="1138" t="n"/>
      <c r="I99" s="1136" t="n"/>
      <c r="J99" s="1080" t="n"/>
      <c r="K99" s="1139" t="n"/>
      <c r="L99" s="1080" t="n"/>
      <c r="M99" s="1080" t="n"/>
      <c r="N99" s="1110">
        <f>B99</f>
        <v/>
      </c>
      <c r="O99" s="1111">
        <f>C99*BS!$B$9</f>
        <v/>
      </c>
      <c r="P99" s="1111">
        <f>D99*BS!$B$9</f>
        <v/>
      </c>
      <c r="Q99" s="1111">
        <f>E99*BS!$B$9</f>
        <v/>
      </c>
      <c r="R99" s="1111">
        <f>F99*BS!$B$9</f>
        <v/>
      </c>
      <c r="S99" s="1111">
        <f>G99*BS!$B$9</f>
        <v/>
      </c>
      <c r="T99" s="1111">
        <f>H99*BS!$B$9</f>
        <v/>
      </c>
      <c r="U99" s="1140">
        <f>I99</f>
        <v/>
      </c>
      <c r="V99" s="160" t="n"/>
      <c r="W99" s="160" t="n"/>
      <c r="X99" s="1080" t="n"/>
      <c r="Y99" s="1080" t="n"/>
      <c r="Z99" s="1080" t="n"/>
      <c r="AA99" s="1080" t="n"/>
      <c r="AB99" s="1080" t="n"/>
      <c r="AC99" s="1080" t="n"/>
      <c r="AD99" s="1080" t="n"/>
      <c r="AE99" s="1080" t="n"/>
      <c r="AF99" s="1080" t="n"/>
      <c r="AG99" s="1080" t="n"/>
      <c r="AH99" s="1080" t="n"/>
      <c r="AI99" s="1080" t="n"/>
      <c r="AJ99" s="1080" t="n"/>
      <c r="AK99" s="1080" t="n"/>
      <c r="AL99" s="1080" t="n"/>
      <c r="AM99" s="1080" t="n"/>
      <c r="AN99" s="1080" t="n"/>
      <c r="AO99" s="1080" t="n"/>
      <c r="AP99" s="1080" t="n"/>
      <c r="AQ99" s="1080" t="n"/>
      <c r="AR99" s="1080" t="n"/>
      <c r="AS99" s="1080" t="n"/>
      <c r="AT99" s="1080" t="n"/>
      <c r="AU99" s="1080" t="n"/>
      <c r="AV99" s="1080" t="n"/>
      <c r="AW99" s="1080" t="n"/>
      <c r="AX99" s="1080" t="n"/>
      <c r="AY99" s="1080" t="n"/>
      <c r="AZ99" s="1080" t="n"/>
      <c r="BA99" s="1080" t="n"/>
      <c r="BB99" s="1080" t="n"/>
      <c r="BC99" s="1080" t="n"/>
      <c r="BD99" s="1080" t="n"/>
      <c r="BE99" s="1080" t="n"/>
      <c r="BF99" s="1080" t="n"/>
      <c r="BG99" s="1080" t="n"/>
      <c r="BH99" s="1080" t="n"/>
      <c r="BI99" s="1080" t="n"/>
      <c r="BJ99" s="1080" t="n"/>
      <c r="BK99" s="1080" t="n"/>
      <c r="BL99" s="1080" t="n"/>
      <c r="BM99" s="1080" t="n"/>
      <c r="BN99" s="1080" t="n"/>
      <c r="BO99" s="1080" t="n"/>
      <c r="BP99" s="1080" t="n"/>
      <c r="BQ99" s="1080" t="n"/>
      <c r="BR99" s="1080" t="n"/>
      <c r="BS99" s="1080" t="n"/>
      <c r="BT99" s="1080" t="n"/>
      <c r="BU99" s="1080" t="n"/>
      <c r="BV99" s="1080" t="n"/>
      <c r="BW99" s="1080" t="n"/>
      <c r="BX99" s="1080" t="n"/>
      <c r="BY99" s="1080" t="n"/>
      <c r="BZ99" s="1080" t="n"/>
      <c r="CA99" s="1080" t="n"/>
      <c r="CB99" s="1080" t="n"/>
      <c r="CC99" s="1080" t="n"/>
      <c r="CD99" s="1080" t="n"/>
      <c r="CE99" s="1080" t="n"/>
      <c r="CF99" s="1080" t="n"/>
      <c r="CG99" s="1080" t="n"/>
      <c r="CH99" s="1080" t="n"/>
      <c r="CI99" s="1080" t="n"/>
      <c r="CJ99" s="1080" t="n"/>
      <c r="CK99" s="1080" t="n"/>
      <c r="CL99" s="1080" t="n"/>
      <c r="CM99" s="1080" t="n"/>
      <c r="CN99" s="1080" t="n"/>
      <c r="CO99" s="1080" t="n"/>
      <c r="CP99" s="1080" t="n"/>
      <c r="CQ99" s="1080" t="n"/>
      <c r="CR99" s="1080" t="n"/>
      <c r="CS99" s="1080" t="n"/>
      <c r="CT99" s="1080" t="n"/>
      <c r="CU99" s="1080" t="n"/>
      <c r="CV99" s="1080" t="n"/>
      <c r="CW99" s="1080" t="n"/>
      <c r="CX99" s="1080" t="n"/>
      <c r="CY99" s="1080" t="n"/>
      <c r="CZ99" s="1080" t="n"/>
      <c r="DA99" s="1080" t="n"/>
      <c r="DB99" s="1080" t="n"/>
      <c r="DC99" s="1080" t="n"/>
      <c r="DD99" s="1080" t="n"/>
      <c r="DE99" s="1080" t="n"/>
      <c r="DF99" s="1080" t="n"/>
      <c r="DG99" s="1080" t="n"/>
      <c r="DH99" s="1080" t="n"/>
      <c r="DI99" s="1080" t="n"/>
      <c r="DJ99" s="1080" t="n"/>
      <c r="DK99" s="1080" t="n"/>
      <c r="DL99" s="1080" t="n"/>
      <c r="DM99" s="1080" t="n"/>
      <c r="DN99" s="1080" t="n"/>
      <c r="DO99" s="1080" t="n"/>
      <c r="DP99" s="1080" t="n"/>
      <c r="DQ99" s="1080" t="n"/>
      <c r="DR99" s="1080" t="n"/>
      <c r="DS99" s="1080" t="n"/>
      <c r="DT99" s="1080" t="n"/>
      <c r="DU99" s="1080" t="n"/>
      <c r="DV99" s="1080" t="n"/>
      <c r="DW99" s="1080" t="n"/>
      <c r="DX99" s="1080" t="n"/>
      <c r="DY99" s="1080" t="n"/>
      <c r="DZ99" s="1080" t="n"/>
      <c r="EA99" s="1080" t="n"/>
      <c r="EB99" s="1080" t="n"/>
      <c r="EC99" s="1080" t="n"/>
      <c r="ED99" s="1080" t="n"/>
      <c r="EE99" s="1080" t="n"/>
      <c r="EF99" s="1080" t="n"/>
      <c r="EG99" s="1080" t="n"/>
      <c r="EH99" s="1080" t="n"/>
      <c r="EI99" s="1080" t="n"/>
      <c r="EJ99" s="1080" t="n"/>
      <c r="EK99" s="1080" t="n"/>
      <c r="EL99" s="1080" t="n"/>
      <c r="EM99" s="1080" t="n"/>
      <c r="EN99" s="1080" t="n"/>
      <c r="EO99" s="1080" t="n"/>
      <c r="EP99" s="1080" t="n"/>
      <c r="EQ99" s="1080" t="n"/>
      <c r="ER99" s="1080" t="n"/>
      <c r="ES99" s="1080" t="n"/>
      <c r="ET99" s="1080" t="n"/>
      <c r="EU99" s="1080" t="n"/>
      <c r="EV99" s="1080" t="n"/>
      <c r="EW99" s="1080" t="n"/>
      <c r="EX99" s="1080" t="n"/>
      <c r="EY99" s="1080" t="n"/>
      <c r="EZ99" s="1080" t="n"/>
      <c r="FA99" s="1080" t="n"/>
      <c r="FB99" s="1080" t="n"/>
      <c r="FC99" s="1080" t="n"/>
      <c r="FD99" s="1080" t="n"/>
      <c r="FE99" s="1080" t="n"/>
      <c r="FF99" s="1080" t="n"/>
      <c r="FG99" s="1080" t="n"/>
      <c r="FH99" s="1080" t="n"/>
      <c r="FI99" s="1080" t="n"/>
      <c r="FJ99" s="1080" t="n"/>
      <c r="FK99" s="1080" t="n"/>
      <c r="FL99" s="1080" t="n"/>
      <c r="FM99" s="1080" t="n"/>
      <c r="FN99" s="1080" t="n"/>
      <c r="FO99" s="1080" t="n"/>
      <c r="FP99" s="1080" t="n"/>
      <c r="FQ99" s="1080" t="n"/>
      <c r="FR99" s="1080" t="n"/>
      <c r="FS99" s="1080" t="n"/>
      <c r="FT99" s="1080" t="n"/>
      <c r="FU99" s="1080" t="n"/>
      <c r="FV99" s="1080" t="n"/>
      <c r="FW99" s="1080" t="n"/>
      <c r="FX99" s="1080" t="n"/>
      <c r="FY99" s="1080" t="n"/>
      <c r="FZ99" s="1080" t="n"/>
      <c r="GA99" s="1080" t="n"/>
      <c r="GB99" s="1080" t="n"/>
      <c r="GC99" s="1080" t="n"/>
      <c r="GD99" s="1080" t="n"/>
      <c r="GE99" s="1080" t="n"/>
      <c r="GF99" s="1080" t="n"/>
      <c r="GG99" s="1080" t="n"/>
      <c r="GH99" s="1080" t="n"/>
      <c r="GI99" s="1080" t="n"/>
      <c r="GJ99" s="1080" t="n"/>
      <c r="GK99" s="1080" t="n"/>
      <c r="GL99" s="1080" t="n"/>
      <c r="GM99" s="1080" t="n"/>
      <c r="GN99" s="1080" t="n"/>
      <c r="GO99" s="1080" t="n"/>
      <c r="GP99" s="1080" t="n"/>
      <c r="GQ99" s="1080" t="n"/>
      <c r="GR99" s="1080" t="n"/>
      <c r="GS99" s="1080" t="n"/>
      <c r="GT99" s="1080" t="n"/>
      <c r="GU99" s="1080" t="n"/>
      <c r="GV99" s="1080" t="n"/>
      <c r="GW99" s="1080" t="n"/>
      <c r="GX99" s="1080" t="n"/>
      <c r="GY99" s="1080" t="n"/>
      <c r="GZ99" s="1080" t="n"/>
      <c r="HA99" s="1080" t="n"/>
      <c r="HB99" s="1080" t="n"/>
      <c r="HC99" s="1080" t="n"/>
      <c r="HD99" s="1080" t="n"/>
      <c r="HE99" s="1080" t="n"/>
      <c r="HF99" s="1080" t="n"/>
      <c r="HG99" s="1080" t="n"/>
      <c r="HH99" s="1080" t="n"/>
      <c r="HI99" s="1080" t="n"/>
      <c r="HJ99" s="1080" t="n"/>
      <c r="HK99" s="1080" t="n"/>
      <c r="HL99" s="1080" t="n"/>
      <c r="HM99" s="1080" t="n"/>
      <c r="HN99" s="1080" t="n"/>
      <c r="HO99" s="1080" t="n"/>
      <c r="HP99" s="1080" t="n"/>
      <c r="HQ99" s="1080" t="n"/>
      <c r="HR99" s="1080" t="n"/>
      <c r="HS99" s="1080" t="n"/>
      <c r="HT99" s="1080" t="n"/>
      <c r="HU99" s="1080" t="n"/>
      <c r="HV99" s="1080" t="n"/>
      <c r="HW99" s="1080" t="n"/>
      <c r="HX99" s="1080" t="n"/>
      <c r="HY99" s="1080" t="n"/>
      <c r="HZ99" s="1080" t="n"/>
      <c r="IA99" s="1080" t="n"/>
      <c r="IB99" s="1080" t="n"/>
      <c r="IC99" s="1080" t="n"/>
      <c r="ID99" s="1080" t="n"/>
      <c r="IE99" s="1080" t="n"/>
      <c r="IF99" s="1080" t="n"/>
      <c r="IG99" s="1080" t="n"/>
      <c r="IH99" s="1080" t="n"/>
      <c r="II99" s="1080" t="n"/>
      <c r="IJ99" s="1080" t="n"/>
      <c r="IK99" s="1080" t="n"/>
      <c r="IL99" s="1080" t="n"/>
      <c r="IM99" s="1080" t="n"/>
      <c r="IN99" s="1080" t="n"/>
      <c r="IO99" s="1080" t="n"/>
      <c r="IP99" s="1080" t="n"/>
      <c r="IQ99" s="1080" t="n"/>
      <c r="IR99" s="1080" t="n"/>
      <c r="IS99" s="1080" t="n"/>
      <c r="IT99" s="1080" t="n"/>
      <c r="IU99" s="1080" t="n"/>
      <c r="IV99" s="1080" t="n"/>
      <c r="IW99" s="1080" t="n"/>
      <c r="IX99" s="1080" t="n"/>
      <c r="IY99" s="1080" t="n"/>
      <c r="IZ99" s="1080" t="n"/>
      <c r="JA99" s="1080" t="n"/>
      <c r="JB99" s="1080" t="n"/>
      <c r="JC99" s="1080" t="n"/>
      <c r="JD99" s="1080" t="n"/>
      <c r="JE99" s="1080" t="n"/>
      <c r="JF99" s="1080" t="n"/>
      <c r="JG99" s="1080" t="n"/>
      <c r="JH99" s="1080" t="n"/>
      <c r="JI99" s="1080" t="n"/>
      <c r="JJ99" s="1080" t="n"/>
      <c r="JK99" s="1080" t="n"/>
      <c r="JL99" s="1080" t="n"/>
      <c r="JM99" s="1080" t="n"/>
      <c r="JN99" s="1080" t="n"/>
      <c r="JO99" s="1080" t="n"/>
      <c r="JP99" s="1080" t="n"/>
      <c r="JQ99" s="1080" t="n"/>
      <c r="JR99" s="1080" t="n"/>
      <c r="JS99" s="1080" t="n"/>
      <c r="JT99" s="1080" t="n"/>
      <c r="JU99" s="1080" t="n"/>
      <c r="JV99" s="1080" t="n"/>
      <c r="JW99" s="1080" t="n"/>
      <c r="JX99" s="1080" t="n"/>
      <c r="JY99" s="1080" t="n"/>
      <c r="JZ99" s="1080" t="n"/>
      <c r="KA99" s="1080" t="n"/>
      <c r="KB99" s="1080" t="n"/>
      <c r="KC99" s="1080" t="n"/>
      <c r="KD99" s="1080" t="n"/>
      <c r="KE99" s="1080" t="n"/>
      <c r="KF99" s="1080" t="n"/>
      <c r="KG99" s="1080" t="n"/>
      <c r="KH99" s="1080" t="n"/>
      <c r="KI99" s="1080" t="n"/>
      <c r="KJ99" s="1080" t="n"/>
      <c r="KK99" s="1080" t="n"/>
      <c r="KL99" s="1080" t="n"/>
      <c r="KM99" s="1080" t="n"/>
      <c r="KN99" s="1080" t="n"/>
      <c r="KO99" s="1080" t="n"/>
      <c r="KP99" s="1080" t="n"/>
      <c r="KQ99" s="1080" t="n"/>
      <c r="KR99" s="1080" t="n"/>
      <c r="KS99" s="1080" t="n"/>
      <c r="KT99" s="1080" t="n"/>
      <c r="KU99" s="1080" t="n"/>
      <c r="KV99" s="1080" t="n"/>
      <c r="KW99" s="1080" t="n"/>
      <c r="KX99" s="1080" t="n"/>
      <c r="KY99" s="1080" t="n"/>
      <c r="KZ99" s="1080" t="n"/>
      <c r="LA99" s="1080" t="n"/>
      <c r="LB99" s="1080" t="n"/>
      <c r="LC99" s="1080" t="n"/>
      <c r="LD99" s="1080" t="n"/>
      <c r="LE99" s="1080" t="n"/>
      <c r="LF99" s="1080" t="n"/>
      <c r="LG99" s="1080" t="n"/>
      <c r="LH99" s="1080" t="n"/>
      <c r="LI99" s="1080" t="n"/>
      <c r="LJ99" s="1080" t="n"/>
      <c r="LK99" s="1080" t="n"/>
      <c r="LL99" s="1080" t="n"/>
      <c r="LM99" s="1080" t="n"/>
      <c r="LN99" s="1080" t="n"/>
      <c r="LO99" s="1080" t="n"/>
      <c r="LP99" s="1080" t="n"/>
      <c r="LQ99" s="1080" t="n"/>
      <c r="LR99" s="1080" t="n"/>
      <c r="LS99" s="1080" t="n"/>
    </row>
    <row r="100" ht="14.25" customFormat="1" customHeight="1" s="1071">
      <c r="A100" s="1071" t="n"/>
      <c r="B100" s="1097" t="inlineStr">
        <is>
          <t>Property, plant and equipment</t>
        </is>
      </c>
      <c r="C100" s="1141" t="n"/>
      <c r="D100" s="1141" t="n"/>
      <c r="E100" s="1141" t="n"/>
      <c r="F100" s="1141" t="n"/>
      <c r="G100" s="1141" t="n">
        <v>77944930</v>
      </c>
      <c r="H100" s="1141" t="n">
        <v>83893305</v>
      </c>
      <c r="I100" s="1136" t="n"/>
      <c r="J100" s="1071" t="n"/>
      <c r="K100" s="1137" t="n"/>
      <c r="L100" s="1071" t="n"/>
      <c r="M100" s="1071" t="n"/>
      <c r="N100" s="1100">
        <f>B100</f>
        <v/>
      </c>
      <c r="O100" s="1101">
        <f>C100*BS!$B$9</f>
        <v/>
      </c>
      <c r="P100" s="1101">
        <f>D100*BS!$B$9</f>
        <v/>
      </c>
      <c r="Q100" s="1101">
        <f>E100*BS!$B$9</f>
        <v/>
      </c>
      <c r="R100" s="1101">
        <f>F100*BS!$B$9</f>
        <v/>
      </c>
      <c r="S100" s="1101">
        <f>G100*BS!$B$9</f>
        <v/>
      </c>
      <c r="T100" s="1101">
        <f>H100*BS!$B$9</f>
        <v/>
      </c>
      <c r="U100" s="1135">
        <f>I100</f>
        <v/>
      </c>
      <c r="V100" s="160" t="n"/>
      <c r="W100" s="160" t="n"/>
      <c r="X100" s="1071" t="n"/>
      <c r="Y100" s="1071" t="n"/>
      <c r="Z100" s="1071" t="n"/>
      <c r="AA100" s="1071" t="n"/>
      <c r="AB100" s="1071" t="n"/>
      <c r="AC100" s="1071" t="n"/>
      <c r="AD100" s="1071" t="n"/>
      <c r="AE100" s="1071" t="n"/>
      <c r="AF100" s="1071" t="n"/>
      <c r="AG100" s="1071" t="n"/>
      <c r="AH100" s="1071" t="n"/>
      <c r="AI100" s="1071" t="n"/>
      <c r="AJ100" s="1071" t="n"/>
      <c r="AK100" s="1071" t="n"/>
      <c r="AL100" s="1071" t="n"/>
      <c r="AM100" s="1071" t="n"/>
      <c r="AN100" s="1071" t="n"/>
      <c r="AO100" s="1071" t="n"/>
      <c r="AP100" s="1071" t="n"/>
      <c r="AQ100" s="1071" t="n"/>
      <c r="AR100" s="1071" t="n"/>
      <c r="AS100" s="1071" t="n"/>
      <c r="AT100" s="1071" t="n"/>
      <c r="AU100" s="1071" t="n"/>
      <c r="AV100" s="1071" t="n"/>
      <c r="AW100" s="1071" t="n"/>
      <c r="AX100" s="1071" t="n"/>
      <c r="AY100" s="1071" t="n"/>
      <c r="AZ100" s="1071" t="n"/>
      <c r="BA100" s="1071" t="n"/>
      <c r="BB100" s="1071" t="n"/>
      <c r="BC100" s="1071" t="n"/>
      <c r="BD100" s="1071" t="n"/>
      <c r="BE100" s="1071" t="n"/>
      <c r="BF100" s="1071" t="n"/>
      <c r="BG100" s="1071" t="n"/>
      <c r="BH100" s="1071" t="n"/>
      <c r="BI100" s="1071" t="n"/>
      <c r="BJ100" s="1071" t="n"/>
      <c r="BK100" s="1071" t="n"/>
      <c r="BL100" s="1071" t="n"/>
      <c r="BM100" s="1071" t="n"/>
      <c r="BN100" s="1071" t="n"/>
      <c r="BO100" s="1071" t="n"/>
      <c r="BP100" s="1071" t="n"/>
      <c r="BQ100" s="1071" t="n"/>
      <c r="BR100" s="1071" t="n"/>
      <c r="BS100" s="1071" t="n"/>
      <c r="BT100" s="1071" t="n"/>
      <c r="BU100" s="1071" t="n"/>
      <c r="BV100" s="1071" t="n"/>
      <c r="BW100" s="1071" t="n"/>
      <c r="BX100" s="1071" t="n"/>
      <c r="BY100" s="1071" t="n"/>
      <c r="BZ100" s="1071" t="n"/>
      <c r="CA100" s="1071" t="n"/>
      <c r="CB100" s="1071" t="n"/>
      <c r="CC100" s="1071" t="n"/>
      <c r="CD100" s="1071" t="n"/>
      <c r="CE100" s="1071" t="n"/>
      <c r="CF100" s="1071" t="n"/>
      <c r="CG100" s="1071" t="n"/>
      <c r="CH100" s="1071" t="n"/>
      <c r="CI100" s="1071" t="n"/>
      <c r="CJ100" s="1071" t="n"/>
      <c r="CK100" s="1071" t="n"/>
      <c r="CL100" s="1071" t="n"/>
      <c r="CM100" s="1071" t="n"/>
      <c r="CN100" s="1071" t="n"/>
      <c r="CO100" s="1071" t="n"/>
      <c r="CP100" s="1071" t="n"/>
      <c r="CQ100" s="1071" t="n"/>
      <c r="CR100" s="1071" t="n"/>
      <c r="CS100" s="1071" t="n"/>
      <c r="CT100" s="1071" t="n"/>
      <c r="CU100" s="1071" t="n"/>
      <c r="CV100" s="1071" t="n"/>
      <c r="CW100" s="1071" t="n"/>
      <c r="CX100" s="1071" t="n"/>
      <c r="CY100" s="1071" t="n"/>
      <c r="CZ100" s="1071" t="n"/>
      <c r="DA100" s="1071" t="n"/>
      <c r="DB100" s="1071" t="n"/>
      <c r="DC100" s="1071" t="n"/>
      <c r="DD100" s="1071" t="n"/>
      <c r="DE100" s="1071" t="n"/>
      <c r="DF100" s="1071" t="n"/>
      <c r="DG100" s="1071" t="n"/>
      <c r="DH100" s="1071" t="n"/>
      <c r="DI100" s="1071" t="n"/>
      <c r="DJ100" s="1071" t="n"/>
      <c r="DK100" s="1071" t="n"/>
      <c r="DL100" s="1071" t="n"/>
      <c r="DM100" s="1071" t="n"/>
      <c r="DN100" s="1071" t="n"/>
      <c r="DO100" s="1071" t="n"/>
      <c r="DP100" s="1071" t="n"/>
      <c r="DQ100" s="1071" t="n"/>
      <c r="DR100" s="1071" t="n"/>
      <c r="DS100" s="1071" t="n"/>
      <c r="DT100" s="1071" t="n"/>
      <c r="DU100" s="1071" t="n"/>
      <c r="DV100" s="1071" t="n"/>
      <c r="DW100" s="1071" t="n"/>
      <c r="DX100" s="1071" t="n"/>
      <c r="DY100" s="1071" t="n"/>
      <c r="DZ100" s="1071" t="n"/>
      <c r="EA100" s="1071" t="n"/>
      <c r="EB100" s="1071" t="n"/>
      <c r="EC100" s="1071" t="n"/>
      <c r="ED100" s="1071" t="n"/>
      <c r="EE100" s="1071" t="n"/>
      <c r="EF100" s="1071" t="n"/>
      <c r="EG100" s="1071" t="n"/>
      <c r="EH100" s="1071" t="n"/>
      <c r="EI100" s="1071" t="n"/>
      <c r="EJ100" s="1071" t="n"/>
      <c r="EK100" s="1071" t="n"/>
      <c r="EL100" s="1071" t="n"/>
      <c r="EM100" s="1071" t="n"/>
      <c r="EN100" s="1071" t="n"/>
      <c r="EO100" s="1071" t="n"/>
      <c r="EP100" s="1071" t="n"/>
      <c r="EQ100" s="1071" t="n"/>
      <c r="ER100" s="1071" t="n"/>
      <c r="ES100" s="1071" t="n"/>
      <c r="ET100" s="1071" t="n"/>
      <c r="EU100" s="1071" t="n"/>
      <c r="EV100" s="1071" t="n"/>
      <c r="EW100" s="1071" t="n"/>
      <c r="EX100" s="1071" t="n"/>
      <c r="EY100" s="1071" t="n"/>
      <c r="EZ100" s="1071" t="n"/>
      <c r="FA100" s="1071" t="n"/>
      <c r="FB100" s="1071" t="n"/>
      <c r="FC100" s="1071" t="n"/>
      <c r="FD100" s="1071" t="n"/>
      <c r="FE100" s="1071" t="n"/>
      <c r="FF100" s="1071" t="n"/>
      <c r="FG100" s="1071" t="n"/>
      <c r="FH100" s="1071" t="n"/>
      <c r="FI100" s="1071" t="n"/>
      <c r="FJ100" s="1071" t="n"/>
      <c r="FK100" s="1071" t="n"/>
      <c r="FL100" s="1071" t="n"/>
      <c r="FM100" s="1071" t="n"/>
      <c r="FN100" s="1071" t="n"/>
      <c r="FO100" s="1071" t="n"/>
      <c r="FP100" s="1071" t="n"/>
      <c r="FQ100" s="1071" t="n"/>
      <c r="FR100" s="1071" t="n"/>
      <c r="FS100" s="1071" t="n"/>
      <c r="FT100" s="1071" t="n"/>
      <c r="FU100" s="1071" t="n"/>
      <c r="FV100" s="1071" t="n"/>
      <c r="FW100" s="1071" t="n"/>
      <c r="FX100" s="1071" t="n"/>
      <c r="FY100" s="1071" t="n"/>
      <c r="FZ100" s="1071" t="n"/>
      <c r="GA100" s="1071" t="n"/>
      <c r="GB100" s="1071" t="n"/>
      <c r="GC100" s="1071" t="n"/>
      <c r="GD100" s="1071" t="n"/>
      <c r="GE100" s="1071" t="n"/>
      <c r="GF100" s="1071" t="n"/>
      <c r="GG100" s="1071" t="n"/>
      <c r="GH100" s="1071" t="n"/>
      <c r="GI100" s="1071" t="n"/>
      <c r="GJ100" s="1071" t="n"/>
      <c r="GK100" s="1071" t="n"/>
      <c r="GL100" s="1071" t="n"/>
      <c r="GM100" s="1071" t="n"/>
      <c r="GN100" s="1071" t="n"/>
      <c r="GO100" s="1071" t="n"/>
      <c r="GP100" s="1071" t="n"/>
      <c r="GQ100" s="1071" t="n"/>
      <c r="GR100" s="1071" t="n"/>
      <c r="GS100" s="1071" t="n"/>
      <c r="GT100" s="1071" t="n"/>
      <c r="GU100" s="1071" t="n"/>
      <c r="GV100" s="1071" t="n"/>
      <c r="GW100" s="1071" t="n"/>
      <c r="GX100" s="1071" t="n"/>
      <c r="GY100" s="1071" t="n"/>
      <c r="GZ100" s="1071" t="n"/>
      <c r="HA100" s="1071" t="n"/>
      <c r="HB100" s="1071" t="n"/>
      <c r="HC100" s="1071" t="n"/>
      <c r="HD100" s="1071" t="n"/>
      <c r="HE100" s="1071" t="n"/>
      <c r="HF100" s="1071" t="n"/>
      <c r="HG100" s="1071" t="n"/>
      <c r="HH100" s="1071" t="n"/>
      <c r="HI100" s="1071" t="n"/>
      <c r="HJ100" s="1071" t="n"/>
      <c r="HK100" s="1071" t="n"/>
      <c r="HL100" s="1071" t="n"/>
      <c r="HM100" s="1071" t="n"/>
      <c r="HN100" s="1071" t="n"/>
      <c r="HO100" s="1071" t="n"/>
      <c r="HP100" s="1071" t="n"/>
      <c r="HQ100" s="1071" t="n"/>
      <c r="HR100" s="1071" t="n"/>
      <c r="HS100" s="1071" t="n"/>
      <c r="HT100" s="1071" t="n"/>
      <c r="HU100" s="1071" t="n"/>
      <c r="HV100" s="1071" t="n"/>
      <c r="HW100" s="1071" t="n"/>
      <c r="HX100" s="1071" t="n"/>
      <c r="HY100" s="1071" t="n"/>
      <c r="HZ100" s="1071" t="n"/>
      <c r="IA100" s="1071" t="n"/>
      <c r="IB100" s="1071" t="n"/>
      <c r="IC100" s="1071" t="n"/>
      <c r="ID100" s="1071" t="n"/>
      <c r="IE100" s="1071" t="n"/>
      <c r="IF100" s="1071" t="n"/>
      <c r="IG100" s="1071" t="n"/>
      <c r="IH100" s="1071" t="n"/>
      <c r="II100" s="1071" t="n"/>
      <c r="IJ100" s="1071" t="n"/>
      <c r="IK100" s="1071" t="n"/>
      <c r="IL100" s="1071" t="n"/>
      <c r="IM100" s="1071" t="n"/>
      <c r="IN100" s="1071" t="n"/>
      <c r="IO100" s="1071" t="n"/>
      <c r="IP100" s="1071" t="n"/>
      <c r="IQ100" s="1071" t="n"/>
      <c r="IR100" s="1071" t="n"/>
      <c r="IS100" s="1071" t="n"/>
      <c r="IT100" s="1071" t="n"/>
      <c r="IU100" s="1071" t="n"/>
      <c r="IV100" s="1071" t="n"/>
      <c r="IW100" s="1071" t="n"/>
      <c r="IX100" s="1071" t="n"/>
      <c r="IY100" s="1071" t="n"/>
      <c r="IZ100" s="1071" t="n"/>
      <c r="JA100" s="1071" t="n"/>
      <c r="JB100" s="1071" t="n"/>
      <c r="JC100" s="1071" t="n"/>
      <c r="JD100" s="1071" t="n"/>
      <c r="JE100" s="1071" t="n"/>
      <c r="JF100" s="1071" t="n"/>
      <c r="JG100" s="1071" t="n"/>
      <c r="JH100" s="1071" t="n"/>
      <c r="JI100" s="1071" t="n"/>
      <c r="JJ100" s="1071" t="n"/>
      <c r="JK100" s="1071" t="n"/>
      <c r="JL100" s="1071" t="n"/>
      <c r="JM100" s="1071" t="n"/>
      <c r="JN100" s="1071" t="n"/>
      <c r="JO100" s="1071" t="n"/>
      <c r="JP100" s="1071" t="n"/>
      <c r="JQ100" s="1071" t="n"/>
      <c r="JR100" s="1071" t="n"/>
      <c r="JS100" s="1071" t="n"/>
      <c r="JT100" s="1071" t="n"/>
      <c r="JU100" s="1071" t="n"/>
      <c r="JV100" s="1071" t="n"/>
      <c r="JW100" s="1071" t="n"/>
      <c r="JX100" s="1071" t="n"/>
      <c r="JY100" s="1071" t="n"/>
      <c r="JZ100" s="1071" t="n"/>
      <c r="KA100" s="1071" t="n"/>
      <c r="KB100" s="1071" t="n"/>
      <c r="KC100" s="1071" t="n"/>
      <c r="KD100" s="1071" t="n"/>
      <c r="KE100" s="1071" t="n"/>
      <c r="KF100" s="1071" t="n"/>
      <c r="KG100" s="1071" t="n"/>
      <c r="KH100" s="1071" t="n"/>
      <c r="KI100" s="1071" t="n"/>
      <c r="KJ100" s="1071" t="n"/>
      <c r="KK100" s="1071" t="n"/>
      <c r="KL100" s="1071" t="n"/>
      <c r="KM100" s="1071" t="n"/>
      <c r="KN100" s="1071" t="n"/>
      <c r="KO100" s="1071" t="n"/>
      <c r="KP100" s="1071" t="n"/>
      <c r="KQ100" s="1071" t="n"/>
      <c r="KR100" s="1071" t="n"/>
      <c r="KS100" s="1071" t="n"/>
      <c r="KT100" s="1071" t="n"/>
      <c r="KU100" s="1071" t="n"/>
      <c r="KV100" s="1071" t="n"/>
      <c r="KW100" s="1071" t="n"/>
      <c r="KX100" s="1071" t="n"/>
      <c r="KY100" s="1071" t="n"/>
      <c r="KZ100" s="1071" t="n"/>
      <c r="LA100" s="1071" t="n"/>
      <c r="LB100" s="1071" t="n"/>
      <c r="LC100" s="1071" t="n"/>
      <c r="LD100" s="1071" t="n"/>
      <c r="LE100" s="1071" t="n"/>
      <c r="LF100" s="1071" t="n"/>
      <c r="LG100" s="1071" t="n"/>
      <c r="LH100" s="1071" t="n"/>
      <c r="LI100" s="1071" t="n"/>
      <c r="LJ100" s="1071" t="n"/>
      <c r="LK100" s="1071" t="n"/>
      <c r="LL100" s="1071" t="n"/>
      <c r="LM100" s="1071" t="n"/>
      <c r="LN100" s="1071" t="n"/>
      <c r="LO100" s="1071" t="n"/>
      <c r="LP100" s="1071" t="n"/>
      <c r="LQ100" s="1071" t="n"/>
      <c r="LR100" s="1071" t="n"/>
      <c r="LS100" s="1071" t="n"/>
    </row>
    <row r="101" ht="14.25" customFormat="1" customHeight="1" s="1071">
      <c r="A101" s="1071" t="n"/>
      <c r="B101" s="1097" t="n"/>
      <c r="C101" s="1141" t="n"/>
      <c r="D101" s="1128" t="n"/>
      <c r="E101" s="1128" t="n"/>
      <c r="F101" s="1128" t="n"/>
      <c r="G101" s="1128" t="n"/>
      <c r="H101" s="1128" t="n"/>
      <c r="I101" s="1136" t="n"/>
      <c r="J101" s="1071" t="n"/>
      <c r="K101" s="1137" t="n"/>
      <c r="L101" s="1071" t="n"/>
      <c r="M101" s="1071" t="n"/>
      <c r="N101" s="1100">
        <f>B101</f>
        <v/>
      </c>
      <c r="O101" s="1101">
        <f>C101*BS!$B$9</f>
        <v/>
      </c>
      <c r="P101" s="1101">
        <f>D101*BS!$B$9</f>
        <v/>
      </c>
      <c r="Q101" s="1101">
        <f>E101*BS!$B$9</f>
        <v/>
      </c>
      <c r="R101" s="1101">
        <f>F101*BS!$B$9</f>
        <v/>
      </c>
      <c r="S101" s="1101">
        <f>G101*BS!$B$9</f>
        <v/>
      </c>
      <c r="T101" s="1101">
        <f>H101*BS!$B$9</f>
        <v/>
      </c>
      <c r="U101" s="1135">
        <f>I101</f>
        <v/>
      </c>
      <c r="V101" s="160" t="n"/>
      <c r="W101" s="160" t="n"/>
      <c r="X101" s="1071" t="n"/>
      <c r="Y101" s="1071" t="n"/>
      <c r="Z101" s="1071" t="n"/>
      <c r="AA101" s="1071" t="n"/>
      <c r="AB101" s="1071" t="n"/>
      <c r="AC101" s="1071" t="n"/>
      <c r="AD101" s="1071" t="n"/>
      <c r="AE101" s="1071" t="n"/>
      <c r="AF101" s="1071" t="n"/>
      <c r="AG101" s="1071" t="n"/>
      <c r="AH101" s="1071" t="n"/>
      <c r="AI101" s="1071" t="n"/>
      <c r="AJ101" s="1071" t="n"/>
      <c r="AK101" s="1071" t="n"/>
      <c r="AL101" s="1071" t="n"/>
      <c r="AM101" s="1071" t="n"/>
      <c r="AN101" s="1071" t="n"/>
      <c r="AO101" s="1071" t="n"/>
      <c r="AP101" s="1071" t="n"/>
      <c r="AQ101" s="1071" t="n"/>
      <c r="AR101" s="1071" t="n"/>
      <c r="AS101" s="1071" t="n"/>
      <c r="AT101" s="1071" t="n"/>
      <c r="AU101" s="1071" t="n"/>
      <c r="AV101" s="1071" t="n"/>
      <c r="AW101" s="1071" t="n"/>
      <c r="AX101" s="1071" t="n"/>
      <c r="AY101" s="1071" t="n"/>
      <c r="AZ101" s="1071" t="n"/>
      <c r="BA101" s="1071" t="n"/>
      <c r="BB101" s="1071" t="n"/>
      <c r="BC101" s="1071" t="n"/>
      <c r="BD101" s="1071" t="n"/>
      <c r="BE101" s="1071" t="n"/>
      <c r="BF101" s="1071" t="n"/>
      <c r="BG101" s="1071" t="n"/>
      <c r="BH101" s="1071" t="n"/>
      <c r="BI101" s="1071" t="n"/>
      <c r="BJ101" s="1071" t="n"/>
      <c r="BK101" s="1071" t="n"/>
      <c r="BL101" s="1071" t="n"/>
      <c r="BM101" s="1071" t="n"/>
      <c r="BN101" s="1071" t="n"/>
      <c r="BO101" s="1071" t="n"/>
      <c r="BP101" s="1071" t="n"/>
      <c r="BQ101" s="1071" t="n"/>
      <c r="BR101" s="1071" t="n"/>
      <c r="BS101" s="1071" t="n"/>
      <c r="BT101" s="1071" t="n"/>
      <c r="BU101" s="1071" t="n"/>
      <c r="BV101" s="1071" t="n"/>
      <c r="BW101" s="1071" t="n"/>
      <c r="BX101" s="1071" t="n"/>
      <c r="BY101" s="1071" t="n"/>
      <c r="BZ101" s="1071" t="n"/>
      <c r="CA101" s="1071" t="n"/>
      <c r="CB101" s="1071" t="n"/>
      <c r="CC101" s="1071" t="n"/>
      <c r="CD101" s="1071" t="n"/>
      <c r="CE101" s="1071" t="n"/>
      <c r="CF101" s="1071" t="n"/>
      <c r="CG101" s="1071" t="n"/>
      <c r="CH101" s="1071" t="n"/>
      <c r="CI101" s="1071" t="n"/>
      <c r="CJ101" s="1071" t="n"/>
      <c r="CK101" s="1071" t="n"/>
      <c r="CL101" s="1071" t="n"/>
      <c r="CM101" s="1071" t="n"/>
      <c r="CN101" s="1071" t="n"/>
      <c r="CO101" s="1071" t="n"/>
      <c r="CP101" s="1071" t="n"/>
      <c r="CQ101" s="1071" t="n"/>
      <c r="CR101" s="1071" t="n"/>
      <c r="CS101" s="1071" t="n"/>
      <c r="CT101" s="1071" t="n"/>
      <c r="CU101" s="1071" t="n"/>
      <c r="CV101" s="1071" t="n"/>
      <c r="CW101" s="1071" t="n"/>
      <c r="CX101" s="1071" t="n"/>
      <c r="CY101" s="1071" t="n"/>
      <c r="CZ101" s="1071" t="n"/>
      <c r="DA101" s="1071" t="n"/>
      <c r="DB101" s="1071" t="n"/>
      <c r="DC101" s="1071" t="n"/>
      <c r="DD101" s="1071" t="n"/>
      <c r="DE101" s="1071" t="n"/>
      <c r="DF101" s="1071" t="n"/>
      <c r="DG101" s="1071" t="n"/>
      <c r="DH101" s="1071" t="n"/>
      <c r="DI101" s="1071" t="n"/>
      <c r="DJ101" s="1071" t="n"/>
      <c r="DK101" s="1071" t="n"/>
      <c r="DL101" s="1071" t="n"/>
      <c r="DM101" s="1071" t="n"/>
      <c r="DN101" s="1071" t="n"/>
      <c r="DO101" s="1071" t="n"/>
      <c r="DP101" s="1071" t="n"/>
      <c r="DQ101" s="1071" t="n"/>
      <c r="DR101" s="1071" t="n"/>
      <c r="DS101" s="1071" t="n"/>
      <c r="DT101" s="1071" t="n"/>
      <c r="DU101" s="1071" t="n"/>
      <c r="DV101" s="1071" t="n"/>
      <c r="DW101" s="1071" t="n"/>
      <c r="DX101" s="1071" t="n"/>
      <c r="DY101" s="1071" t="n"/>
      <c r="DZ101" s="1071" t="n"/>
      <c r="EA101" s="1071" t="n"/>
      <c r="EB101" s="1071" t="n"/>
      <c r="EC101" s="1071" t="n"/>
      <c r="ED101" s="1071" t="n"/>
      <c r="EE101" s="1071" t="n"/>
      <c r="EF101" s="1071" t="n"/>
      <c r="EG101" s="1071" t="n"/>
      <c r="EH101" s="1071" t="n"/>
      <c r="EI101" s="1071" t="n"/>
      <c r="EJ101" s="1071" t="n"/>
      <c r="EK101" s="1071" t="n"/>
      <c r="EL101" s="1071" t="n"/>
      <c r="EM101" s="1071" t="n"/>
      <c r="EN101" s="1071" t="n"/>
      <c r="EO101" s="1071" t="n"/>
      <c r="EP101" s="1071" t="n"/>
      <c r="EQ101" s="1071" t="n"/>
      <c r="ER101" s="1071" t="n"/>
      <c r="ES101" s="1071" t="n"/>
      <c r="ET101" s="1071" t="n"/>
      <c r="EU101" s="1071" t="n"/>
      <c r="EV101" s="1071" t="n"/>
      <c r="EW101" s="1071" t="n"/>
      <c r="EX101" s="1071" t="n"/>
      <c r="EY101" s="1071" t="n"/>
      <c r="EZ101" s="1071" t="n"/>
      <c r="FA101" s="1071" t="n"/>
      <c r="FB101" s="1071" t="n"/>
      <c r="FC101" s="1071" t="n"/>
      <c r="FD101" s="1071" t="n"/>
      <c r="FE101" s="1071" t="n"/>
      <c r="FF101" s="1071" t="n"/>
      <c r="FG101" s="1071" t="n"/>
      <c r="FH101" s="1071" t="n"/>
      <c r="FI101" s="1071" t="n"/>
      <c r="FJ101" s="1071" t="n"/>
      <c r="FK101" s="1071" t="n"/>
      <c r="FL101" s="1071" t="n"/>
      <c r="FM101" s="1071" t="n"/>
      <c r="FN101" s="1071" t="n"/>
      <c r="FO101" s="1071" t="n"/>
      <c r="FP101" s="1071" t="n"/>
      <c r="FQ101" s="1071" t="n"/>
      <c r="FR101" s="1071" t="n"/>
      <c r="FS101" s="1071" t="n"/>
      <c r="FT101" s="1071" t="n"/>
      <c r="FU101" s="1071" t="n"/>
      <c r="FV101" s="1071" t="n"/>
      <c r="FW101" s="1071" t="n"/>
      <c r="FX101" s="1071" t="n"/>
      <c r="FY101" s="1071" t="n"/>
      <c r="FZ101" s="1071" t="n"/>
      <c r="GA101" s="1071" t="n"/>
      <c r="GB101" s="1071" t="n"/>
      <c r="GC101" s="1071" t="n"/>
      <c r="GD101" s="1071" t="n"/>
      <c r="GE101" s="1071" t="n"/>
      <c r="GF101" s="1071" t="n"/>
      <c r="GG101" s="1071" t="n"/>
      <c r="GH101" s="1071" t="n"/>
      <c r="GI101" s="1071" t="n"/>
      <c r="GJ101" s="1071" t="n"/>
      <c r="GK101" s="1071" t="n"/>
      <c r="GL101" s="1071" t="n"/>
      <c r="GM101" s="1071" t="n"/>
      <c r="GN101" s="1071" t="n"/>
      <c r="GO101" s="1071" t="n"/>
      <c r="GP101" s="1071" t="n"/>
      <c r="GQ101" s="1071" t="n"/>
      <c r="GR101" s="1071" t="n"/>
      <c r="GS101" s="1071" t="n"/>
      <c r="GT101" s="1071" t="n"/>
      <c r="GU101" s="1071" t="n"/>
      <c r="GV101" s="1071" t="n"/>
      <c r="GW101" s="1071" t="n"/>
      <c r="GX101" s="1071" t="n"/>
      <c r="GY101" s="1071" t="n"/>
      <c r="GZ101" s="1071" t="n"/>
      <c r="HA101" s="1071" t="n"/>
      <c r="HB101" s="1071" t="n"/>
      <c r="HC101" s="1071" t="n"/>
      <c r="HD101" s="1071" t="n"/>
      <c r="HE101" s="1071" t="n"/>
      <c r="HF101" s="1071" t="n"/>
      <c r="HG101" s="1071" t="n"/>
      <c r="HH101" s="1071" t="n"/>
      <c r="HI101" s="1071" t="n"/>
      <c r="HJ101" s="1071" t="n"/>
      <c r="HK101" s="1071" t="n"/>
      <c r="HL101" s="1071" t="n"/>
      <c r="HM101" s="1071" t="n"/>
      <c r="HN101" s="1071" t="n"/>
      <c r="HO101" s="1071" t="n"/>
      <c r="HP101" s="1071" t="n"/>
      <c r="HQ101" s="1071" t="n"/>
      <c r="HR101" s="1071" t="n"/>
      <c r="HS101" s="1071" t="n"/>
      <c r="HT101" s="1071" t="n"/>
      <c r="HU101" s="1071" t="n"/>
      <c r="HV101" s="1071" t="n"/>
      <c r="HW101" s="1071" t="n"/>
      <c r="HX101" s="1071" t="n"/>
      <c r="HY101" s="1071" t="n"/>
      <c r="HZ101" s="1071" t="n"/>
      <c r="IA101" s="1071" t="n"/>
      <c r="IB101" s="1071" t="n"/>
      <c r="IC101" s="1071" t="n"/>
      <c r="ID101" s="1071" t="n"/>
      <c r="IE101" s="1071" t="n"/>
      <c r="IF101" s="1071" t="n"/>
      <c r="IG101" s="1071" t="n"/>
      <c r="IH101" s="1071" t="n"/>
      <c r="II101" s="1071" t="n"/>
      <c r="IJ101" s="1071" t="n"/>
      <c r="IK101" s="1071" t="n"/>
      <c r="IL101" s="1071" t="n"/>
      <c r="IM101" s="1071" t="n"/>
      <c r="IN101" s="1071" t="n"/>
      <c r="IO101" s="1071" t="n"/>
      <c r="IP101" s="1071" t="n"/>
      <c r="IQ101" s="1071" t="n"/>
      <c r="IR101" s="1071" t="n"/>
      <c r="IS101" s="1071" t="n"/>
      <c r="IT101" s="1071" t="n"/>
      <c r="IU101" s="1071" t="n"/>
      <c r="IV101" s="1071" t="n"/>
      <c r="IW101" s="1071" t="n"/>
      <c r="IX101" s="1071" t="n"/>
      <c r="IY101" s="1071" t="n"/>
      <c r="IZ101" s="1071" t="n"/>
      <c r="JA101" s="1071" t="n"/>
      <c r="JB101" s="1071" t="n"/>
      <c r="JC101" s="1071" t="n"/>
      <c r="JD101" s="1071" t="n"/>
      <c r="JE101" s="1071" t="n"/>
      <c r="JF101" s="1071" t="n"/>
      <c r="JG101" s="1071" t="n"/>
      <c r="JH101" s="1071" t="n"/>
      <c r="JI101" s="1071" t="n"/>
      <c r="JJ101" s="1071" t="n"/>
      <c r="JK101" s="1071" t="n"/>
      <c r="JL101" s="1071" t="n"/>
      <c r="JM101" s="1071" t="n"/>
      <c r="JN101" s="1071" t="n"/>
      <c r="JO101" s="1071" t="n"/>
      <c r="JP101" s="1071" t="n"/>
      <c r="JQ101" s="1071" t="n"/>
      <c r="JR101" s="1071" t="n"/>
      <c r="JS101" s="1071" t="n"/>
      <c r="JT101" s="1071" t="n"/>
      <c r="JU101" s="1071" t="n"/>
      <c r="JV101" s="1071" t="n"/>
      <c r="JW101" s="1071" t="n"/>
      <c r="JX101" s="1071" t="n"/>
      <c r="JY101" s="1071" t="n"/>
      <c r="JZ101" s="1071" t="n"/>
      <c r="KA101" s="1071" t="n"/>
      <c r="KB101" s="1071" t="n"/>
      <c r="KC101" s="1071" t="n"/>
      <c r="KD101" s="1071" t="n"/>
      <c r="KE101" s="1071" t="n"/>
      <c r="KF101" s="1071" t="n"/>
      <c r="KG101" s="1071" t="n"/>
      <c r="KH101" s="1071" t="n"/>
      <c r="KI101" s="1071" t="n"/>
      <c r="KJ101" s="1071" t="n"/>
      <c r="KK101" s="1071" t="n"/>
      <c r="KL101" s="1071" t="n"/>
      <c r="KM101" s="1071" t="n"/>
      <c r="KN101" s="1071" t="n"/>
      <c r="KO101" s="1071" t="n"/>
      <c r="KP101" s="1071" t="n"/>
      <c r="KQ101" s="1071" t="n"/>
      <c r="KR101" s="1071" t="n"/>
      <c r="KS101" s="1071" t="n"/>
      <c r="KT101" s="1071" t="n"/>
      <c r="KU101" s="1071" t="n"/>
      <c r="KV101" s="1071" t="n"/>
      <c r="KW101" s="1071" t="n"/>
      <c r="KX101" s="1071" t="n"/>
      <c r="KY101" s="1071" t="n"/>
      <c r="KZ101" s="1071" t="n"/>
      <c r="LA101" s="1071" t="n"/>
      <c r="LB101" s="1071" t="n"/>
      <c r="LC101" s="1071" t="n"/>
      <c r="LD101" s="1071" t="n"/>
      <c r="LE101" s="1071" t="n"/>
      <c r="LF101" s="1071" t="n"/>
      <c r="LG101" s="1071" t="n"/>
      <c r="LH101" s="1071" t="n"/>
      <c r="LI101" s="1071" t="n"/>
      <c r="LJ101" s="1071" t="n"/>
      <c r="LK101" s="1071" t="n"/>
      <c r="LL101" s="1071" t="n"/>
      <c r="LM101" s="1071" t="n"/>
      <c r="LN101" s="1071" t="n"/>
      <c r="LO101" s="1071" t="n"/>
      <c r="LP101" s="1071" t="n"/>
      <c r="LQ101" s="1071" t="n"/>
      <c r="LR101" s="1071" t="n"/>
      <c r="LS101" s="1071" t="n"/>
    </row>
    <row r="102" ht="14.25" customFormat="1" customHeight="1" s="1071">
      <c r="A102" s="1071" t="n"/>
      <c r="B102" s="1097" t="n"/>
      <c r="C102" s="1141" t="n"/>
      <c r="D102" s="1128" t="n"/>
      <c r="E102" s="1128" t="n"/>
      <c r="F102" s="1128" t="n"/>
      <c r="G102" s="1128" t="n"/>
      <c r="H102" s="1128" t="n"/>
      <c r="I102" s="1136" t="n"/>
      <c r="J102" s="1071" t="n"/>
      <c r="K102" s="1137" t="n"/>
      <c r="L102" s="1071" t="n"/>
      <c r="M102" s="1071" t="n"/>
      <c r="N102" s="1100">
        <f>B102</f>
        <v/>
      </c>
      <c r="O102" s="1101">
        <f>C102*BS!$B$9</f>
        <v/>
      </c>
      <c r="P102" s="1101">
        <f>D102*BS!$B$9</f>
        <v/>
      </c>
      <c r="Q102" s="1101">
        <f>E102*BS!$B$9</f>
        <v/>
      </c>
      <c r="R102" s="1101">
        <f>F102*BS!$B$9</f>
        <v/>
      </c>
      <c r="S102" s="1101">
        <f>G102*BS!$B$9</f>
        <v/>
      </c>
      <c r="T102" s="1101">
        <f>H102*BS!$B$9</f>
        <v/>
      </c>
      <c r="U102" s="1135">
        <f>I102</f>
        <v/>
      </c>
      <c r="V102" s="160" t="n"/>
      <c r="W102" s="160" t="n"/>
      <c r="X102" s="1071" t="n"/>
      <c r="Y102" s="1071" t="n"/>
      <c r="Z102" s="1071" t="n"/>
      <c r="AA102" s="1071" t="n"/>
      <c r="AB102" s="1071" t="n"/>
      <c r="AC102" s="1071" t="n"/>
      <c r="AD102" s="1071" t="n"/>
      <c r="AE102" s="1071" t="n"/>
      <c r="AF102" s="1071" t="n"/>
      <c r="AG102" s="1071" t="n"/>
      <c r="AH102" s="1071" t="n"/>
      <c r="AI102" s="1071" t="n"/>
      <c r="AJ102" s="1071" t="n"/>
      <c r="AK102" s="1071" t="n"/>
      <c r="AL102" s="1071" t="n"/>
      <c r="AM102" s="1071" t="n"/>
      <c r="AN102" s="1071" t="n"/>
      <c r="AO102" s="1071" t="n"/>
      <c r="AP102" s="1071" t="n"/>
      <c r="AQ102" s="1071" t="n"/>
      <c r="AR102" s="1071" t="n"/>
      <c r="AS102" s="1071" t="n"/>
      <c r="AT102" s="1071" t="n"/>
      <c r="AU102" s="1071" t="n"/>
      <c r="AV102" s="1071" t="n"/>
      <c r="AW102" s="1071" t="n"/>
      <c r="AX102" s="1071" t="n"/>
      <c r="AY102" s="1071" t="n"/>
      <c r="AZ102" s="1071" t="n"/>
      <c r="BA102" s="1071" t="n"/>
      <c r="BB102" s="1071" t="n"/>
      <c r="BC102" s="1071" t="n"/>
      <c r="BD102" s="1071" t="n"/>
      <c r="BE102" s="1071" t="n"/>
      <c r="BF102" s="1071" t="n"/>
      <c r="BG102" s="1071" t="n"/>
      <c r="BH102" s="1071" t="n"/>
      <c r="BI102" s="1071" t="n"/>
      <c r="BJ102" s="1071" t="n"/>
      <c r="BK102" s="1071" t="n"/>
      <c r="BL102" s="1071" t="n"/>
      <c r="BM102" s="1071" t="n"/>
      <c r="BN102" s="1071" t="n"/>
      <c r="BO102" s="1071" t="n"/>
      <c r="BP102" s="1071" t="n"/>
      <c r="BQ102" s="1071" t="n"/>
      <c r="BR102" s="1071" t="n"/>
      <c r="BS102" s="1071" t="n"/>
      <c r="BT102" s="1071" t="n"/>
      <c r="BU102" s="1071" t="n"/>
      <c r="BV102" s="1071" t="n"/>
      <c r="BW102" s="1071" t="n"/>
      <c r="BX102" s="1071" t="n"/>
      <c r="BY102" s="1071" t="n"/>
      <c r="BZ102" s="1071" t="n"/>
      <c r="CA102" s="1071" t="n"/>
      <c r="CB102" s="1071" t="n"/>
      <c r="CC102" s="1071" t="n"/>
      <c r="CD102" s="1071" t="n"/>
      <c r="CE102" s="1071" t="n"/>
      <c r="CF102" s="1071" t="n"/>
      <c r="CG102" s="1071" t="n"/>
      <c r="CH102" s="1071" t="n"/>
      <c r="CI102" s="1071" t="n"/>
      <c r="CJ102" s="1071" t="n"/>
      <c r="CK102" s="1071" t="n"/>
      <c r="CL102" s="1071" t="n"/>
      <c r="CM102" s="1071" t="n"/>
      <c r="CN102" s="1071" t="n"/>
      <c r="CO102" s="1071" t="n"/>
      <c r="CP102" s="1071" t="n"/>
      <c r="CQ102" s="1071" t="n"/>
      <c r="CR102" s="1071" t="n"/>
      <c r="CS102" s="1071" t="n"/>
      <c r="CT102" s="1071" t="n"/>
      <c r="CU102" s="1071" t="n"/>
      <c r="CV102" s="1071" t="n"/>
      <c r="CW102" s="1071" t="n"/>
      <c r="CX102" s="1071" t="n"/>
      <c r="CY102" s="1071" t="n"/>
      <c r="CZ102" s="1071" t="n"/>
      <c r="DA102" s="1071" t="n"/>
      <c r="DB102" s="1071" t="n"/>
      <c r="DC102" s="1071" t="n"/>
      <c r="DD102" s="1071" t="n"/>
      <c r="DE102" s="1071" t="n"/>
      <c r="DF102" s="1071" t="n"/>
      <c r="DG102" s="1071" t="n"/>
      <c r="DH102" s="1071" t="n"/>
      <c r="DI102" s="1071" t="n"/>
      <c r="DJ102" s="1071" t="n"/>
      <c r="DK102" s="1071" t="n"/>
      <c r="DL102" s="1071" t="n"/>
      <c r="DM102" s="1071" t="n"/>
      <c r="DN102" s="1071" t="n"/>
      <c r="DO102" s="1071" t="n"/>
      <c r="DP102" s="1071" t="n"/>
      <c r="DQ102" s="1071" t="n"/>
      <c r="DR102" s="1071" t="n"/>
      <c r="DS102" s="1071" t="n"/>
      <c r="DT102" s="1071" t="n"/>
      <c r="DU102" s="1071" t="n"/>
      <c r="DV102" s="1071" t="n"/>
      <c r="DW102" s="1071" t="n"/>
      <c r="DX102" s="1071" t="n"/>
      <c r="DY102" s="1071" t="n"/>
      <c r="DZ102" s="1071" t="n"/>
      <c r="EA102" s="1071" t="n"/>
      <c r="EB102" s="1071" t="n"/>
      <c r="EC102" s="1071" t="n"/>
      <c r="ED102" s="1071" t="n"/>
      <c r="EE102" s="1071" t="n"/>
      <c r="EF102" s="1071" t="n"/>
      <c r="EG102" s="1071" t="n"/>
      <c r="EH102" s="1071" t="n"/>
      <c r="EI102" s="1071" t="n"/>
      <c r="EJ102" s="1071" t="n"/>
      <c r="EK102" s="1071" t="n"/>
      <c r="EL102" s="1071" t="n"/>
      <c r="EM102" s="1071" t="n"/>
      <c r="EN102" s="1071" t="n"/>
      <c r="EO102" s="1071" t="n"/>
      <c r="EP102" s="1071" t="n"/>
      <c r="EQ102" s="1071" t="n"/>
      <c r="ER102" s="1071" t="n"/>
      <c r="ES102" s="1071" t="n"/>
      <c r="ET102" s="1071" t="n"/>
      <c r="EU102" s="1071" t="n"/>
      <c r="EV102" s="1071" t="n"/>
      <c r="EW102" s="1071" t="n"/>
      <c r="EX102" s="1071" t="n"/>
      <c r="EY102" s="1071" t="n"/>
      <c r="EZ102" s="1071" t="n"/>
      <c r="FA102" s="1071" t="n"/>
      <c r="FB102" s="1071" t="n"/>
      <c r="FC102" s="1071" t="n"/>
      <c r="FD102" s="1071" t="n"/>
      <c r="FE102" s="1071" t="n"/>
      <c r="FF102" s="1071" t="n"/>
      <c r="FG102" s="1071" t="n"/>
      <c r="FH102" s="1071" t="n"/>
      <c r="FI102" s="1071" t="n"/>
      <c r="FJ102" s="1071" t="n"/>
      <c r="FK102" s="1071" t="n"/>
      <c r="FL102" s="1071" t="n"/>
      <c r="FM102" s="1071" t="n"/>
      <c r="FN102" s="1071" t="n"/>
      <c r="FO102" s="1071" t="n"/>
      <c r="FP102" s="1071" t="n"/>
      <c r="FQ102" s="1071" t="n"/>
      <c r="FR102" s="1071" t="n"/>
      <c r="FS102" s="1071" t="n"/>
      <c r="FT102" s="1071" t="n"/>
      <c r="FU102" s="1071" t="n"/>
      <c r="FV102" s="1071" t="n"/>
      <c r="FW102" s="1071" t="n"/>
      <c r="FX102" s="1071" t="n"/>
      <c r="FY102" s="1071" t="n"/>
      <c r="FZ102" s="1071" t="n"/>
      <c r="GA102" s="1071" t="n"/>
      <c r="GB102" s="1071" t="n"/>
      <c r="GC102" s="1071" t="n"/>
      <c r="GD102" s="1071" t="n"/>
      <c r="GE102" s="1071" t="n"/>
      <c r="GF102" s="1071" t="n"/>
      <c r="GG102" s="1071" t="n"/>
      <c r="GH102" s="1071" t="n"/>
      <c r="GI102" s="1071" t="n"/>
      <c r="GJ102" s="1071" t="n"/>
      <c r="GK102" s="1071" t="n"/>
      <c r="GL102" s="1071" t="n"/>
      <c r="GM102" s="1071" t="n"/>
      <c r="GN102" s="1071" t="n"/>
      <c r="GO102" s="1071" t="n"/>
      <c r="GP102" s="1071" t="n"/>
      <c r="GQ102" s="1071" t="n"/>
      <c r="GR102" s="1071" t="n"/>
      <c r="GS102" s="1071" t="n"/>
      <c r="GT102" s="1071" t="n"/>
      <c r="GU102" s="1071" t="n"/>
      <c r="GV102" s="1071" t="n"/>
      <c r="GW102" s="1071" t="n"/>
      <c r="GX102" s="1071" t="n"/>
      <c r="GY102" s="1071" t="n"/>
      <c r="GZ102" s="1071" t="n"/>
      <c r="HA102" s="1071" t="n"/>
      <c r="HB102" s="1071" t="n"/>
      <c r="HC102" s="1071" t="n"/>
      <c r="HD102" s="1071" t="n"/>
      <c r="HE102" s="1071" t="n"/>
      <c r="HF102" s="1071" t="n"/>
      <c r="HG102" s="1071" t="n"/>
      <c r="HH102" s="1071" t="n"/>
      <c r="HI102" s="1071" t="n"/>
      <c r="HJ102" s="1071" t="n"/>
      <c r="HK102" s="1071" t="n"/>
      <c r="HL102" s="1071" t="n"/>
      <c r="HM102" s="1071" t="n"/>
      <c r="HN102" s="1071" t="n"/>
      <c r="HO102" s="1071" t="n"/>
      <c r="HP102" s="1071" t="n"/>
      <c r="HQ102" s="1071" t="n"/>
      <c r="HR102" s="1071" t="n"/>
      <c r="HS102" s="1071" t="n"/>
      <c r="HT102" s="1071" t="n"/>
      <c r="HU102" s="1071" t="n"/>
      <c r="HV102" s="1071" t="n"/>
      <c r="HW102" s="1071" t="n"/>
      <c r="HX102" s="1071" t="n"/>
      <c r="HY102" s="1071" t="n"/>
      <c r="HZ102" s="1071" t="n"/>
      <c r="IA102" s="1071" t="n"/>
      <c r="IB102" s="1071" t="n"/>
      <c r="IC102" s="1071" t="n"/>
      <c r="ID102" s="1071" t="n"/>
      <c r="IE102" s="1071" t="n"/>
      <c r="IF102" s="1071" t="n"/>
      <c r="IG102" s="1071" t="n"/>
      <c r="IH102" s="1071" t="n"/>
      <c r="II102" s="1071" t="n"/>
      <c r="IJ102" s="1071" t="n"/>
      <c r="IK102" s="1071" t="n"/>
      <c r="IL102" s="1071" t="n"/>
      <c r="IM102" s="1071" t="n"/>
      <c r="IN102" s="1071" t="n"/>
      <c r="IO102" s="1071" t="n"/>
      <c r="IP102" s="1071" t="n"/>
      <c r="IQ102" s="1071" t="n"/>
      <c r="IR102" s="1071" t="n"/>
      <c r="IS102" s="1071" t="n"/>
      <c r="IT102" s="1071" t="n"/>
      <c r="IU102" s="1071" t="n"/>
      <c r="IV102" s="1071" t="n"/>
      <c r="IW102" s="1071" t="n"/>
      <c r="IX102" s="1071" t="n"/>
      <c r="IY102" s="1071" t="n"/>
      <c r="IZ102" s="1071" t="n"/>
      <c r="JA102" s="1071" t="n"/>
      <c r="JB102" s="1071" t="n"/>
      <c r="JC102" s="1071" t="n"/>
      <c r="JD102" s="1071" t="n"/>
      <c r="JE102" s="1071" t="n"/>
      <c r="JF102" s="1071" t="n"/>
      <c r="JG102" s="1071" t="n"/>
      <c r="JH102" s="1071" t="n"/>
      <c r="JI102" s="1071" t="n"/>
      <c r="JJ102" s="1071" t="n"/>
      <c r="JK102" s="1071" t="n"/>
      <c r="JL102" s="1071" t="n"/>
      <c r="JM102" s="1071" t="n"/>
      <c r="JN102" s="1071" t="n"/>
      <c r="JO102" s="1071" t="n"/>
      <c r="JP102" s="1071" t="n"/>
      <c r="JQ102" s="1071" t="n"/>
      <c r="JR102" s="1071" t="n"/>
      <c r="JS102" s="1071" t="n"/>
      <c r="JT102" s="1071" t="n"/>
      <c r="JU102" s="1071" t="n"/>
      <c r="JV102" s="1071" t="n"/>
      <c r="JW102" s="1071" t="n"/>
      <c r="JX102" s="1071" t="n"/>
      <c r="JY102" s="1071" t="n"/>
      <c r="JZ102" s="1071" t="n"/>
      <c r="KA102" s="1071" t="n"/>
      <c r="KB102" s="1071" t="n"/>
      <c r="KC102" s="1071" t="n"/>
      <c r="KD102" s="1071" t="n"/>
      <c r="KE102" s="1071" t="n"/>
      <c r="KF102" s="1071" t="n"/>
      <c r="KG102" s="1071" t="n"/>
      <c r="KH102" s="1071" t="n"/>
      <c r="KI102" s="1071" t="n"/>
      <c r="KJ102" s="1071" t="n"/>
      <c r="KK102" s="1071" t="n"/>
      <c r="KL102" s="1071" t="n"/>
      <c r="KM102" s="1071" t="n"/>
      <c r="KN102" s="1071" t="n"/>
      <c r="KO102" s="1071" t="n"/>
      <c r="KP102" s="1071" t="n"/>
      <c r="KQ102" s="1071" t="n"/>
      <c r="KR102" s="1071" t="n"/>
      <c r="KS102" s="1071" t="n"/>
      <c r="KT102" s="1071" t="n"/>
      <c r="KU102" s="1071" t="n"/>
      <c r="KV102" s="1071" t="n"/>
      <c r="KW102" s="1071" t="n"/>
      <c r="KX102" s="1071" t="n"/>
      <c r="KY102" s="1071" t="n"/>
      <c r="KZ102" s="1071" t="n"/>
      <c r="LA102" s="1071" t="n"/>
      <c r="LB102" s="1071" t="n"/>
      <c r="LC102" s="1071" t="n"/>
      <c r="LD102" s="1071" t="n"/>
      <c r="LE102" s="1071" t="n"/>
      <c r="LF102" s="1071" t="n"/>
      <c r="LG102" s="1071" t="n"/>
      <c r="LH102" s="1071" t="n"/>
      <c r="LI102" s="1071" t="n"/>
      <c r="LJ102" s="1071" t="n"/>
      <c r="LK102" s="1071" t="n"/>
      <c r="LL102" s="1071" t="n"/>
      <c r="LM102" s="1071" t="n"/>
      <c r="LN102" s="1071" t="n"/>
      <c r="LO102" s="1071" t="n"/>
      <c r="LP102" s="1071" t="n"/>
      <c r="LQ102" s="1071" t="n"/>
      <c r="LR102" s="1071" t="n"/>
      <c r="LS102" s="1071" t="n"/>
    </row>
    <row r="103" ht="14.25" customFormat="1" customHeight="1" s="1071">
      <c r="A103" s="1071" t="n"/>
      <c r="B103" s="1097" t="n"/>
      <c r="C103" s="1141" t="n"/>
      <c r="D103" s="1128" t="n"/>
      <c r="E103" s="1128" t="n"/>
      <c r="F103" s="1128" t="n"/>
      <c r="G103" s="1128" t="n"/>
      <c r="H103" s="1128" t="n"/>
      <c r="I103" s="1136" t="n"/>
      <c r="J103" s="1071" t="n"/>
      <c r="K103" s="1137" t="n"/>
      <c r="L103" s="1071" t="n"/>
      <c r="M103" s="1071" t="n"/>
      <c r="N103" s="1100">
        <f>B103</f>
        <v/>
      </c>
      <c r="O103" s="1101">
        <f>C103*BS!$B$9</f>
        <v/>
      </c>
      <c r="P103" s="1101">
        <f>D103*BS!$B$9</f>
        <v/>
      </c>
      <c r="Q103" s="1101">
        <f>E103*BS!$B$9</f>
        <v/>
      </c>
      <c r="R103" s="1101">
        <f>F103*BS!$B$9</f>
        <v/>
      </c>
      <c r="S103" s="1101">
        <f>G103*BS!$B$9</f>
        <v/>
      </c>
      <c r="T103" s="1101">
        <f>H103*BS!$B$9</f>
        <v/>
      </c>
      <c r="U103" s="1135">
        <f>I103</f>
        <v/>
      </c>
      <c r="V103" s="160" t="n"/>
      <c r="W103" s="160" t="n"/>
      <c r="X103" s="1071" t="n"/>
      <c r="Y103" s="1071" t="n"/>
      <c r="Z103" s="1071" t="n"/>
      <c r="AA103" s="1071" t="n"/>
      <c r="AB103" s="1071" t="n"/>
      <c r="AC103" s="1071" t="n"/>
      <c r="AD103" s="1071" t="n"/>
      <c r="AE103" s="1071" t="n"/>
      <c r="AF103" s="1071" t="n"/>
      <c r="AG103" s="1071" t="n"/>
      <c r="AH103" s="1071" t="n"/>
      <c r="AI103" s="1071" t="n"/>
      <c r="AJ103" s="1071" t="n"/>
      <c r="AK103" s="1071" t="n"/>
      <c r="AL103" s="1071" t="n"/>
      <c r="AM103" s="1071" t="n"/>
      <c r="AN103" s="1071" t="n"/>
      <c r="AO103" s="1071" t="n"/>
      <c r="AP103" s="1071" t="n"/>
      <c r="AQ103" s="1071" t="n"/>
      <c r="AR103" s="1071" t="n"/>
      <c r="AS103" s="1071" t="n"/>
      <c r="AT103" s="1071" t="n"/>
      <c r="AU103" s="1071" t="n"/>
      <c r="AV103" s="1071" t="n"/>
      <c r="AW103" s="1071" t="n"/>
      <c r="AX103" s="1071" t="n"/>
      <c r="AY103" s="1071" t="n"/>
      <c r="AZ103" s="1071" t="n"/>
      <c r="BA103" s="1071" t="n"/>
      <c r="BB103" s="1071" t="n"/>
      <c r="BC103" s="1071" t="n"/>
      <c r="BD103" s="1071" t="n"/>
      <c r="BE103" s="1071" t="n"/>
      <c r="BF103" s="1071" t="n"/>
      <c r="BG103" s="1071" t="n"/>
      <c r="BH103" s="1071" t="n"/>
      <c r="BI103" s="1071" t="n"/>
      <c r="BJ103" s="1071" t="n"/>
      <c r="BK103" s="1071" t="n"/>
      <c r="BL103" s="1071" t="n"/>
      <c r="BM103" s="1071" t="n"/>
      <c r="BN103" s="1071" t="n"/>
      <c r="BO103" s="1071" t="n"/>
      <c r="BP103" s="1071" t="n"/>
      <c r="BQ103" s="1071" t="n"/>
      <c r="BR103" s="1071" t="n"/>
      <c r="BS103" s="1071" t="n"/>
      <c r="BT103" s="1071" t="n"/>
      <c r="BU103" s="1071" t="n"/>
      <c r="BV103" s="1071" t="n"/>
      <c r="BW103" s="1071" t="n"/>
      <c r="BX103" s="1071" t="n"/>
      <c r="BY103" s="1071" t="n"/>
      <c r="BZ103" s="1071" t="n"/>
      <c r="CA103" s="1071" t="n"/>
      <c r="CB103" s="1071" t="n"/>
      <c r="CC103" s="1071" t="n"/>
      <c r="CD103" s="1071" t="n"/>
      <c r="CE103" s="1071" t="n"/>
      <c r="CF103" s="1071" t="n"/>
      <c r="CG103" s="1071" t="n"/>
      <c r="CH103" s="1071" t="n"/>
      <c r="CI103" s="1071" t="n"/>
      <c r="CJ103" s="1071" t="n"/>
      <c r="CK103" s="1071" t="n"/>
      <c r="CL103" s="1071" t="n"/>
      <c r="CM103" s="1071" t="n"/>
      <c r="CN103" s="1071" t="n"/>
      <c r="CO103" s="1071" t="n"/>
      <c r="CP103" s="1071" t="n"/>
      <c r="CQ103" s="1071" t="n"/>
      <c r="CR103" s="1071" t="n"/>
      <c r="CS103" s="1071" t="n"/>
      <c r="CT103" s="1071" t="n"/>
      <c r="CU103" s="1071" t="n"/>
      <c r="CV103" s="1071" t="n"/>
      <c r="CW103" s="1071" t="n"/>
      <c r="CX103" s="1071" t="n"/>
      <c r="CY103" s="1071" t="n"/>
      <c r="CZ103" s="1071" t="n"/>
      <c r="DA103" s="1071" t="n"/>
      <c r="DB103" s="1071" t="n"/>
      <c r="DC103" s="1071" t="n"/>
      <c r="DD103" s="1071" t="n"/>
      <c r="DE103" s="1071" t="n"/>
      <c r="DF103" s="1071" t="n"/>
      <c r="DG103" s="1071" t="n"/>
      <c r="DH103" s="1071" t="n"/>
      <c r="DI103" s="1071" t="n"/>
      <c r="DJ103" s="1071" t="n"/>
      <c r="DK103" s="1071" t="n"/>
      <c r="DL103" s="1071" t="n"/>
      <c r="DM103" s="1071" t="n"/>
      <c r="DN103" s="1071" t="n"/>
      <c r="DO103" s="1071" t="n"/>
      <c r="DP103" s="1071" t="n"/>
      <c r="DQ103" s="1071" t="n"/>
      <c r="DR103" s="1071" t="n"/>
      <c r="DS103" s="1071" t="n"/>
      <c r="DT103" s="1071" t="n"/>
      <c r="DU103" s="1071" t="n"/>
      <c r="DV103" s="1071" t="n"/>
      <c r="DW103" s="1071" t="n"/>
      <c r="DX103" s="1071" t="n"/>
      <c r="DY103" s="1071" t="n"/>
      <c r="DZ103" s="1071" t="n"/>
      <c r="EA103" s="1071" t="n"/>
      <c r="EB103" s="1071" t="n"/>
      <c r="EC103" s="1071" t="n"/>
      <c r="ED103" s="1071" t="n"/>
      <c r="EE103" s="1071" t="n"/>
      <c r="EF103" s="1071" t="n"/>
      <c r="EG103" s="1071" t="n"/>
      <c r="EH103" s="1071" t="n"/>
      <c r="EI103" s="1071" t="n"/>
      <c r="EJ103" s="1071" t="n"/>
      <c r="EK103" s="1071" t="n"/>
      <c r="EL103" s="1071" t="n"/>
      <c r="EM103" s="1071" t="n"/>
      <c r="EN103" s="1071" t="n"/>
      <c r="EO103" s="1071" t="n"/>
      <c r="EP103" s="1071" t="n"/>
      <c r="EQ103" s="1071" t="n"/>
      <c r="ER103" s="1071" t="n"/>
      <c r="ES103" s="1071" t="n"/>
      <c r="ET103" s="1071" t="n"/>
      <c r="EU103" s="1071" t="n"/>
      <c r="EV103" s="1071" t="n"/>
      <c r="EW103" s="1071" t="n"/>
      <c r="EX103" s="1071" t="n"/>
      <c r="EY103" s="1071" t="n"/>
      <c r="EZ103" s="1071" t="n"/>
      <c r="FA103" s="1071" t="n"/>
      <c r="FB103" s="1071" t="n"/>
      <c r="FC103" s="1071" t="n"/>
      <c r="FD103" s="1071" t="n"/>
      <c r="FE103" s="1071" t="n"/>
      <c r="FF103" s="1071" t="n"/>
      <c r="FG103" s="1071" t="n"/>
      <c r="FH103" s="1071" t="n"/>
      <c r="FI103" s="1071" t="n"/>
      <c r="FJ103" s="1071" t="n"/>
      <c r="FK103" s="1071" t="n"/>
      <c r="FL103" s="1071" t="n"/>
      <c r="FM103" s="1071" t="n"/>
      <c r="FN103" s="1071" t="n"/>
      <c r="FO103" s="1071" t="n"/>
      <c r="FP103" s="1071" t="n"/>
      <c r="FQ103" s="1071" t="n"/>
      <c r="FR103" s="1071" t="n"/>
      <c r="FS103" s="1071" t="n"/>
      <c r="FT103" s="1071" t="n"/>
      <c r="FU103" s="1071" t="n"/>
      <c r="FV103" s="1071" t="n"/>
      <c r="FW103" s="1071" t="n"/>
      <c r="FX103" s="1071" t="n"/>
      <c r="FY103" s="1071" t="n"/>
      <c r="FZ103" s="1071" t="n"/>
      <c r="GA103" s="1071" t="n"/>
      <c r="GB103" s="1071" t="n"/>
      <c r="GC103" s="1071" t="n"/>
      <c r="GD103" s="1071" t="n"/>
      <c r="GE103" s="1071" t="n"/>
      <c r="GF103" s="1071" t="n"/>
      <c r="GG103" s="1071" t="n"/>
      <c r="GH103" s="1071" t="n"/>
      <c r="GI103" s="1071" t="n"/>
      <c r="GJ103" s="1071" t="n"/>
      <c r="GK103" s="1071" t="n"/>
      <c r="GL103" s="1071" t="n"/>
      <c r="GM103" s="1071" t="n"/>
      <c r="GN103" s="1071" t="n"/>
      <c r="GO103" s="1071" t="n"/>
      <c r="GP103" s="1071" t="n"/>
      <c r="GQ103" s="1071" t="n"/>
      <c r="GR103" s="1071" t="n"/>
      <c r="GS103" s="1071" t="n"/>
      <c r="GT103" s="1071" t="n"/>
      <c r="GU103" s="1071" t="n"/>
      <c r="GV103" s="1071" t="n"/>
      <c r="GW103" s="1071" t="n"/>
      <c r="GX103" s="1071" t="n"/>
      <c r="GY103" s="1071" t="n"/>
      <c r="GZ103" s="1071" t="n"/>
      <c r="HA103" s="1071" t="n"/>
      <c r="HB103" s="1071" t="n"/>
      <c r="HC103" s="1071" t="n"/>
      <c r="HD103" s="1071" t="n"/>
      <c r="HE103" s="1071" t="n"/>
      <c r="HF103" s="1071" t="n"/>
      <c r="HG103" s="1071" t="n"/>
      <c r="HH103" s="1071" t="n"/>
      <c r="HI103" s="1071" t="n"/>
      <c r="HJ103" s="1071" t="n"/>
      <c r="HK103" s="1071" t="n"/>
      <c r="HL103" s="1071" t="n"/>
      <c r="HM103" s="1071" t="n"/>
      <c r="HN103" s="1071" t="n"/>
      <c r="HO103" s="1071" t="n"/>
      <c r="HP103" s="1071" t="n"/>
      <c r="HQ103" s="1071" t="n"/>
      <c r="HR103" s="1071" t="n"/>
      <c r="HS103" s="1071" t="n"/>
      <c r="HT103" s="1071" t="n"/>
      <c r="HU103" s="1071" t="n"/>
      <c r="HV103" s="1071" t="n"/>
      <c r="HW103" s="1071" t="n"/>
      <c r="HX103" s="1071" t="n"/>
      <c r="HY103" s="1071" t="n"/>
      <c r="HZ103" s="1071" t="n"/>
      <c r="IA103" s="1071" t="n"/>
      <c r="IB103" s="1071" t="n"/>
      <c r="IC103" s="1071" t="n"/>
      <c r="ID103" s="1071" t="n"/>
      <c r="IE103" s="1071" t="n"/>
      <c r="IF103" s="1071" t="n"/>
      <c r="IG103" s="1071" t="n"/>
      <c r="IH103" s="1071" t="n"/>
      <c r="II103" s="1071" t="n"/>
      <c r="IJ103" s="1071" t="n"/>
      <c r="IK103" s="1071" t="n"/>
      <c r="IL103" s="1071" t="n"/>
      <c r="IM103" s="1071" t="n"/>
      <c r="IN103" s="1071" t="n"/>
      <c r="IO103" s="1071" t="n"/>
      <c r="IP103" s="1071" t="n"/>
      <c r="IQ103" s="1071" t="n"/>
      <c r="IR103" s="1071" t="n"/>
      <c r="IS103" s="1071" t="n"/>
      <c r="IT103" s="1071" t="n"/>
      <c r="IU103" s="1071" t="n"/>
      <c r="IV103" s="1071" t="n"/>
      <c r="IW103" s="1071" t="n"/>
      <c r="IX103" s="1071" t="n"/>
      <c r="IY103" s="1071" t="n"/>
      <c r="IZ103" s="1071" t="n"/>
      <c r="JA103" s="1071" t="n"/>
      <c r="JB103" s="1071" t="n"/>
      <c r="JC103" s="1071" t="n"/>
      <c r="JD103" s="1071" t="n"/>
      <c r="JE103" s="1071" t="n"/>
      <c r="JF103" s="1071" t="n"/>
      <c r="JG103" s="1071" t="n"/>
      <c r="JH103" s="1071" t="n"/>
      <c r="JI103" s="1071" t="n"/>
      <c r="JJ103" s="1071" t="n"/>
      <c r="JK103" s="1071" t="n"/>
      <c r="JL103" s="1071" t="n"/>
      <c r="JM103" s="1071" t="n"/>
      <c r="JN103" s="1071" t="n"/>
      <c r="JO103" s="1071" t="n"/>
      <c r="JP103" s="1071" t="n"/>
      <c r="JQ103" s="1071" t="n"/>
      <c r="JR103" s="1071" t="n"/>
      <c r="JS103" s="1071" t="n"/>
      <c r="JT103" s="1071" t="n"/>
      <c r="JU103" s="1071" t="n"/>
      <c r="JV103" s="1071" t="n"/>
      <c r="JW103" s="1071" t="n"/>
      <c r="JX103" s="1071" t="n"/>
      <c r="JY103" s="1071" t="n"/>
      <c r="JZ103" s="1071" t="n"/>
      <c r="KA103" s="1071" t="n"/>
      <c r="KB103" s="1071" t="n"/>
      <c r="KC103" s="1071" t="n"/>
      <c r="KD103" s="1071" t="n"/>
      <c r="KE103" s="1071" t="n"/>
      <c r="KF103" s="1071" t="n"/>
      <c r="KG103" s="1071" t="n"/>
      <c r="KH103" s="1071" t="n"/>
      <c r="KI103" s="1071" t="n"/>
      <c r="KJ103" s="1071" t="n"/>
      <c r="KK103" s="1071" t="n"/>
      <c r="KL103" s="1071" t="n"/>
      <c r="KM103" s="1071" t="n"/>
      <c r="KN103" s="1071" t="n"/>
      <c r="KO103" s="1071" t="n"/>
      <c r="KP103" s="1071" t="n"/>
      <c r="KQ103" s="1071" t="n"/>
      <c r="KR103" s="1071" t="n"/>
      <c r="KS103" s="1071" t="n"/>
      <c r="KT103" s="1071" t="n"/>
      <c r="KU103" s="1071" t="n"/>
      <c r="KV103" s="1071" t="n"/>
      <c r="KW103" s="1071" t="n"/>
      <c r="KX103" s="1071" t="n"/>
      <c r="KY103" s="1071" t="n"/>
      <c r="KZ103" s="1071" t="n"/>
      <c r="LA103" s="1071" t="n"/>
      <c r="LB103" s="1071" t="n"/>
      <c r="LC103" s="1071" t="n"/>
      <c r="LD103" s="1071" t="n"/>
      <c r="LE103" s="1071" t="n"/>
      <c r="LF103" s="1071" t="n"/>
      <c r="LG103" s="1071" t="n"/>
      <c r="LH103" s="1071" t="n"/>
      <c r="LI103" s="1071" t="n"/>
      <c r="LJ103" s="1071" t="n"/>
      <c r="LK103" s="1071" t="n"/>
      <c r="LL103" s="1071" t="n"/>
      <c r="LM103" s="1071" t="n"/>
      <c r="LN103" s="1071" t="n"/>
      <c r="LO103" s="1071" t="n"/>
      <c r="LP103" s="1071" t="n"/>
      <c r="LQ103" s="1071" t="n"/>
      <c r="LR103" s="1071" t="n"/>
      <c r="LS103" s="1071" t="n"/>
    </row>
    <row r="104" ht="14.25" customFormat="1" customHeight="1" s="1071">
      <c r="A104" s="1071" t="n"/>
      <c r="B104" s="1097" t="n"/>
      <c r="C104" s="1141" t="n"/>
      <c r="D104" s="1141" t="n"/>
      <c r="E104" s="1141" t="n"/>
      <c r="F104" s="1141" t="n"/>
      <c r="G104" s="1141" t="n"/>
      <c r="H104" s="1141" t="n"/>
      <c r="I104" s="1136" t="n"/>
      <c r="J104" s="1071" t="n"/>
      <c r="K104" s="1137" t="n"/>
      <c r="L104" s="1071" t="n"/>
      <c r="M104" s="1071" t="n"/>
      <c r="N104" s="1100">
        <f>B104</f>
        <v/>
      </c>
      <c r="O104" s="1101">
        <f>C104*BS!$B$9</f>
        <v/>
      </c>
      <c r="P104" s="1101">
        <f>D104*BS!$B$9</f>
        <v/>
      </c>
      <c r="Q104" s="1101">
        <f>E104*BS!$B$9</f>
        <v/>
      </c>
      <c r="R104" s="1101">
        <f>F104*BS!$B$9</f>
        <v/>
      </c>
      <c r="S104" s="1101">
        <f>G104*BS!$B$9</f>
        <v/>
      </c>
      <c r="T104" s="1101">
        <f>H104*BS!$B$9</f>
        <v/>
      </c>
      <c r="U104" s="1135">
        <f>I104</f>
        <v/>
      </c>
      <c r="V104" s="160" t="n"/>
      <c r="W104" s="160" t="n"/>
      <c r="X104" s="1071" t="n"/>
      <c r="Y104" s="1071" t="n"/>
      <c r="Z104" s="1071" t="n"/>
      <c r="AA104" s="1071" t="n"/>
      <c r="AB104" s="1071" t="n"/>
      <c r="AC104" s="1071" t="n"/>
      <c r="AD104" s="1071" t="n"/>
      <c r="AE104" s="1071" t="n"/>
      <c r="AF104" s="1071" t="n"/>
      <c r="AG104" s="1071" t="n"/>
      <c r="AH104" s="1071" t="n"/>
      <c r="AI104" s="1071" t="n"/>
      <c r="AJ104" s="1071" t="n"/>
      <c r="AK104" s="1071" t="n"/>
      <c r="AL104" s="1071" t="n"/>
      <c r="AM104" s="1071" t="n"/>
      <c r="AN104" s="1071" t="n"/>
      <c r="AO104" s="1071" t="n"/>
      <c r="AP104" s="1071" t="n"/>
      <c r="AQ104" s="1071" t="n"/>
      <c r="AR104" s="1071" t="n"/>
      <c r="AS104" s="1071" t="n"/>
      <c r="AT104" s="1071" t="n"/>
      <c r="AU104" s="1071" t="n"/>
      <c r="AV104" s="1071" t="n"/>
      <c r="AW104" s="1071" t="n"/>
      <c r="AX104" s="1071" t="n"/>
      <c r="AY104" s="1071" t="n"/>
      <c r="AZ104" s="1071" t="n"/>
      <c r="BA104" s="1071" t="n"/>
      <c r="BB104" s="1071" t="n"/>
      <c r="BC104" s="1071" t="n"/>
      <c r="BD104" s="1071" t="n"/>
      <c r="BE104" s="1071" t="n"/>
      <c r="BF104" s="1071" t="n"/>
      <c r="BG104" s="1071" t="n"/>
      <c r="BH104" s="1071" t="n"/>
      <c r="BI104" s="1071" t="n"/>
      <c r="BJ104" s="1071" t="n"/>
      <c r="BK104" s="1071" t="n"/>
      <c r="BL104" s="1071" t="n"/>
      <c r="BM104" s="1071" t="n"/>
      <c r="BN104" s="1071" t="n"/>
      <c r="BO104" s="1071" t="n"/>
      <c r="BP104" s="1071" t="n"/>
      <c r="BQ104" s="1071" t="n"/>
      <c r="BR104" s="1071" t="n"/>
      <c r="BS104" s="1071" t="n"/>
      <c r="BT104" s="1071" t="n"/>
      <c r="BU104" s="1071" t="n"/>
      <c r="BV104" s="1071" t="n"/>
      <c r="BW104" s="1071" t="n"/>
      <c r="BX104" s="1071" t="n"/>
      <c r="BY104" s="1071" t="n"/>
      <c r="BZ104" s="1071" t="n"/>
      <c r="CA104" s="1071" t="n"/>
      <c r="CB104" s="1071" t="n"/>
      <c r="CC104" s="1071" t="n"/>
      <c r="CD104" s="1071" t="n"/>
      <c r="CE104" s="1071" t="n"/>
      <c r="CF104" s="1071" t="n"/>
      <c r="CG104" s="1071" t="n"/>
      <c r="CH104" s="1071" t="n"/>
      <c r="CI104" s="1071" t="n"/>
      <c r="CJ104" s="1071" t="n"/>
      <c r="CK104" s="1071" t="n"/>
      <c r="CL104" s="1071" t="n"/>
      <c r="CM104" s="1071" t="n"/>
      <c r="CN104" s="1071" t="n"/>
      <c r="CO104" s="1071" t="n"/>
      <c r="CP104" s="1071" t="n"/>
      <c r="CQ104" s="1071" t="n"/>
      <c r="CR104" s="1071" t="n"/>
      <c r="CS104" s="1071" t="n"/>
      <c r="CT104" s="1071" t="n"/>
      <c r="CU104" s="1071" t="n"/>
      <c r="CV104" s="1071" t="n"/>
      <c r="CW104" s="1071" t="n"/>
      <c r="CX104" s="1071" t="n"/>
      <c r="CY104" s="1071" t="n"/>
      <c r="CZ104" s="1071" t="n"/>
      <c r="DA104" s="1071" t="n"/>
      <c r="DB104" s="1071" t="n"/>
      <c r="DC104" s="1071" t="n"/>
      <c r="DD104" s="1071" t="n"/>
      <c r="DE104" s="1071" t="n"/>
      <c r="DF104" s="1071" t="n"/>
      <c r="DG104" s="1071" t="n"/>
      <c r="DH104" s="1071" t="n"/>
      <c r="DI104" s="1071" t="n"/>
      <c r="DJ104" s="1071" t="n"/>
      <c r="DK104" s="1071" t="n"/>
      <c r="DL104" s="1071" t="n"/>
      <c r="DM104" s="1071" t="n"/>
      <c r="DN104" s="1071" t="n"/>
      <c r="DO104" s="1071" t="n"/>
      <c r="DP104" s="1071" t="n"/>
      <c r="DQ104" s="1071" t="n"/>
      <c r="DR104" s="1071" t="n"/>
      <c r="DS104" s="1071" t="n"/>
      <c r="DT104" s="1071" t="n"/>
      <c r="DU104" s="1071" t="n"/>
      <c r="DV104" s="1071" t="n"/>
      <c r="DW104" s="1071" t="n"/>
      <c r="DX104" s="1071" t="n"/>
      <c r="DY104" s="1071" t="n"/>
      <c r="DZ104" s="1071" t="n"/>
      <c r="EA104" s="1071" t="n"/>
      <c r="EB104" s="1071" t="n"/>
      <c r="EC104" s="1071" t="n"/>
      <c r="ED104" s="1071" t="n"/>
      <c r="EE104" s="1071" t="n"/>
      <c r="EF104" s="1071" t="n"/>
      <c r="EG104" s="1071" t="n"/>
      <c r="EH104" s="1071" t="n"/>
      <c r="EI104" s="1071" t="n"/>
      <c r="EJ104" s="1071" t="n"/>
      <c r="EK104" s="1071" t="n"/>
      <c r="EL104" s="1071" t="n"/>
      <c r="EM104" s="1071" t="n"/>
      <c r="EN104" s="1071" t="n"/>
      <c r="EO104" s="1071" t="n"/>
      <c r="EP104" s="1071" t="n"/>
      <c r="EQ104" s="1071" t="n"/>
      <c r="ER104" s="1071" t="n"/>
      <c r="ES104" s="1071" t="n"/>
      <c r="ET104" s="1071" t="n"/>
      <c r="EU104" s="1071" t="n"/>
      <c r="EV104" s="1071" t="n"/>
      <c r="EW104" s="1071" t="n"/>
      <c r="EX104" s="1071" t="n"/>
      <c r="EY104" s="1071" t="n"/>
      <c r="EZ104" s="1071" t="n"/>
      <c r="FA104" s="1071" t="n"/>
      <c r="FB104" s="1071" t="n"/>
      <c r="FC104" s="1071" t="n"/>
      <c r="FD104" s="1071" t="n"/>
      <c r="FE104" s="1071" t="n"/>
      <c r="FF104" s="1071" t="n"/>
      <c r="FG104" s="1071" t="n"/>
      <c r="FH104" s="1071" t="n"/>
      <c r="FI104" s="1071" t="n"/>
      <c r="FJ104" s="1071" t="n"/>
      <c r="FK104" s="1071" t="n"/>
      <c r="FL104" s="1071" t="n"/>
      <c r="FM104" s="1071" t="n"/>
      <c r="FN104" s="1071" t="n"/>
      <c r="FO104" s="1071" t="n"/>
      <c r="FP104" s="1071" t="n"/>
      <c r="FQ104" s="1071" t="n"/>
      <c r="FR104" s="1071" t="n"/>
      <c r="FS104" s="1071" t="n"/>
      <c r="FT104" s="1071" t="n"/>
      <c r="FU104" s="1071" t="n"/>
      <c r="FV104" s="1071" t="n"/>
      <c r="FW104" s="1071" t="n"/>
      <c r="FX104" s="1071" t="n"/>
      <c r="FY104" s="1071" t="n"/>
      <c r="FZ104" s="1071" t="n"/>
      <c r="GA104" s="1071" t="n"/>
      <c r="GB104" s="1071" t="n"/>
      <c r="GC104" s="1071" t="n"/>
      <c r="GD104" s="1071" t="n"/>
      <c r="GE104" s="1071" t="n"/>
      <c r="GF104" s="1071" t="n"/>
      <c r="GG104" s="1071" t="n"/>
      <c r="GH104" s="1071" t="n"/>
      <c r="GI104" s="1071" t="n"/>
      <c r="GJ104" s="1071" t="n"/>
      <c r="GK104" s="1071" t="n"/>
      <c r="GL104" s="1071" t="n"/>
      <c r="GM104" s="1071" t="n"/>
      <c r="GN104" s="1071" t="n"/>
      <c r="GO104" s="1071" t="n"/>
      <c r="GP104" s="1071" t="n"/>
      <c r="GQ104" s="1071" t="n"/>
      <c r="GR104" s="1071" t="n"/>
      <c r="GS104" s="1071" t="n"/>
      <c r="GT104" s="1071" t="n"/>
      <c r="GU104" s="1071" t="n"/>
      <c r="GV104" s="1071" t="n"/>
      <c r="GW104" s="1071" t="n"/>
      <c r="GX104" s="1071" t="n"/>
      <c r="GY104" s="1071" t="n"/>
      <c r="GZ104" s="1071" t="n"/>
      <c r="HA104" s="1071" t="n"/>
      <c r="HB104" s="1071" t="n"/>
      <c r="HC104" s="1071" t="n"/>
      <c r="HD104" s="1071" t="n"/>
      <c r="HE104" s="1071" t="n"/>
      <c r="HF104" s="1071" t="n"/>
      <c r="HG104" s="1071" t="n"/>
      <c r="HH104" s="1071" t="n"/>
      <c r="HI104" s="1071" t="n"/>
      <c r="HJ104" s="1071" t="n"/>
      <c r="HK104" s="1071" t="n"/>
      <c r="HL104" s="1071" t="n"/>
      <c r="HM104" s="1071" t="n"/>
      <c r="HN104" s="1071" t="n"/>
      <c r="HO104" s="1071" t="n"/>
      <c r="HP104" s="1071" t="n"/>
      <c r="HQ104" s="1071" t="n"/>
      <c r="HR104" s="1071" t="n"/>
      <c r="HS104" s="1071" t="n"/>
      <c r="HT104" s="1071" t="n"/>
      <c r="HU104" s="1071" t="n"/>
      <c r="HV104" s="1071" t="n"/>
      <c r="HW104" s="1071" t="n"/>
      <c r="HX104" s="1071" t="n"/>
      <c r="HY104" s="1071" t="n"/>
      <c r="HZ104" s="1071" t="n"/>
      <c r="IA104" s="1071" t="n"/>
      <c r="IB104" s="1071" t="n"/>
      <c r="IC104" s="1071" t="n"/>
      <c r="ID104" s="1071" t="n"/>
      <c r="IE104" s="1071" t="n"/>
      <c r="IF104" s="1071" t="n"/>
      <c r="IG104" s="1071" t="n"/>
      <c r="IH104" s="1071" t="n"/>
      <c r="II104" s="1071" t="n"/>
      <c r="IJ104" s="1071" t="n"/>
      <c r="IK104" s="1071" t="n"/>
      <c r="IL104" s="1071" t="n"/>
      <c r="IM104" s="1071" t="n"/>
      <c r="IN104" s="1071" t="n"/>
      <c r="IO104" s="1071" t="n"/>
      <c r="IP104" s="1071" t="n"/>
      <c r="IQ104" s="1071" t="n"/>
      <c r="IR104" s="1071" t="n"/>
      <c r="IS104" s="1071" t="n"/>
      <c r="IT104" s="1071" t="n"/>
      <c r="IU104" s="1071" t="n"/>
      <c r="IV104" s="1071" t="n"/>
      <c r="IW104" s="1071" t="n"/>
      <c r="IX104" s="1071" t="n"/>
      <c r="IY104" s="1071" t="n"/>
      <c r="IZ104" s="1071" t="n"/>
      <c r="JA104" s="1071" t="n"/>
      <c r="JB104" s="1071" t="n"/>
      <c r="JC104" s="1071" t="n"/>
      <c r="JD104" s="1071" t="n"/>
      <c r="JE104" s="1071" t="n"/>
      <c r="JF104" s="1071" t="n"/>
      <c r="JG104" s="1071" t="n"/>
      <c r="JH104" s="1071" t="n"/>
      <c r="JI104" s="1071" t="n"/>
      <c r="JJ104" s="1071" t="n"/>
      <c r="JK104" s="1071" t="n"/>
      <c r="JL104" s="1071" t="n"/>
      <c r="JM104" s="1071" t="n"/>
      <c r="JN104" s="1071" t="n"/>
      <c r="JO104" s="1071" t="n"/>
      <c r="JP104" s="1071" t="n"/>
      <c r="JQ104" s="1071" t="n"/>
      <c r="JR104" s="1071" t="n"/>
      <c r="JS104" s="1071" t="n"/>
      <c r="JT104" s="1071" t="n"/>
      <c r="JU104" s="1071" t="n"/>
      <c r="JV104" s="1071" t="n"/>
      <c r="JW104" s="1071" t="n"/>
      <c r="JX104" s="1071" t="n"/>
      <c r="JY104" s="1071" t="n"/>
      <c r="JZ104" s="1071" t="n"/>
      <c r="KA104" s="1071" t="n"/>
      <c r="KB104" s="1071" t="n"/>
      <c r="KC104" s="1071" t="n"/>
      <c r="KD104" s="1071" t="n"/>
      <c r="KE104" s="1071" t="n"/>
      <c r="KF104" s="1071" t="n"/>
      <c r="KG104" s="1071" t="n"/>
      <c r="KH104" s="1071" t="n"/>
      <c r="KI104" s="1071" t="n"/>
      <c r="KJ104" s="1071" t="n"/>
      <c r="KK104" s="1071" t="n"/>
      <c r="KL104" s="1071" t="n"/>
      <c r="KM104" s="1071" t="n"/>
      <c r="KN104" s="1071" t="n"/>
      <c r="KO104" s="1071" t="n"/>
      <c r="KP104" s="1071" t="n"/>
      <c r="KQ104" s="1071" t="n"/>
      <c r="KR104" s="1071" t="n"/>
      <c r="KS104" s="1071" t="n"/>
      <c r="KT104" s="1071" t="n"/>
      <c r="KU104" s="1071" t="n"/>
      <c r="KV104" s="1071" t="n"/>
      <c r="KW104" s="1071" t="n"/>
      <c r="KX104" s="1071" t="n"/>
      <c r="KY104" s="1071" t="n"/>
      <c r="KZ104" s="1071" t="n"/>
      <c r="LA104" s="1071" t="n"/>
      <c r="LB104" s="1071" t="n"/>
      <c r="LC104" s="1071" t="n"/>
      <c r="LD104" s="1071" t="n"/>
      <c r="LE104" s="1071" t="n"/>
      <c r="LF104" s="1071" t="n"/>
      <c r="LG104" s="1071" t="n"/>
      <c r="LH104" s="1071" t="n"/>
      <c r="LI104" s="1071" t="n"/>
      <c r="LJ104" s="1071" t="n"/>
      <c r="LK104" s="1071" t="n"/>
      <c r="LL104" s="1071" t="n"/>
      <c r="LM104" s="1071" t="n"/>
      <c r="LN104" s="1071" t="n"/>
      <c r="LO104" s="1071" t="n"/>
      <c r="LP104" s="1071" t="n"/>
      <c r="LQ104" s="1071" t="n"/>
      <c r="LR104" s="1071" t="n"/>
      <c r="LS104" s="1071" t="n"/>
    </row>
    <row r="105" ht="14.25" customFormat="1" customHeight="1" s="1071">
      <c r="A105" s="1071" t="n"/>
      <c r="B105" s="1097" t="n"/>
      <c r="C105" s="1141" t="n"/>
      <c r="D105" s="1141" t="n"/>
      <c r="E105" s="1141" t="n"/>
      <c r="F105" s="1141" t="n"/>
      <c r="G105" s="1141" t="n"/>
      <c r="H105" s="1141" t="n"/>
      <c r="I105" s="1136" t="n"/>
      <c r="J105" s="1071" t="n"/>
      <c r="K105" s="1137" t="n"/>
      <c r="L105" s="1071" t="n"/>
      <c r="M105" s="1071" t="n"/>
      <c r="N105" s="1100">
        <f>B105</f>
        <v/>
      </c>
      <c r="O105" s="1101">
        <f>C105*BS!$B$9</f>
        <v/>
      </c>
      <c r="P105" s="1101">
        <f>D105*BS!$B$9</f>
        <v/>
      </c>
      <c r="Q105" s="1101">
        <f>E105*BS!$B$9</f>
        <v/>
      </c>
      <c r="R105" s="1101">
        <f>F105*BS!$B$9</f>
        <v/>
      </c>
      <c r="S105" s="1101">
        <f>G105*BS!$B$9</f>
        <v/>
      </c>
      <c r="T105" s="1101">
        <f>H105*BS!$B$9</f>
        <v/>
      </c>
      <c r="U105" s="1135">
        <f>I105</f>
        <v/>
      </c>
      <c r="V105" s="160" t="n"/>
      <c r="W105" s="160" t="n"/>
      <c r="X105" s="1071" t="n"/>
      <c r="Y105" s="1071" t="n"/>
      <c r="Z105" s="1071" t="n"/>
      <c r="AA105" s="1071" t="n"/>
      <c r="AB105" s="1071" t="n"/>
      <c r="AC105" s="1071" t="n"/>
      <c r="AD105" s="1071" t="n"/>
      <c r="AE105" s="1071" t="n"/>
      <c r="AF105" s="1071" t="n"/>
      <c r="AG105" s="1071" t="n"/>
      <c r="AH105" s="1071" t="n"/>
      <c r="AI105" s="1071" t="n"/>
      <c r="AJ105" s="1071" t="n"/>
      <c r="AK105" s="1071" t="n"/>
      <c r="AL105" s="1071" t="n"/>
      <c r="AM105" s="1071" t="n"/>
      <c r="AN105" s="1071" t="n"/>
      <c r="AO105" s="1071" t="n"/>
      <c r="AP105" s="1071" t="n"/>
      <c r="AQ105" s="1071" t="n"/>
      <c r="AR105" s="1071" t="n"/>
      <c r="AS105" s="1071" t="n"/>
      <c r="AT105" s="1071" t="n"/>
      <c r="AU105" s="1071" t="n"/>
      <c r="AV105" s="1071" t="n"/>
      <c r="AW105" s="1071" t="n"/>
      <c r="AX105" s="1071" t="n"/>
      <c r="AY105" s="1071" t="n"/>
      <c r="AZ105" s="1071" t="n"/>
      <c r="BA105" s="1071" t="n"/>
      <c r="BB105" s="1071" t="n"/>
      <c r="BC105" s="1071" t="n"/>
      <c r="BD105" s="1071" t="n"/>
      <c r="BE105" s="1071" t="n"/>
      <c r="BF105" s="1071" t="n"/>
      <c r="BG105" s="1071" t="n"/>
      <c r="BH105" s="1071" t="n"/>
      <c r="BI105" s="1071" t="n"/>
      <c r="BJ105" s="1071" t="n"/>
      <c r="BK105" s="1071" t="n"/>
      <c r="BL105" s="1071" t="n"/>
      <c r="BM105" s="1071" t="n"/>
      <c r="BN105" s="1071" t="n"/>
      <c r="BO105" s="1071" t="n"/>
      <c r="BP105" s="1071" t="n"/>
      <c r="BQ105" s="1071" t="n"/>
      <c r="BR105" s="1071" t="n"/>
      <c r="BS105" s="1071" t="n"/>
      <c r="BT105" s="1071" t="n"/>
      <c r="BU105" s="1071" t="n"/>
      <c r="BV105" s="1071" t="n"/>
      <c r="BW105" s="1071" t="n"/>
      <c r="BX105" s="1071" t="n"/>
      <c r="BY105" s="1071" t="n"/>
      <c r="BZ105" s="1071" t="n"/>
      <c r="CA105" s="1071" t="n"/>
      <c r="CB105" s="1071" t="n"/>
      <c r="CC105" s="1071" t="n"/>
      <c r="CD105" s="1071" t="n"/>
      <c r="CE105" s="1071" t="n"/>
      <c r="CF105" s="1071" t="n"/>
      <c r="CG105" s="1071" t="n"/>
      <c r="CH105" s="1071" t="n"/>
      <c r="CI105" s="1071" t="n"/>
      <c r="CJ105" s="1071" t="n"/>
      <c r="CK105" s="1071" t="n"/>
      <c r="CL105" s="1071" t="n"/>
      <c r="CM105" s="1071" t="n"/>
      <c r="CN105" s="1071" t="n"/>
      <c r="CO105" s="1071" t="n"/>
      <c r="CP105" s="1071" t="n"/>
      <c r="CQ105" s="1071" t="n"/>
      <c r="CR105" s="1071" t="n"/>
      <c r="CS105" s="1071" t="n"/>
      <c r="CT105" s="1071" t="n"/>
      <c r="CU105" s="1071" t="n"/>
      <c r="CV105" s="1071" t="n"/>
      <c r="CW105" s="1071" t="n"/>
      <c r="CX105" s="1071" t="n"/>
      <c r="CY105" s="1071" t="n"/>
      <c r="CZ105" s="1071" t="n"/>
      <c r="DA105" s="1071" t="n"/>
      <c r="DB105" s="1071" t="n"/>
      <c r="DC105" s="1071" t="n"/>
      <c r="DD105" s="1071" t="n"/>
      <c r="DE105" s="1071" t="n"/>
      <c r="DF105" s="1071" t="n"/>
      <c r="DG105" s="1071" t="n"/>
      <c r="DH105" s="1071" t="n"/>
      <c r="DI105" s="1071" t="n"/>
      <c r="DJ105" s="1071" t="n"/>
      <c r="DK105" s="1071" t="n"/>
      <c r="DL105" s="1071" t="n"/>
      <c r="DM105" s="1071" t="n"/>
      <c r="DN105" s="1071" t="n"/>
      <c r="DO105" s="1071" t="n"/>
      <c r="DP105" s="1071" t="n"/>
      <c r="DQ105" s="1071" t="n"/>
      <c r="DR105" s="1071" t="n"/>
      <c r="DS105" s="1071" t="n"/>
      <c r="DT105" s="1071" t="n"/>
      <c r="DU105" s="1071" t="n"/>
      <c r="DV105" s="1071" t="n"/>
      <c r="DW105" s="1071" t="n"/>
      <c r="DX105" s="1071" t="n"/>
      <c r="DY105" s="1071" t="n"/>
      <c r="DZ105" s="1071" t="n"/>
      <c r="EA105" s="1071" t="n"/>
      <c r="EB105" s="1071" t="n"/>
      <c r="EC105" s="1071" t="n"/>
      <c r="ED105" s="1071" t="n"/>
      <c r="EE105" s="1071" t="n"/>
      <c r="EF105" s="1071" t="n"/>
      <c r="EG105" s="1071" t="n"/>
      <c r="EH105" s="1071" t="n"/>
      <c r="EI105" s="1071" t="n"/>
      <c r="EJ105" s="1071" t="n"/>
      <c r="EK105" s="1071" t="n"/>
      <c r="EL105" s="1071" t="n"/>
      <c r="EM105" s="1071" t="n"/>
      <c r="EN105" s="1071" t="n"/>
      <c r="EO105" s="1071" t="n"/>
      <c r="EP105" s="1071" t="n"/>
      <c r="EQ105" s="1071" t="n"/>
      <c r="ER105" s="1071" t="n"/>
      <c r="ES105" s="1071" t="n"/>
      <c r="ET105" s="1071" t="n"/>
      <c r="EU105" s="1071" t="n"/>
      <c r="EV105" s="1071" t="n"/>
      <c r="EW105" s="1071" t="n"/>
      <c r="EX105" s="1071" t="n"/>
      <c r="EY105" s="1071" t="n"/>
      <c r="EZ105" s="1071" t="n"/>
      <c r="FA105" s="1071" t="n"/>
      <c r="FB105" s="1071" t="n"/>
      <c r="FC105" s="1071" t="n"/>
      <c r="FD105" s="1071" t="n"/>
      <c r="FE105" s="1071" t="n"/>
      <c r="FF105" s="1071" t="n"/>
      <c r="FG105" s="1071" t="n"/>
      <c r="FH105" s="1071" t="n"/>
      <c r="FI105" s="1071" t="n"/>
      <c r="FJ105" s="1071" t="n"/>
      <c r="FK105" s="1071" t="n"/>
      <c r="FL105" s="1071" t="n"/>
      <c r="FM105" s="1071" t="n"/>
      <c r="FN105" s="1071" t="n"/>
      <c r="FO105" s="1071" t="n"/>
      <c r="FP105" s="1071" t="n"/>
      <c r="FQ105" s="1071" t="n"/>
      <c r="FR105" s="1071" t="n"/>
      <c r="FS105" s="1071" t="n"/>
      <c r="FT105" s="1071" t="n"/>
      <c r="FU105" s="1071" t="n"/>
      <c r="FV105" s="1071" t="n"/>
      <c r="FW105" s="1071" t="n"/>
      <c r="FX105" s="1071" t="n"/>
      <c r="FY105" s="1071" t="n"/>
      <c r="FZ105" s="1071" t="n"/>
      <c r="GA105" s="1071" t="n"/>
      <c r="GB105" s="1071" t="n"/>
      <c r="GC105" s="1071" t="n"/>
      <c r="GD105" s="1071" t="n"/>
      <c r="GE105" s="1071" t="n"/>
      <c r="GF105" s="1071" t="n"/>
      <c r="GG105" s="1071" t="n"/>
      <c r="GH105" s="1071" t="n"/>
      <c r="GI105" s="1071" t="n"/>
      <c r="GJ105" s="1071" t="n"/>
      <c r="GK105" s="1071" t="n"/>
      <c r="GL105" s="1071" t="n"/>
      <c r="GM105" s="1071" t="n"/>
      <c r="GN105" s="1071" t="n"/>
      <c r="GO105" s="1071" t="n"/>
      <c r="GP105" s="1071" t="n"/>
      <c r="GQ105" s="1071" t="n"/>
      <c r="GR105" s="1071" t="n"/>
      <c r="GS105" s="1071" t="n"/>
      <c r="GT105" s="1071" t="n"/>
      <c r="GU105" s="1071" t="n"/>
      <c r="GV105" s="1071" t="n"/>
      <c r="GW105" s="1071" t="n"/>
      <c r="GX105" s="1071" t="n"/>
      <c r="GY105" s="1071" t="n"/>
      <c r="GZ105" s="1071" t="n"/>
      <c r="HA105" s="1071" t="n"/>
      <c r="HB105" s="1071" t="n"/>
      <c r="HC105" s="1071" t="n"/>
      <c r="HD105" s="1071" t="n"/>
      <c r="HE105" s="1071" t="n"/>
      <c r="HF105" s="1071" t="n"/>
      <c r="HG105" s="1071" t="n"/>
      <c r="HH105" s="1071" t="n"/>
      <c r="HI105" s="1071" t="n"/>
      <c r="HJ105" s="1071" t="n"/>
      <c r="HK105" s="1071" t="n"/>
      <c r="HL105" s="1071" t="n"/>
      <c r="HM105" s="1071" t="n"/>
      <c r="HN105" s="1071" t="n"/>
      <c r="HO105" s="1071" t="n"/>
      <c r="HP105" s="1071" t="n"/>
      <c r="HQ105" s="1071" t="n"/>
      <c r="HR105" s="1071" t="n"/>
      <c r="HS105" s="1071" t="n"/>
      <c r="HT105" s="1071" t="n"/>
      <c r="HU105" s="1071" t="n"/>
      <c r="HV105" s="1071" t="n"/>
      <c r="HW105" s="1071" t="n"/>
      <c r="HX105" s="1071" t="n"/>
      <c r="HY105" s="1071" t="n"/>
      <c r="HZ105" s="1071" t="n"/>
      <c r="IA105" s="1071" t="n"/>
      <c r="IB105" s="1071" t="n"/>
      <c r="IC105" s="1071" t="n"/>
      <c r="ID105" s="1071" t="n"/>
      <c r="IE105" s="1071" t="n"/>
      <c r="IF105" s="1071" t="n"/>
      <c r="IG105" s="1071" t="n"/>
      <c r="IH105" s="1071" t="n"/>
      <c r="II105" s="1071" t="n"/>
      <c r="IJ105" s="1071" t="n"/>
      <c r="IK105" s="1071" t="n"/>
      <c r="IL105" s="1071" t="n"/>
      <c r="IM105" s="1071" t="n"/>
      <c r="IN105" s="1071" t="n"/>
      <c r="IO105" s="1071" t="n"/>
      <c r="IP105" s="1071" t="n"/>
      <c r="IQ105" s="1071" t="n"/>
      <c r="IR105" s="1071" t="n"/>
      <c r="IS105" s="1071" t="n"/>
      <c r="IT105" s="1071" t="n"/>
      <c r="IU105" s="1071" t="n"/>
      <c r="IV105" s="1071" t="n"/>
      <c r="IW105" s="1071" t="n"/>
      <c r="IX105" s="1071" t="n"/>
      <c r="IY105" s="1071" t="n"/>
      <c r="IZ105" s="1071" t="n"/>
      <c r="JA105" s="1071" t="n"/>
      <c r="JB105" s="1071" t="n"/>
      <c r="JC105" s="1071" t="n"/>
      <c r="JD105" s="1071" t="n"/>
      <c r="JE105" s="1071" t="n"/>
      <c r="JF105" s="1071" t="n"/>
      <c r="JG105" s="1071" t="n"/>
      <c r="JH105" s="1071" t="n"/>
      <c r="JI105" s="1071" t="n"/>
      <c r="JJ105" s="1071" t="n"/>
      <c r="JK105" s="1071" t="n"/>
      <c r="JL105" s="1071" t="n"/>
      <c r="JM105" s="1071" t="n"/>
      <c r="JN105" s="1071" t="n"/>
      <c r="JO105" s="1071" t="n"/>
      <c r="JP105" s="1071" t="n"/>
      <c r="JQ105" s="1071" t="n"/>
      <c r="JR105" s="1071" t="n"/>
      <c r="JS105" s="1071" t="n"/>
      <c r="JT105" s="1071" t="n"/>
      <c r="JU105" s="1071" t="n"/>
      <c r="JV105" s="1071" t="n"/>
      <c r="JW105" s="1071" t="n"/>
      <c r="JX105" s="1071" t="n"/>
      <c r="JY105" s="1071" t="n"/>
      <c r="JZ105" s="1071" t="n"/>
      <c r="KA105" s="1071" t="n"/>
      <c r="KB105" s="1071" t="n"/>
      <c r="KC105" s="1071" t="n"/>
      <c r="KD105" s="1071" t="n"/>
      <c r="KE105" s="1071" t="n"/>
      <c r="KF105" s="1071" t="n"/>
      <c r="KG105" s="1071" t="n"/>
      <c r="KH105" s="1071" t="n"/>
      <c r="KI105" s="1071" t="n"/>
      <c r="KJ105" s="1071" t="n"/>
      <c r="KK105" s="1071" t="n"/>
      <c r="KL105" s="1071" t="n"/>
      <c r="KM105" s="1071" t="n"/>
      <c r="KN105" s="1071" t="n"/>
      <c r="KO105" s="1071" t="n"/>
      <c r="KP105" s="1071" t="n"/>
      <c r="KQ105" s="1071" t="n"/>
      <c r="KR105" s="1071" t="n"/>
      <c r="KS105" s="1071" t="n"/>
      <c r="KT105" s="1071" t="n"/>
      <c r="KU105" s="1071" t="n"/>
      <c r="KV105" s="1071" t="n"/>
      <c r="KW105" s="1071" t="n"/>
      <c r="KX105" s="1071" t="n"/>
      <c r="KY105" s="1071" t="n"/>
      <c r="KZ105" s="1071" t="n"/>
      <c r="LA105" s="1071" t="n"/>
      <c r="LB105" s="1071" t="n"/>
      <c r="LC105" s="1071" t="n"/>
      <c r="LD105" s="1071" t="n"/>
      <c r="LE105" s="1071" t="n"/>
      <c r="LF105" s="1071" t="n"/>
      <c r="LG105" s="1071" t="n"/>
      <c r="LH105" s="1071" t="n"/>
      <c r="LI105" s="1071" t="n"/>
      <c r="LJ105" s="1071" t="n"/>
      <c r="LK105" s="1071" t="n"/>
      <c r="LL105" s="1071" t="n"/>
      <c r="LM105" s="1071" t="n"/>
      <c r="LN105" s="1071" t="n"/>
      <c r="LO105" s="1071" t="n"/>
      <c r="LP105" s="1071" t="n"/>
      <c r="LQ105" s="1071" t="n"/>
      <c r="LR105" s="1071" t="n"/>
      <c r="LS105" s="1071" t="n"/>
    </row>
    <row r="106" ht="14.25" customFormat="1" customHeight="1" s="1071">
      <c r="A106" s="1071" t="n"/>
      <c r="B106" s="1097" t="n"/>
      <c r="C106" s="1141" t="n"/>
      <c r="D106" s="1141" t="n"/>
      <c r="E106" s="1141" t="n"/>
      <c r="F106" s="1141" t="n"/>
      <c r="G106" s="1141" t="n"/>
      <c r="H106" s="1141" t="n"/>
      <c r="I106" s="1136" t="n"/>
      <c r="J106" s="1071" t="n"/>
      <c r="K106" s="1137" t="n"/>
      <c r="L106" s="1071" t="n"/>
      <c r="M106" s="1071" t="n"/>
      <c r="N106" s="1100" t="n"/>
      <c r="O106" s="1101">
        <f>C106*BS!$B$9</f>
        <v/>
      </c>
      <c r="P106" s="1101">
        <f>D106*BS!$B$9</f>
        <v/>
      </c>
      <c r="Q106" s="1101">
        <f>E106*BS!$B$9</f>
        <v/>
      </c>
      <c r="R106" s="1101">
        <f>F106*BS!$B$9</f>
        <v/>
      </c>
      <c r="S106" s="1101">
        <f>G106*BS!$B$9</f>
        <v/>
      </c>
      <c r="T106" s="1101">
        <f>H106*BS!$B$9</f>
        <v/>
      </c>
      <c r="U106" s="1135">
        <f>I106</f>
        <v/>
      </c>
      <c r="V106" s="160" t="n"/>
      <c r="W106" s="160" t="n"/>
      <c r="X106" s="1071" t="n"/>
      <c r="Y106" s="1071" t="n"/>
      <c r="Z106" s="1071" t="n"/>
      <c r="AA106" s="1071" t="n"/>
      <c r="AB106" s="1071" t="n"/>
      <c r="AC106" s="1071" t="n"/>
      <c r="AD106" s="1071" t="n"/>
      <c r="AE106" s="1071" t="n"/>
      <c r="AF106" s="1071" t="n"/>
      <c r="AG106" s="1071" t="n"/>
      <c r="AH106" s="1071" t="n"/>
      <c r="AI106" s="1071" t="n"/>
      <c r="AJ106" s="1071" t="n"/>
      <c r="AK106" s="1071" t="n"/>
      <c r="AL106" s="1071" t="n"/>
      <c r="AM106" s="1071" t="n"/>
      <c r="AN106" s="1071" t="n"/>
      <c r="AO106" s="1071" t="n"/>
      <c r="AP106" s="1071" t="n"/>
      <c r="AQ106" s="1071" t="n"/>
      <c r="AR106" s="1071" t="n"/>
      <c r="AS106" s="1071" t="n"/>
      <c r="AT106" s="1071" t="n"/>
      <c r="AU106" s="1071" t="n"/>
      <c r="AV106" s="1071" t="n"/>
      <c r="AW106" s="1071" t="n"/>
      <c r="AX106" s="1071" t="n"/>
      <c r="AY106" s="1071" t="n"/>
      <c r="AZ106" s="1071" t="n"/>
      <c r="BA106" s="1071" t="n"/>
      <c r="BB106" s="1071" t="n"/>
      <c r="BC106" s="1071" t="n"/>
      <c r="BD106" s="1071" t="n"/>
      <c r="BE106" s="1071" t="n"/>
      <c r="BF106" s="1071" t="n"/>
      <c r="BG106" s="1071" t="n"/>
      <c r="BH106" s="1071" t="n"/>
      <c r="BI106" s="1071" t="n"/>
      <c r="BJ106" s="1071" t="n"/>
      <c r="BK106" s="1071" t="n"/>
      <c r="BL106" s="1071" t="n"/>
      <c r="BM106" s="1071" t="n"/>
      <c r="BN106" s="1071" t="n"/>
      <c r="BO106" s="1071" t="n"/>
      <c r="BP106" s="1071" t="n"/>
      <c r="BQ106" s="1071" t="n"/>
      <c r="BR106" s="1071" t="n"/>
      <c r="BS106" s="1071" t="n"/>
      <c r="BT106" s="1071" t="n"/>
      <c r="BU106" s="1071" t="n"/>
      <c r="BV106" s="1071" t="n"/>
      <c r="BW106" s="1071" t="n"/>
      <c r="BX106" s="1071" t="n"/>
      <c r="BY106" s="1071" t="n"/>
      <c r="BZ106" s="1071" t="n"/>
      <c r="CA106" s="1071" t="n"/>
      <c r="CB106" s="1071" t="n"/>
      <c r="CC106" s="1071" t="n"/>
      <c r="CD106" s="1071" t="n"/>
      <c r="CE106" s="1071" t="n"/>
      <c r="CF106" s="1071" t="n"/>
      <c r="CG106" s="1071" t="n"/>
      <c r="CH106" s="1071" t="n"/>
      <c r="CI106" s="1071" t="n"/>
      <c r="CJ106" s="1071" t="n"/>
      <c r="CK106" s="1071" t="n"/>
      <c r="CL106" s="1071" t="n"/>
      <c r="CM106" s="1071" t="n"/>
      <c r="CN106" s="1071" t="n"/>
      <c r="CO106" s="1071" t="n"/>
      <c r="CP106" s="1071" t="n"/>
      <c r="CQ106" s="1071" t="n"/>
      <c r="CR106" s="1071" t="n"/>
      <c r="CS106" s="1071" t="n"/>
      <c r="CT106" s="1071" t="n"/>
      <c r="CU106" s="1071" t="n"/>
      <c r="CV106" s="1071" t="n"/>
      <c r="CW106" s="1071" t="n"/>
      <c r="CX106" s="1071" t="n"/>
      <c r="CY106" s="1071" t="n"/>
      <c r="CZ106" s="1071" t="n"/>
      <c r="DA106" s="1071" t="n"/>
      <c r="DB106" s="1071" t="n"/>
      <c r="DC106" s="1071" t="n"/>
      <c r="DD106" s="1071" t="n"/>
      <c r="DE106" s="1071" t="n"/>
      <c r="DF106" s="1071" t="n"/>
      <c r="DG106" s="1071" t="n"/>
      <c r="DH106" s="1071" t="n"/>
      <c r="DI106" s="1071" t="n"/>
      <c r="DJ106" s="1071" t="n"/>
      <c r="DK106" s="1071" t="n"/>
      <c r="DL106" s="1071" t="n"/>
      <c r="DM106" s="1071" t="n"/>
      <c r="DN106" s="1071" t="n"/>
      <c r="DO106" s="1071" t="n"/>
      <c r="DP106" s="1071" t="n"/>
      <c r="DQ106" s="1071" t="n"/>
      <c r="DR106" s="1071" t="n"/>
      <c r="DS106" s="1071" t="n"/>
      <c r="DT106" s="1071" t="n"/>
      <c r="DU106" s="1071" t="n"/>
      <c r="DV106" s="1071" t="n"/>
      <c r="DW106" s="1071" t="n"/>
      <c r="DX106" s="1071" t="n"/>
      <c r="DY106" s="1071" t="n"/>
      <c r="DZ106" s="1071" t="n"/>
      <c r="EA106" s="1071" t="n"/>
      <c r="EB106" s="1071" t="n"/>
      <c r="EC106" s="1071" t="n"/>
      <c r="ED106" s="1071" t="n"/>
      <c r="EE106" s="1071" t="n"/>
      <c r="EF106" s="1071" t="n"/>
      <c r="EG106" s="1071" t="n"/>
      <c r="EH106" s="1071" t="n"/>
      <c r="EI106" s="1071" t="n"/>
      <c r="EJ106" s="1071" t="n"/>
      <c r="EK106" s="1071" t="n"/>
      <c r="EL106" s="1071" t="n"/>
      <c r="EM106" s="1071" t="n"/>
      <c r="EN106" s="1071" t="n"/>
      <c r="EO106" s="1071" t="n"/>
      <c r="EP106" s="1071" t="n"/>
      <c r="EQ106" s="1071" t="n"/>
      <c r="ER106" s="1071" t="n"/>
      <c r="ES106" s="1071" t="n"/>
      <c r="ET106" s="1071" t="n"/>
      <c r="EU106" s="1071" t="n"/>
      <c r="EV106" s="1071" t="n"/>
      <c r="EW106" s="1071" t="n"/>
      <c r="EX106" s="1071" t="n"/>
      <c r="EY106" s="1071" t="n"/>
      <c r="EZ106" s="1071" t="n"/>
      <c r="FA106" s="1071" t="n"/>
      <c r="FB106" s="1071" t="n"/>
      <c r="FC106" s="1071" t="n"/>
      <c r="FD106" s="1071" t="n"/>
      <c r="FE106" s="1071" t="n"/>
      <c r="FF106" s="1071" t="n"/>
      <c r="FG106" s="1071" t="n"/>
      <c r="FH106" s="1071" t="n"/>
      <c r="FI106" s="1071" t="n"/>
      <c r="FJ106" s="1071" t="n"/>
      <c r="FK106" s="1071" t="n"/>
      <c r="FL106" s="1071" t="n"/>
      <c r="FM106" s="1071" t="n"/>
      <c r="FN106" s="1071" t="n"/>
      <c r="FO106" s="1071" t="n"/>
      <c r="FP106" s="1071" t="n"/>
      <c r="FQ106" s="1071" t="n"/>
      <c r="FR106" s="1071" t="n"/>
      <c r="FS106" s="1071" t="n"/>
      <c r="FT106" s="1071" t="n"/>
      <c r="FU106" s="1071" t="n"/>
      <c r="FV106" s="1071" t="n"/>
      <c r="FW106" s="1071" t="n"/>
      <c r="FX106" s="1071" t="n"/>
      <c r="FY106" s="1071" t="n"/>
      <c r="FZ106" s="1071" t="n"/>
      <c r="GA106" s="1071" t="n"/>
      <c r="GB106" s="1071" t="n"/>
      <c r="GC106" s="1071" t="n"/>
      <c r="GD106" s="1071" t="n"/>
      <c r="GE106" s="1071" t="n"/>
      <c r="GF106" s="1071" t="n"/>
      <c r="GG106" s="1071" t="n"/>
      <c r="GH106" s="1071" t="n"/>
      <c r="GI106" s="1071" t="n"/>
      <c r="GJ106" s="1071" t="n"/>
      <c r="GK106" s="1071" t="n"/>
      <c r="GL106" s="1071" t="n"/>
      <c r="GM106" s="1071" t="n"/>
      <c r="GN106" s="1071" t="n"/>
      <c r="GO106" s="1071" t="n"/>
      <c r="GP106" s="1071" t="n"/>
      <c r="GQ106" s="1071" t="n"/>
      <c r="GR106" s="1071" t="n"/>
      <c r="GS106" s="1071" t="n"/>
      <c r="GT106" s="1071" t="n"/>
      <c r="GU106" s="1071" t="n"/>
      <c r="GV106" s="1071" t="n"/>
      <c r="GW106" s="1071" t="n"/>
      <c r="GX106" s="1071" t="n"/>
      <c r="GY106" s="1071" t="n"/>
      <c r="GZ106" s="1071" t="n"/>
      <c r="HA106" s="1071" t="n"/>
      <c r="HB106" s="1071" t="n"/>
      <c r="HC106" s="1071" t="n"/>
      <c r="HD106" s="1071" t="n"/>
      <c r="HE106" s="1071" t="n"/>
      <c r="HF106" s="1071" t="n"/>
      <c r="HG106" s="1071" t="n"/>
      <c r="HH106" s="1071" t="n"/>
      <c r="HI106" s="1071" t="n"/>
      <c r="HJ106" s="1071" t="n"/>
      <c r="HK106" s="1071" t="n"/>
      <c r="HL106" s="1071" t="n"/>
      <c r="HM106" s="1071" t="n"/>
      <c r="HN106" s="1071" t="n"/>
      <c r="HO106" s="1071" t="n"/>
      <c r="HP106" s="1071" t="n"/>
      <c r="HQ106" s="1071" t="n"/>
      <c r="HR106" s="1071" t="n"/>
      <c r="HS106" s="1071" t="n"/>
      <c r="HT106" s="1071" t="n"/>
      <c r="HU106" s="1071" t="n"/>
      <c r="HV106" s="1071" t="n"/>
      <c r="HW106" s="1071" t="n"/>
      <c r="HX106" s="1071" t="n"/>
      <c r="HY106" s="1071" t="n"/>
      <c r="HZ106" s="1071" t="n"/>
      <c r="IA106" s="1071" t="n"/>
      <c r="IB106" s="1071" t="n"/>
      <c r="IC106" s="1071" t="n"/>
      <c r="ID106" s="1071" t="n"/>
      <c r="IE106" s="1071" t="n"/>
      <c r="IF106" s="1071" t="n"/>
      <c r="IG106" s="1071" t="n"/>
      <c r="IH106" s="1071" t="n"/>
      <c r="II106" s="1071" t="n"/>
      <c r="IJ106" s="1071" t="n"/>
      <c r="IK106" s="1071" t="n"/>
      <c r="IL106" s="1071" t="n"/>
      <c r="IM106" s="1071" t="n"/>
      <c r="IN106" s="1071" t="n"/>
      <c r="IO106" s="1071" t="n"/>
      <c r="IP106" s="1071" t="n"/>
      <c r="IQ106" s="1071" t="n"/>
      <c r="IR106" s="1071" t="n"/>
      <c r="IS106" s="1071" t="n"/>
      <c r="IT106" s="1071" t="n"/>
      <c r="IU106" s="1071" t="n"/>
      <c r="IV106" s="1071" t="n"/>
      <c r="IW106" s="1071" t="n"/>
      <c r="IX106" s="1071" t="n"/>
      <c r="IY106" s="1071" t="n"/>
      <c r="IZ106" s="1071" t="n"/>
      <c r="JA106" s="1071" t="n"/>
      <c r="JB106" s="1071" t="n"/>
      <c r="JC106" s="1071" t="n"/>
      <c r="JD106" s="1071" t="n"/>
      <c r="JE106" s="1071" t="n"/>
      <c r="JF106" s="1071" t="n"/>
      <c r="JG106" s="1071" t="n"/>
      <c r="JH106" s="1071" t="n"/>
      <c r="JI106" s="1071" t="n"/>
      <c r="JJ106" s="1071" t="n"/>
      <c r="JK106" s="1071" t="n"/>
      <c r="JL106" s="1071" t="n"/>
      <c r="JM106" s="1071" t="n"/>
      <c r="JN106" s="1071" t="n"/>
      <c r="JO106" s="1071" t="n"/>
      <c r="JP106" s="1071" t="n"/>
      <c r="JQ106" s="1071" t="n"/>
      <c r="JR106" s="1071" t="n"/>
      <c r="JS106" s="1071" t="n"/>
      <c r="JT106" s="1071" t="n"/>
      <c r="JU106" s="1071" t="n"/>
      <c r="JV106" s="1071" t="n"/>
      <c r="JW106" s="1071" t="n"/>
      <c r="JX106" s="1071" t="n"/>
      <c r="JY106" s="1071" t="n"/>
      <c r="JZ106" s="1071" t="n"/>
      <c r="KA106" s="1071" t="n"/>
      <c r="KB106" s="1071" t="n"/>
      <c r="KC106" s="1071" t="n"/>
      <c r="KD106" s="1071" t="n"/>
      <c r="KE106" s="1071" t="n"/>
      <c r="KF106" s="1071" t="n"/>
      <c r="KG106" s="1071" t="n"/>
      <c r="KH106" s="1071" t="n"/>
      <c r="KI106" s="1071" t="n"/>
      <c r="KJ106" s="1071" t="n"/>
      <c r="KK106" s="1071" t="n"/>
      <c r="KL106" s="1071" t="n"/>
      <c r="KM106" s="1071" t="n"/>
      <c r="KN106" s="1071" t="n"/>
      <c r="KO106" s="1071" t="n"/>
      <c r="KP106" s="1071" t="n"/>
      <c r="KQ106" s="1071" t="n"/>
      <c r="KR106" s="1071" t="n"/>
      <c r="KS106" s="1071" t="n"/>
      <c r="KT106" s="1071" t="n"/>
      <c r="KU106" s="1071" t="n"/>
      <c r="KV106" s="1071" t="n"/>
      <c r="KW106" s="1071" t="n"/>
      <c r="KX106" s="1071" t="n"/>
      <c r="KY106" s="1071" t="n"/>
      <c r="KZ106" s="1071" t="n"/>
      <c r="LA106" s="1071" t="n"/>
      <c r="LB106" s="1071" t="n"/>
      <c r="LC106" s="1071" t="n"/>
      <c r="LD106" s="1071" t="n"/>
      <c r="LE106" s="1071" t="n"/>
      <c r="LF106" s="1071" t="n"/>
      <c r="LG106" s="1071" t="n"/>
      <c r="LH106" s="1071" t="n"/>
      <c r="LI106" s="1071" t="n"/>
      <c r="LJ106" s="1071" t="n"/>
      <c r="LK106" s="1071" t="n"/>
      <c r="LL106" s="1071" t="n"/>
      <c r="LM106" s="1071" t="n"/>
      <c r="LN106" s="1071" t="n"/>
      <c r="LO106" s="1071" t="n"/>
      <c r="LP106" s="1071" t="n"/>
      <c r="LQ106" s="1071" t="n"/>
      <c r="LR106" s="1071" t="n"/>
      <c r="LS106" s="1071" t="n"/>
    </row>
    <row r="107" ht="14.25" customFormat="1" customHeight="1" s="1071">
      <c r="A107" s="1071" t="n"/>
      <c r="B107" s="1097" t="n"/>
      <c r="C107" s="1141" t="n"/>
      <c r="D107" s="1141" t="n"/>
      <c r="E107" s="1141" t="n"/>
      <c r="F107" s="1141" t="n"/>
      <c r="G107" s="1141" t="n"/>
      <c r="H107" s="1141" t="n"/>
      <c r="I107" s="1136" t="n"/>
      <c r="J107" s="1071" t="n"/>
      <c r="K107" s="1137" t="n"/>
      <c r="L107" s="1071" t="n"/>
      <c r="M107" s="1071" t="n"/>
      <c r="N107" s="1100" t="n"/>
      <c r="O107" s="1101">
        <f>C107*BS!$B$9</f>
        <v/>
      </c>
      <c r="P107" s="1101">
        <f>D107*BS!$B$9</f>
        <v/>
      </c>
      <c r="Q107" s="1101">
        <f>E107*BS!$B$9</f>
        <v/>
      </c>
      <c r="R107" s="1101">
        <f>F107*BS!$B$9</f>
        <v/>
      </c>
      <c r="S107" s="1101">
        <f>G107*BS!$B$9</f>
        <v/>
      </c>
      <c r="T107" s="1101">
        <f>H107*BS!$B$9</f>
        <v/>
      </c>
      <c r="U107" s="1135">
        <f>I107</f>
        <v/>
      </c>
      <c r="V107" s="160" t="n"/>
      <c r="W107" s="160" t="n"/>
      <c r="X107" s="1071" t="n"/>
      <c r="Y107" s="1071" t="n"/>
      <c r="Z107" s="1071" t="n"/>
      <c r="AA107" s="1071" t="n"/>
      <c r="AB107" s="1071" t="n"/>
      <c r="AC107" s="1071" t="n"/>
      <c r="AD107" s="1071" t="n"/>
      <c r="AE107" s="1071" t="n"/>
      <c r="AF107" s="1071" t="n"/>
      <c r="AG107" s="1071" t="n"/>
      <c r="AH107" s="1071" t="n"/>
      <c r="AI107" s="1071" t="n"/>
      <c r="AJ107" s="1071" t="n"/>
      <c r="AK107" s="1071" t="n"/>
      <c r="AL107" s="1071" t="n"/>
      <c r="AM107" s="1071" t="n"/>
      <c r="AN107" s="1071" t="n"/>
      <c r="AO107" s="1071" t="n"/>
      <c r="AP107" s="1071" t="n"/>
      <c r="AQ107" s="1071" t="n"/>
      <c r="AR107" s="1071" t="n"/>
      <c r="AS107" s="1071" t="n"/>
      <c r="AT107" s="1071" t="n"/>
      <c r="AU107" s="1071" t="n"/>
      <c r="AV107" s="1071" t="n"/>
      <c r="AW107" s="1071" t="n"/>
      <c r="AX107" s="1071" t="n"/>
      <c r="AY107" s="1071" t="n"/>
      <c r="AZ107" s="1071" t="n"/>
      <c r="BA107" s="1071" t="n"/>
      <c r="BB107" s="1071" t="n"/>
      <c r="BC107" s="1071" t="n"/>
      <c r="BD107" s="1071" t="n"/>
      <c r="BE107" s="1071" t="n"/>
      <c r="BF107" s="1071" t="n"/>
      <c r="BG107" s="1071" t="n"/>
      <c r="BH107" s="1071" t="n"/>
      <c r="BI107" s="1071" t="n"/>
      <c r="BJ107" s="1071" t="n"/>
      <c r="BK107" s="1071" t="n"/>
      <c r="BL107" s="1071" t="n"/>
      <c r="BM107" s="1071" t="n"/>
      <c r="BN107" s="1071" t="n"/>
      <c r="BO107" s="1071" t="n"/>
      <c r="BP107" s="1071" t="n"/>
      <c r="BQ107" s="1071" t="n"/>
      <c r="BR107" s="1071" t="n"/>
      <c r="BS107" s="1071" t="n"/>
      <c r="BT107" s="1071" t="n"/>
      <c r="BU107" s="1071" t="n"/>
      <c r="BV107" s="1071" t="n"/>
      <c r="BW107" s="1071" t="n"/>
      <c r="BX107" s="1071" t="n"/>
      <c r="BY107" s="1071" t="n"/>
      <c r="BZ107" s="1071" t="n"/>
      <c r="CA107" s="1071" t="n"/>
      <c r="CB107" s="1071" t="n"/>
      <c r="CC107" s="1071" t="n"/>
      <c r="CD107" s="1071" t="n"/>
      <c r="CE107" s="1071" t="n"/>
      <c r="CF107" s="1071" t="n"/>
      <c r="CG107" s="1071" t="n"/>
      <c r="CH107" s="1071" t="n"/>
      <c r="CI107" s="1071" t="n"/>
      <c r="CJ107" s="1071" t="n"/>
      <c r="CK107" s="1071" t="n"/>
      <c r="CL107" s="1071" t="n"/>
      <c r="CM107" s="1071" t="n"/>
      <c r="CN107" s="1071" t="n"/>
      <c r="CO107" s="1071" t="n"/>
      <c r="CP107" s="1071" t="n"/>
      <c r="CQ107" s="1071" t="n"/>
      <c r="CR107" s="1071" t="n"/>
      <c r="CS107" s="1071" t="n"/>
      <c r="CT107" s="1071" t="n"/>
      <c r="CU107" s="1071" t="n"/>
      <c r="CV107" s="1071" t="n"/>
      <c r="CW107" s="1071" t="n"/>
      <c r="CX107" s="1071" t="n"/>
      <c r="CY107" s="1071" t="n"/>
      <c r="CZ107" s="1071" t="n"/>
      <c r="DA107" s="1071" t="n"/>
      <c r="DB107" s="1071" t="n"/>
      <c r="DC107" s="1071" t="n"/>
      <c r="DD107" s="1071" t="n"/>
      <c r="DE107" s="1071" t="n"/>
      <c r="DF107" s="1071" t="n"/>
      <c r="DG107" s="1071" t="n"/>
      <c r="DH107" s="1071" t="n"/>
      <c r="DI107" s="1071" t="n"/>
      <c r="DJ107" s="1071" t="n"/>
      <c r="DK107" s="1071" t="n"/>
      <c r="DL107" s="1071" t="n"/>
      <c r="DM107" s="1071" t="n"/>
      <c r="DN107" s="1071" t="n"/>
      <c r="DO107" s="1071" t="n"/>
      <c r="DP107" s="1071" t="n"/>
      <c r="DQ107" s="1071" t="n"/>
      <c r="DR107" s="1071" t="n"/>
      <c r="DS107" s="1071" t="n"/>
      <c r="DT107" s="1071" t="n"/>
      <c r="DU107" s="1071" t="n"/>
      <c r="DV107" s="1071" t="n"/>
      <c r="DW107" s="1071" t="n"/>
      <c r="DX107" s="1071" t="n"/>
      <c r="DY107" s="1071" t="n"/>
      <c r="DZ107" s="1071" t="n"/>
      <c r="EA107" s="1071" t="n"/>
      <c r="EB107" s="1071" t="n"/>
      <c r="EC107" s="1071" t="n"/>
      <c r="ED107" s="1071" t="n"/>
      <c r="EE107" s="1071" t="n"/>
      <c r="EF107" s="1071" t="n"/>
      <c r="EG107" s="1071" t="n"/>
      <c r="EH107" s="1071" t="n"/>
      <c r="EI107" s="1071" t="n"/>
      <c r="EJ107" s="1071" t="n"/>
      <c r="EK107" s="1071" t="n"/>
      <c r="EL107" s="1071" t="n"/>
      <c r="EM107" s="1071" t="n"/>
      <c r="EN107" s="1071" t="n"/>
      <c r="EO107" s="1071" t="n"/>
      <c r="EP107" s="1071" t="n"/>
      <c r="EQ107" s="1071" t="n"/>
      <c r="ER107" s="1071" t="n"/>
      <c r="ES107" s="1071" t="n"/>
      <c r="ET107" s="1071" t="n"/>
      <c r="EU107" s="1071" t="n"/>
      <c r="EV107" s="1071" t="n"/>
      <c r="EW107" s="1071" t="n"/>
      <c r="EX107" s="1071" t="n"/>
      <c r="EY107" s="1071" t="n"/>
      <c r="EZ107" s="1071" t="n"/>
      <c r="FA107" s="1071" t="n"/>
      <c r="FB107" s="1071" t="n"/>
      <c r="FC107" s="1071" t="n"/>
      <c r="FD107" s="1071" t="n"/>
      <c r="FE107" s="1071" t="n"/>
      <c r="FF107" s="1071" t="n"/>
      <c r="FG107" s="1071" t="n"/>
      <c r="FH107" s="1071" t="n"/>
      <c r="FI107" s="1071" t="n"/>
      <c r="FJ107" s="1071" t="n"/>
      <c r="FK107" s="1071" t="n"/>
      <c r="FL107" s="1071" t="n"/>
      <c r="FM107" s="1071" t="n"/>
      <c r="FN107" s="1071" t="n"/>
      <c r="FO107" s="1071" t="n"/>
      <c r="FP107" s="1071" t="n"/>
      <c r="FQ107" s="1071" t="n"/>
      <c r="FR107" s="1071" t="n"/>
      <c r="FS107" s="1071" t="n"/>
      <c r="FT107" s="1071" t="n"/>
      <c r="FU107" s="1071" t="n"/>
      <c r="FV107" s="1071" t="n"/>
      <c r="FW107" s="1071" t="n"/>
      <c r="FX107" s="1071" t="n"/>
      <c r="FY107" s="1071" t="n"/>
      <c r="FZ107" s="1071" t="n"/>
      <c r="GA107" s="1071" t="n"/>
      <c r="GB107" s="1071" t="n"/>
      <c r="GC107" s="1071" t="n"/>
      <c r="GD107" s="1071" t="n"/>
      <c r="GE107" s="1071" t="n"/>
      <c r="GF107" s="1071" t="n"/>
      <c r="GG107" s="1071" t="n"/>
      <c r="GH107" s="1071" t="n"/>
      <c r="GI107" s="1071" t="n"/>
      <c r="GJ107" s="1071" t="n"/>
      <c r="GK107" s="1071" t="n"/>
      <c r="GL107" s="1071" t="n"/>
      <c r="GM107" s="1071" t="n"/>
      <c r="GN107" s="1071" t="n"/>
      <c r="GO107" s="1071" t="n"/>
      <c r="GP107" s="1071" t="n"/>
      <c r="GQ107" s="1071" t="n"/>
      <c r="GR107" s="1071" t="n"/>
      <c r="GS107" s="1071" t="n"/>
      <c r="GT107" s="1071" t="n"/>
      <c r="GU107" s="1071" t="n"/>
      <c r="GV107" s="1071" t="n"/>
      <c r="GW107" s="1071" t="n"/>
      <c r="GX107" s="1071" t="n"/>
      <c r="GY107" s="1071" t="n"/>
      <c r="GZ107" s="1071" t="n"/>
      <c r="HA107" s="1071" t="n"/>
      <c r="HB107" s="1071" t="n"/>
      <c r="HC107" s="1071" t="n"/>
      <c r="HD107" s="1071" t="n"/>
      <c r="HE107" s="1071" t="n"/>
      <c r="HF107" s="1071" t="n"/>
      <c r="HG107" s="1071" t="n"/>
      <c r="HH107" s="1071" t="n"/>
      <c r="HI107" s="1071" t="n"/>
      <c r="HJ107" s="1071" t="n"/>
      <c r="HK107" s="1071" t="n"/>
      <c r="HL107" s="1071" t="n"/>
      <c r="HM107" s="1071" t="n"/>
      <c r="HN107" s="1071" t="n"/>
      <c r="HO107" s="1071" t="n"/>
      <c r="HP107" s="1071" t="n"/>
      <c r="HQ107" s="1071" t="n"/>
      <c r="HR107" s="1071" t="n"/>
      <c r="HS107" s="1071" t="n"/>
      <c r="HT107" s="1071" t="n"/>
      <c r="HU107" s="1071" t="n"/>
      <c r="HV107" s="1071" t="n"/>
      <c r="HW107" s="1071" t="n"/>
      <c r="HX107" s="1071" t="n"/>
      <c r="HY107" s="1071" t="n"/>
      <c r="HZ107" s="1071" t="n"/>
      <c r="IA107" s="1071" t="n"/>
      <c r="IB107" s="1071" t="n"/>
      <c r="IC107" s="1071" t="n"/>
      <c r="ID107" s="1071" t="n"/>
      <c r="IE107" s="1071" t="n"/>
      <c r="IF107" s="1071" t="n"/>
      <c r="IG107" s="1071" t="n"/>
      <c r="IH107" s="1071" t="n"/>
      <c r="II107" s="1071" t="n"/>
      <c r="IJ107" s="1071" t="n"/>
      <c r="IK107" s="1071" t="n"/>
      <c r="IL107" s="1071" t="n"/>
      <c r="IM107" s="1071" t="n"/>
      <c r="IN107" s="1071" t="n"/>
      <c r="IO107" s="1071" t="n"/>
      <c r="IP107" s="1071" t="n"/>
      <c r="IQ107" s="1071" t="n"/>
      <c r="IR107" s="1071" t="n"/>
      <c r="IS107" s="1071" t="n"/>
      <c r="IT107" s="1071" t="n"/>
      <c r="IU107" s="1071" t="n"/>
      <c r="IV107" s="1071" t="n"/>
      <c r="IW107" s="1071" t="n"/>
      <c r="IX107" s="1071" t="n"/>
      <c r="IY107" s="1071" t="n"/>
      <c r="IZ107" s="1071" t="n"/>
      <c r="JA107" s="1071" t="n"/>
      <c r="JB107" s="1071" t="n"/>
      <c r="JC107" s="1071" t="n"/>
      <c r="JD107" s="1071" t="n"/>
      <c r="JE107" s="1071" t="n"/>
      <c r="JF107" s="1071" t="n"/>
      <c r="JG107" s="1071" t="n"/>
      <c r="JH107" s="1071" t="n"/>
      <c r="JI107" s="1071" t="n"/>
      <c r="JJ107" s="1071" t="n"/>
      <c r="JK107" s="1071" t="n"/>
      <c r="JL107" s="1071" t="n"/>
      <c r="JM107" s="1071" t="n"/>
      <c r="JN107" s="1071" t="n"/>
      <c r="JO107" s="1071" t="n"/>
      <c r="JP107" s="1071" t="n"/>
      <c r="JQ107" s="1071" t="n"/>
      <c r="JR107" s="1071" t="n"/>
      <c r="JS107" s="1071" t="n"/>
      <c r="JT107" s="1071" t="n"/>
      <c r="JU107" s="1071" t="n"/>
      <c r="JV107" s="1071" t="n"/>
      <c r="JW107" s="1071" t="n"/>
      <c r="JX107" s="1071" t="n"/>
      <c r="JY107" s="1071" t="n"/>
      <c r="JZ107" s="1071" t="n"/>
      <c r="KA107" s="1071" t="n"/>
      <c r="KB107" s="1071" t="n"/>
      <c r="KC107" s="1071" t="n"/>
      <c r="KD107" s="1071" t="n"/>
      <c r="KE107" s="1071" t="n"/>
      <c r="KF107" s="1071" t="n"/>
      <c r="KG107" s="1071" t="n"/>
      <c r="KH107" s="1071" t="n"/>
      <c r="KI107" s="1071" t="n"/>
      <c r="KJ107" s="1071" t="n"/>
      <c r="KK107" s="1071" t="n"/>
      <c r="KL107" s="1071" t="n"/>
      <c r="KM107" s="1071" t="n"/>
      <c r="KN107" s="1071" t="n"/>
      <c r="KO107" s="1071" t="n"/>
      <c r="KP107" s="1071" t="n"/>
      <c r="KQ107" s="1071" t="n"/>
      <c r="KR107" s="1071" t="n"/>
      <c r="KS107" s="1071" t="n"/>
      <c r="KT107" s="1071" t="n"/>
      <c r="KU107" s="1071" t="n"/>
      <c r="KV107" s="1071" t="n"/>
      <c r="KW107" s="1071" t="n"/>
      <c r="KX107" s="1071" t="n"/>
      <c r="KY107" s="1071" t="n"/>
      <c r="KZ107" s="1071" t="n"/>
      <c r="LA107" s="1071" t="n"/>
      <c r="LB107" s="1071" t="n"/>
      <c r="LC107" s="1071" t="n"/>
      <c r="LD107" s="1071" t="n"/>
      <c r="LE107" s="1071" t="n"/>
      <c r="LF107" s="1071" t="n"/>
      <c r="LG107" s="1071" t="n"/>
      <c r="LH107" s="1071" t="n"/>
      <c r="LI107" s="1071" t="n"/>
      <c r="LJ107" s="1071" t="n"/>
      <c r="LK107" s="1071" t="n"/>
      <c r="LL107" s="1071" t="n"/>
      <c r="LM107" s="1071" t="n"/>
      <c r="LN107" s="1071" t="n"/>
      <c r="LO107" s="1071" t="n"/>
      <c r="LP107" s="1071" t="n"/>
      <c r="LQ107" s="1071" t="n"/>
      <c r="LR107" s="1071" t="n"/>
      <c r="LS107" s="1071" t="n"/>
    </row>
    <row r="108" ht="14.25" customFormat="1" customHeight="1" s="1071">
      <c r="A108" s="1071" t="n"/>
      <c r="B108" s="1097" t="n"/>
      <c r="C108" s="1141" t="n"/>
      <c r="D108" s="1141" t="n"/>
      <c r="E108" s="1141" t="n"/>
      <c r="F108" s="1141" t="n"/>
      <c r="G108" s="1141" t="n"/>
      <c r="H108" s="1141" t="n"/>
      <c r="I108" s="1136" t="n"/>
      <c r="J108" s="1071" t="n"/>
      <c r="K108" s="1137" t="n"/>
      <c r="L108" s="1071" t="n"/>
      <c r="M108" s="1071" t="n"/>
      <c r="N108" s="1100" t="n"/>
      <c r="O108" s="1101">
        <f>C108*BS!$B$9</f>
        <v/>
      </c>
      <c r="P108" s="1101">
        <f>D108*BS!$B$9</f>
        <v/>
      </c>
      <c r="Q108" s="1101">
        <f>E108*BS!$B$9</f>
        <v/>
      </c>
      <c r="R108" s="1101">
        <f>F108*BS!$B$9</f>
        <v/>
      </c>
      <c r="S108" s="1101">
        <f>G108*BS!$B$9</f>
        <v/>
      </c>
      <c r="T108" s="1101">
        <f>H108*BS!$B$9</f>
        <v/>
      </c>
      <c r="U108" s="1135">
        <f>I108</f>
        <v/>
      </c>
      <c r="V108" s="160" t="n"/>
      <c r="W108" s="160" t="n"/>
      <c r="X108" s="1071" t="n"/>
      <c r="Y108" s="1071" t="n"/>
      <c r="Z108" s="1071" t="n"/>
      <c r="AA108" s="1071" t="n"/>
      <c r="AB108" s="1071" t="n"/>
      <c r="AC108" s="1071" t="n"/>
      <c r="AD108" s="1071" t="n"/>
      <c r="AE108" s="1071" t="n"/>
      <c r="AF108" s="1071" t="n"/>
      <c r="AG108" s="1071" t="n"/>
      <c r="AH108" s="1071" t="n"/>
      <c r="AI108" s="1071" t="n"/>
      <c r="AJ108" s="1071" t="n"/>
      <c r="AK108" s="1071" t="n"/>
      <c r="AL108" s="1071" t="n"/>
      <c r="AM108" s="1071" t="n"/>
      <c r="AN108" s="1071" t="n"/>
      <c r="AO108" s="1071" t="n"/>
      <c r="AP108" s="1071" t="n"/>
      <c r="AQ108" s="1071" t="n"/>
      <c r="AR108" s="1071" t="n"/>
      <c r="AS108" s="1071" t="n"/>
      <c r="AT108" s="1071" t="n"/>
      <c r="AU108" s="1071" t="n"/>
      <c r="AV108" s="1071" t="n"/>
      <c r="AW108" s="1071" t="n"/>
      <c r="AX108" s="1071" t="n"/>
      <c r="AY108" s="1071" t="n"/>
      <c r="AZ108" s="1071" t="n"/>
      <c r="BA108" s="1071" t="n"/>
      <c r="BB108" s="1071" t="n"/>
      <c r="BC108" s="1071" t="n"/>
      <c r="BD108" s="1071" t="n"/>
      <c r="BE108" s="1071" t="n"/>
      <c r="BF108" s="1071" t="n"/>
      <c r="BG108" s="1071" t="n"/>
      <c r="BH108" s="1071" t="n"/>
      <c r="BI108" s="1071" t="n"/>
      <c r="BJ108" s="1071" t="n"/>
      <c r="BK108" s="1071" t="n"/>
      <c r="BL108" s="1071" t="n"/>
      <c r="BM108" s="1071" t="n"/>
      <c r="BN108" s="1071" t="n"/>
      <c r="BO108" s="1071" t="n"/>
      <c r="BP108" s="1071" t="n"/>
      <c r="BQ108" s="1071" t="n"/>
      <c r="BR108" s="1071" t="n"/>
      <c r="BS108" s="1071" t="n"/>
      <c r="BT108" s="1071" t="n"/>
      <c r="BU108" s="1071" t="n"/>
      <c r="BV108" s="1071" t="n"/>
      <c r="BW108" s="1071" t="n"/>
      <c r="BX108" s="1071" t="n"/>
      <c r="BY108" s="1071" t="n"/>
      <c r="BZ108" s="1071" t="n"/>
      <c r="CA108" s="1071" t="n"/>
      <c r="CB108" s="1071" t="n"/>
      <c r="CC108" s="1071" t="n"/>
      <c r="CD108" s="1071" t="n"/>
      <c r="CE108" s="1071" t="n"/>
      <c r="CF108" s="1071" t="n"/>
      <c r="CG108" s="1071" t="n"/>
      <c r="CH108" s="1071" t="n"/>
      <c r="CI108" s="1071" t="n"/>
      <c r="CJ108" s="1071" t="n"/>
      <c r="CK108" s="1071" t="n"/>
      <c r="CL108" s="1071" t="n"/>
      <c r="CM108" s="1071" t="n"/>
      <c r="CN108" s="1071" t="n"/>
      <c r="CO108" s="1071" t="n"/>
      <c r="CP108" s="1071" t="n"/>
      <c r="CQ108" s="1071" t="n"/>
      <c r="CR108" s="1071" t="n"/>
      <c r="CS108" s="1071" t="n"/>
      <c r="CT108" s="1071" t="n"/>
      <c r="CU108" s="1071" t="n"/>
      <c r="CV108" s="1071" t="n"/>
      <c r="CW108" s="1071" t="n"/>
      <c r="CX108" s="1071" t="n"/>
      <c r="CY108" s="1071" t="n"/>
      <c r="CZ108" s="1071" t="n"/>
      <c r="DA108" s="1071" t="n"/>
      <c r="DB108" s="1071" t="n"/>
      <c r="DC108" s="1071" t="n"/>
      <c r="DD108" s="1071" t="n"/>
      <c r="DE108" s="1071" t="n"/>
      <c r="DF108" s="1071" t="n"/>
      <c r="DG108" s="1071" t="n"/>
      <c r="DH108" s="1071" t="n"/>
      <c r="DI108" s="1071" t="n"/>
      <c r="DJ108" s="1071" t="n"/>
      <c r="DK108" s="1071" t="n"/>
      <c r="DL108" s="1071" t="n"/>
      <c r="DM108" s="1071" t="n"/>
      <c r="DN108" s="1071" t="n"/>
      <c r="DO108" s="1071" t="n"/>
      <c r="DP108" s="1071" t="n"/>
      <c r="DQ108" s="1071" t="n"/>
      <c r="DR108" s="1071" t="n"/>
      <c r="DS108" s="1071" t="n"/>
      <c r="DT108" s="1071" t="n"/>
      <c r="DU108" s="1071" t="n"/>
      <c r="DV108" s="1071" t="n"/>
      <c r="DW108" s="1071" t="n"/>
      <c r="DX108" s="1071" t="n"/>
      <c r="DY108" s="1071" t="n"/>
      <c r="DZ108" s="1071" t="n"/>
      <c r="EA108" s="1071" t="n"/>
      <c r="EB108" s="1071" t="n"/>
      <c r="EC108" s="1071" t="n"/>
      <c r="ED108" s="1071" t="n"/>
      <c r="EE108" s="1071" t="n"/>
      <c r="EF108" s="1071" t="n"/>
      <c r="EG108" s="1071" t="n"/>
      <c r="EH108" s="1071" t="n"/>
      <c r="EI108" s="1071" t="n"/>
      <c r="EJ108" s="1071" t="n"/>
      <c r="EK108" s="1071" t="n"/>
      <c r="EL108" s="1071" t="n"/>
      <c r="EM108" s="1071" t="n"/>
      <c r="EN108" s="1071" t="n"/>
      <c r="EO108" s="1071" t="n"/>
      <c r="EP108" s="1071" t="n"/>
      <c r="EQ108" s="1071" t="n"/>
      <c r="ER108" s="1071" t="n"/>
      <c r="ES108" s="1071" t="n"/>
      <c r="ET108" s="1071" t="n"/>
      <c r="EU108" s="1071" t="n"/>
      <c r="EV108" s="1071" t="n"/>
      <c r="EW108" s="1071" t="n"/>
      <c r="EX108" s="1071" t="n"/>
      <c r="EY108" s="1071" t="n"/>
      <c r="EZ108" s="1071" t="n"/>
      <c r="FA108" s="1071" t="n"/>
      <c r="FB108" s="1071" t="n"/>
      <c r="FC108" s="1071" t="n"/>
      <c r="FD108" s="1071" t="n"/>
      <c r="FE108" s="1071" t="n"/>
      <c r="FF108" s="1071" t="n"/>
      <c r="FG108" s="1071" t="n"/>
      <c r="FH108" s="1071" t="n"/>
      <c r="FI108" s="1071" t="n"/>
      <c r="FJ108" s="1071" t="n"/>
      <c r="FK108" s="1071" t="n"/>
      <c r="FL108" s="1071" t="n"/>
      <c r="FM108" s="1071" t="n"/>
      <c r="FN108" s="1071" t="n"/>
      <c r="FO108" s="1071" t="n"/>
      <c r="FP108" s="1071" t="n"/>
      <c r="FQ108" s="1071" t="n"/>
      <c r="FR108" s="1071" t="n"/>
      <c r="FS108" s="1071" t="n"/>
      <c r="FT108" s="1071" t="n"/>
      <c r="FU108" s="1071" t="n"/>
      <c r="FV108" s="1071" t="n"/>
      <c r="FW108" s="1071" t="n"/>
      <c r="FX108" s="1071" t="n"/>
      <c r="FY108" s="1071" t="n"/>
      <c r="FZ108" s="1071" t="n"/>
      <c r="GA108" s="1071" t="n"/>
      <c r="GB108" s="1071" t="n"/>
      <c r="GC108" s="1071" t="n"/>
      <c r="GD108" s="1071" t="n"/>
      <c r="GE108" s="1071" t="n"/>
      <c r="GF108" s="1071" t="n"/>
      <c r="GG108" s="1071" t="n"/>
      <c r="GH108" s="1071" t="n"/>
      <c r="GI108" s="1071" t="n"/>
      <c r="GJ108" s="1071" t="n"/>
      <c r="GK108" s="1071" t="n"/>
      <c r="GL108" s="1071" t="n"/>
      <c r="GM108" s="1071" t="n"/>
      <c r="GN108" s="1071" t="n"/>
      <c r="GO108" s="1071" t="n"/>
      <c r="GP108" s="1071" t="n"/>
      <c r="GQ108" s="1071" t="n"/>
      <c r="GR108" s="1071" t="n"/>
      <c r="GS108" s="1071" t="n"/>
      <c r="GT108" s="1071" t="n"/>
      <c r="GU108" s="1071" t="n"/>
      <c r="GV108" s="1071" t="n"/>
      <c r="GW108" s="1071" t="n"/>
      <c r="GX108" s="1071" t="n"/>
      <c r="GY108" s="1071" t="n"/>
      <c r="GZ108" s="1071" t="n"/>
      <c r="HA108" s="1071" t="n"/>
      <c r="HB108" s="1071" t="n"/>
      <c r="HC108" s="1071" t="n"/>
      <c r="HD108" s="1071" t="n"/>
      <c r="HE108" s="1071" t="n"/>
      <c r="HF108" s="1071" t="n"/>
      <c r="HG108" s="1071" t="n"/>
      <c r="HH108" s="1071" t="n"/>
      <c r="HI108" s="1071" t="n"/>
      <c r="HJ108" s="1071" t="n"/>
      <c r="HK108" s="1071" t="n"/>
      <c r="HL108" s="1071" t="n"/>
      <c r="HM108" s="1071" t="n"/>
      <c r="HN108" s="1071" t="n"/>
      <c r="HO108" s="1071" t="n"/>
      <c r="HP108" s="1071" t="n"/>
      <c r="HQ108" s="1071" t="n"/>
      <c r="HR108" s="1071" t="n"/>
      <c r="HS108" s="1071" t="n"/>
      <c r="HT108" s="1071" t="n"/>
      <c r="HU108" s="1071" t="n"/>
      <c r="HV108" s="1071" t="n"/>
      <c r="HW108" s="1071" t="n"/>
      <c r="HX108" s="1071" t="n"/>
      <c r="HY108" s="1071" t="n"/>
      <c r="HZ108" s="1071" t="n"/>
      <c r="IA108" s="1071" t="n"/>
      <c r="IB108" s="1071" t="n"/>
      <c r="IC108" s="1071" t="n"/>
      <c r="ID108" s="1071" t="n"/>
      <c r="IE108" s="1071" t="n"/>
      <c r="IF108" s="1071" t="n"/>
      <c r="IG108" s="1071" t="n"/>
      <c r="IH108" s="1071" t="n"/>
      <c r="II108" s="1071" t="n"/>
      <c r="IJ108" s="1071" t="n"/>
      <c r="IK108" s="1071" t="n"/>
      <c r="IL108" s="1071" t="n"/>
      <c r="IM108" s="1071" t="n"/>
      <c r="IN108" s="1071" t="n"/>
      <c r="IO108" s="1071" t="n"/>
      <c r="IP108" s="1071" t="n"/>
      <c r="IQ108" s="1071" t="n"/>
      <c r="IR108" s="1071" t="n"/>
      <c r="IS108" s="1071" t="n"/>
      <c r="IT108" s="1071" t="n"/>
      <c r="IU108" s="1071" t="n"/>
      <c r="IV108" s="1071" t="n"/>
      <c r="IW108" s="1071" t="n"/>
      <c r="IX108" s="1071" t="n"/>
      <c r="IY108" s="1071" t="n"/>
      <c r="IZ108" s="1071" t="n"/>
      <c r="JA108" s="1071" t="n"/>
      <c r="JB108" s="1071" t="n"/>
      <c r="JC108" s="1071" t="n"/>
      <c r="JD108" s="1071" t="n"/>
      <c r="JE108" s="1071" t="n"/>
      <c r="JF108" s="1071" t="n"/>
      <c r="JG108" s="1071" t="n"/>
      <c r="JH108" s="1071" t="n"/>
      <c r="JI108" s="1071" t="n"/>
      <c r="JJ108" s="1071" t="n"/>
      <c r="JK108" s="1071" t="n"/>
      <c r="JL108" s="1071" t="n"/>
      <c r="JM108" s="1071" t="n"/>
      <c r="JN108" s="1071" t="n"/>
      <c r="JO108" s="1071" t="n"/>
      <c r="JP108" s="1071" t="n"/>
      <c r="JQ108" s="1071" t="n"/>
      <c r="JR108" s="1071" t="n"/>
      <c r="JS108" s="1071" t="n"/>
      <c r="JT108" s="1071" t="n"/>
      <c r="JU108" s="1071" t="n"/>
      <c r="JV108" s="1071" t="n"/>
      <c r="JW108" s="1071" t="n"/>
      <c r="JX108" s="1071" t="n"/>
      <c r="JY108" s="1071" t="n"/>
      <c r="JZ108" s="1071" t="n"/>
      <c r="KA108" s="1071" t="n"/>
      <c r="KB108" s="1071" t="n"/>
      <c r="KC108" s="1071" t="n"/>
      <c r="KD108" s="1071" t="n"/>
      <c r="KE108" s="1071" t="n"/>
      <c r="KF108" s="1071" t="n"/>
      <c r="KG108" s="1071" t="n"/>
      <c r="KH108" s="1071" t="n"/>
      <c r="KI108" s="1071" t="n"/>
      <c r="KJ108" s="1071" t="n"/>
      <c r="KK108" s="1071" t="n"/>
      <c r="KL108" s="1071" t="n"/>
      <c r="KM108" s="1071" t="n"/>
      <c r="KN108" s="1071" t="n"/>
      <c r="KO108" s="1071" t="n"/>
      <c r="KP108" s="1071" t="n"/>
      <c r="KQ108" s="1071" t="n"/>
      <c r="KR108" s="1071" t="n"/>
      <c r="KS108" s="1071" t="n"/>
      <c r="KT108" s="1071" t="n"/>
      <c r="KU108" s="1071" t="n"/>
      <c r="KV108" s="1071" t="n"/>
      <c r="KW108" s="1071" t="n"/>
      <c r="KX108" s="1071" t="n"/>
      <c r="KY108" s="1071" t="n"/>
      <c r="KZ108" s="1071" t="n"/>
      <c r="LA108" s="1071" t="n"/>
      <c r="LB108" s="1071" t="n"/>
      <c r="LC108" s="1071" t="n"/>
      <c r="LD108" s="1071" t="n"/>
      <c r="LE108" s="1071" t="n"/>
      <c r="LF108" s="1071" t="n"/>
      <c r="LG108" s="1071" t="n"/>
      <c r="LH108" s="1071" t="n"/>
      <c r="LI108" s="1071" t="n"/>
      <c r="LJ108" s="1071" t="n"/>
      <c r="LK108" s="1071" t="n"/>
      <c r="LL108" s="1071" t="n"/>
      <c r="LM108" s="1071" t="n"/>
      <c r="LN108" s="1071" t="n"/>
      <c r="LO108" s="1071" t="n"/>
      <c r="LP108" s="1071" t="n"/>
      <c r="LQ108" s="1071" t="n"/>
      <c r="LR108" s="1071" t="n"/>
      <c r="LS108" s="1071" t="n"/>
    </row>
    <row r="109" ht="14.25" customFormat="1" customHeight="1" s="1071">
      <c r="A109" s="1071" t="n"/>
      <c r="B109" s="1097" t="n"/>
      <c r="C109" s="1141" t="n"/>
      <c r="D109" s="1141" t="n"/>
      <c r="E109" s="1141" t="n"/>
      <c r="F109" s="1141" t="n"/>
      <c r="G109" s="1141" t="n"/>
      <c r="H109" s="1141" t="n"/>
      <c r="I109" s="1136" t="n"/>
      <c r="J109" s="1071" t="n"/>
      <c r="K109" s="1137" t="n"/>
      <c r="L109" s="1071" t="n"/>
      <c r="M109" s="1071" t="n"/>
      <c r="N109" s="1100" t="n"/>
      <c r="O109" s="1101">
        <f>C109*BS!$B$9</f>
        <v/>
      </c>
      <c r="P109" s="1101">
        <f>D109*BS!$B$9</f>
        <v/>
      </c>
      <c r="Q109" s="1101">
        <f>E109*BS!$B$9</f>
        <v/>
      </c>
      <c r="R109" s="1101">
        <f>F109*BS!$B$9</f>
        <v/>
      </c>
      <c r="S109" s="1101">
        <f>G109*BS!$B$9</f>
        <v/>
      </c>
      <c r="T109" s="1101">
        <f>H109*BS!$B$9</f>
        <v/>
      </c>
      <c r="U109" s="1135">
        <f>I109</f>
        <v/>
      </c>
      <c r="V109" s="160" t="n"/>
      <c r="W109" s="160" t="n"/>
      <c r="X109" s="1071" t="n"/>
      <c r="Y109" s="1071" t="n"/>
      <c r="Z109" s="1071" t="n"/>
      <c r="AA109" s="1071" t="n"/>
      <c r="AB109" s="1071" t="n"/>
      <c r="AC109" s="1071" t="n"/>
      <c r="AD109" s="1071" t="n"/>
      <c r="AE109" s="1071" t="n"/>
      <c r="AF109" s="1071" t="n"/>
      <c r="AG109" s="1071" t="n"/>
      <c r="AH109" s="1071" t="n"/>
      <c r="AI109" s="1071" t="n"/>
      <c r="AJ109" s="1071" t="n"/>
      <c r="AK109" s="1071" t="n"/>
      <c r="AL109" s="1071" t="n"/>
      <c r="AM109" s="1071" t="n"/>
      <c r="AN109" s="1071" t="n"/>
      <c r="AO109" s="1071" t="n"/>
      <c r="AP109" s="1071" t="n"/>
      <c r="AQ109" s="1071" t="n"/>
      <c r="AR109" s="1071" t="n"/>
      <c r="AS109" s="1071" t="n"/>
      <c r="AT109" s="1071" t="n"/>
      <c r="AU109" s="1071" t="n"/>
      <c r="AV109" s="1071" t="n"/>
      <c r="AW109" s="1071" t="n"/>
      <c r="AX109" s="1071" t="n"/>
      <c r="AY109" s="1071" t="n"/>
      <c r="AZ109" s="1071" t="n"/>
      <c r="BA109" s="1071" t="n"/>
      <c r="BB109" s="1071" t="n"/>
      <c r="BC109" s="1071" t="n"/>
      <c r="BD109" s="1071" t="n"/>
      <c r="BE109" s="1071" t="n"/>
      <c r="BF109" s="1071" t="n"/>
      <c r="BG109" s="1071" t="n"/>
      <c r="BH109" s="1071" t="n"/>
      <c r="BI109" s="1071" t="n"/>
      <c r="BJ109" s="1071" t="n"/>
      <c r="BK109" s="1071" t="n"/>
      <c r="BL109" s="1071" t="n"/>
      <c r="BM109" s="1071" t="n"/>
      <c r="BN109" s="1071" t="n"/>
      <c r="BO109" s="1071" t="n"/>
      <c r="BP109" s="1071" t="n"/>
      <c r="BQ109" s="1071" t="n"/>
      <c r="BR109" s="1071" t="n"/>
      <c r="BS109" s="1071" t="n"/>
      <c r="BT109" s="1071" t="n"/>
      <c r="BU109" s="1071" t="n"/>
      <c r="BV109" s="1071" t="n"/>
      <c r="BW109" s="1071" t="n"/>
      <c r="BX109" s="1071" t="n"/>
      <c r="BY109" s="1071" t="n"/>
      <c r="BZ109" s="1071" t="n"/>
      <c r="CA109" s="1071" t="n"/>
      <c r="CB109" s="1071" t="n"/>
      <c r="CC109" s="1071" t="n"/>
      <c r="CD109" s="1071" t="n"/>
      <c r="CE109" s="1071" t="n"/>
      <c r="CF109" s="1071" t="n"/>
      <c r="CG109" s="1071" t="n"/>
      <c r="CH109" s="1071" t="n"/>
      <c r="CI109" s="1071" t="n"/>
      <c r="CJ109" s="1071" t="n"/>
      <c r="CK109" s="1071" t="n"/>
      <c r="CL109" s="1071" t="n"/>
      <c r="CM109" s="1071" t="n"/>
      <c r="CN109" s="1071" t="n"/>
      <c r="CO109" s="1071" t="n"/>
      <c r="CP109" s="1071" t="n"/>
      <c r="CQ109" s="1071" t="n"/>
      <c r="CR109" s="1071" t="n"/>
      <c r="CS109" s="1071" t="n"/>
      <c r="CT109" s="1071" t="n"/>
      <c r="CU109" s="1071" t="n"/>
      <c r="CV109" s="1071" t="n"/>
      <c r="CW109" s="1071" t="n"/>
      <c r="CX109" s="1071" t="n"/>
      <c r="CY109" s="1071" t="n"/>
      <c r="CZ109" s="1071" t="n"/>
      <c r="DA109" s="1071" t="n"/>
      <c r="DB109" s="1071" t="n"/>
      <c r="DC109" s="1071" t="n"/>
      <c r="DD109" s="1071" t="n"/>
      <c r="DE109" s="1071" t="n"/>
      <c r="DF109" s="1071" t="n"/>
      <c r="DG109" s="1071" t="n"/>
      <c r="DH109" s="1071" t="n"/>
      <c r="DI109" s="1071" t="n"/>
      <c r="DJ109" s="1071" t="n"/>
      <c r="DK109" s="1071" t="n"/>
      <c r="DL109" s="1071" t="n"/>
      <c r="DM109" s="1071" t="n"/>
      <c r="DN109" s="1071" t="n"/>
      <c r="DO109" s="1071" t="n"/>
      <c r="DP109" s="1071" t="n"/>
      <c r="DQ109" s="1071" t="n"/>
      <c r="DR109" s="1071" t="n"/>
      <c r="DS109" s="1071" t="n"/>
      <c r="DT109" s="1071" t="n"/>
      <c r="DU109" s="1071" t="n"/>
      <c r="DV109" s="1071" t="n"/>
      <c r="DW109" s="1071" t="n"/>
      <c r="DX109" s="1071" t="n"/>
      <c r="DY109" s="1071" t="n"/>
      <c r="DZ109" s="1071" t="n"/>
      <c r="EA109" s="1071" t="n"/>
      <c r="EB109" s="1071" t="n"/>
      <c r="EC109" s="1071" t="n"/>
      <c r="ED109" s="1071" t="n"/>
      <c r="EE109" s="1071" t="n"/>
      <c r="EF109" s="1071" t="n"/>
      <c r="EG109" s="1071" t="n"/>
      <c r="EH109" s="1071" t="n"/>
      <c r="EI109" s="1071" t="n"/>
      <c r="EJ109" s="1071" t="n"/>
      <c r="EK109" s="1071" t="n"/>
      <c r="EL109" s="1071" t="n"/>
      <c r="EM109" s="1071" t="n"/>
      <c r="EN109" s="1071" t="n"/>
      <c r="EO109" s="1071" t="n"/>
      <c r="EP109" s="1071" t="n"/>
      <c r="EQ109" s="1071" t="n"/>
      <c r="ER109" s="1071" t="n"/>
      <c r="ES109" s="1071" t="n"/>
      <c r="ET109" s="1071" t="n"/>
      <c r="EU109" s="1071" t="n"/>
      <c r="EV109" s="1071" t="n"/>
      <c r="EW109" s="1071" t="n"/>
      <c r="EX109" s="1071" t="n"/>
      <c r="EY109" s="1071" t="n"/>
      <c r="EZ109" s="1071" t="n"/>
      <c r="FA109" s="1071" t="n"/>
      <c r="FB109" s="1071" t="n"/>
      <c r="FC109" s="1071" t="n"/>
      <c r="FD109" s="1071" t="n"/>
      <c r="FE109" s="1071" t="n"/>
      <c r="FF109" s="1071" t="n"/>
      <c r="FG109" s="1071" t="n"/>
      <c r="FH109" s="1071" t="n"/>
      <c r="FI109" s="1071" t="n"/>
      <c r="FJ109" s="1071" t="n"/>
      <c r="FK109" s="1071" t="n"/>
      <c r="FL109" s="1071" t="n"/>
      <c r="FM109" s="1071" t="n"/>
      <c r="FN109" s="1071" t="n"/>
      <c r="FO109" s="1071" t="n"/>
      <c r="FP109" s="1071" t="n"/>
      <c r="FQ109" s="1071" t="n"/>
      <c r="FR109" s="1071" t="n"/>
      <c r="FS109" s="1071" t="n"/>
      <c r="FT109" s="1071" t="n"/>
      <c r="FU109" s="1071" t="n"/>
      <c r="FV109" s="1071" t="n"/>
      <c r="FW109" s="1071" t="n"/>
      <c r="FX109" s="1071" t="n"/>
      <c r="FY109" s="1071" t="n"/>
      <c r="FZ109" s="1071" t="n"/>
      <c r="GA109" s="1071" t="n"/>
      <c r="GB109" s="1071" t="n"/>
      <c r="GC109" s="1071" t="n"/>
      <c r="GD109" s="1071" t="n"/>
      <c r="GE109" s="1071" t="n"/>
      <c r="GF109" s="1071" t="n"/>
      <c r="GG109" s="1071" t="n"/>
      <c r="GH109" s="1071" t="n"/>
      <c r="GI109" s="1071" t="n"/>
      <c r="GJ109" s="1071" t="n"/>
      <c r="GK109" s="1071" t="n"/>
      <c r="GL109" s="1071" t="n"/>
      <c r="GM109" s="1071" t="n"/>
      <c r="GN109" s="1071" t="n"/>
      <c r="GO109" s="1071" t="n"/>
      <c r="GP109" s="1071" t="n"/>
      <c r="GQ109" s="1071" t="n"/>
      <c r="GR109" s="1071" t="n"/>
      <c r="GS109" s="1071" t="n"/>
      <c r="GT109" s="1071" t="n"/>
      <c r="GU109" s="1071" t="n"/>
      <c r="GV109" s="1071" t="n"/>
      <c r="GW109" s="1071" t="n"/>
      <c r="GX109" s="1071" t="n"/>
      <c r="GY109" s="1071" t="n"/>
      <c r="GZ109" s="1071" t="n"/>
      <c r="HA109" s="1071" t="n"/>
      <c r="HB109" s="1071" t="n"/>
      <c r="HC109" s="1071" t="n"/>
      <c r="HD109" s="1071" t="n"/>
      <c r="HE109" s="1071" t="n"/>
      <c r="HF109" s="1071" t="n"/>
      <c r="HG109" s="1071" t="n"/>
      <c r="HH109" s="1071" t="n"/>
      <c r="HI109" s="1071" t="n"/>
      <c r="HJ109" s="1071" t="n"/>
      <c r="HK109" s="1071" t="n"/>
      <c r="HL109" s="1071" t="n"/>
      <c r="HM109" s="1071" t="n"/>
      <c r="HN109" s="1071" t="n"/>
      <c r="HO109" s="1071" t="n"/>
      <c r="HP109" s="1071" t="n"/>
      <c r="HQ109" s="1071" t="n"/>
      <c r="HR109" s="1071" t="n"/>
      <c r="HS109" s="1071" t="n"/>
      <c r="HT109" s="1071" t="n"/>
      <c r="HU109" s="1071" t="n"/>
      <c r="HV109" s="1071" t="n"/>
      <c r="HW109" s="1071" t="n"/>
      <c r="HX109" s="1071" t="n"/>
      <c r="HY109" s="1071" t="n"/>
      <c r="HZ109" s="1071" t="n"/>
      <c r="IA109" s="1071" t="n"/>
      <c r="IB109" s="1071" t="n"/>
      <c r="IC109" s="1071" t="n"/>
      <c r="ID109" s="1071" t="n"/>
      <c r="IE109" s="1071" t="n"/>
      <c r="IF109" s="1071" t="n"/>
      <c r="IG109" s="1071" t="n"/>
      <c r="IH109" s="1071" t="n"/>
      <c r="II109" s="1071" t="n"/>
      <c r="IJ109" s="1071" t="n"/>
      <c r="IK109" s="1071" t="n"/>
      <c r="IL109" s="1071" t="n"/>
      <c r="IM109" s="1071" t="n"/>
      <c r="IN109" s="1071" t="n"/>
      <c r="IO109" s="1071" t="n"/>
      <c r="IP109" s="1071" t="n"/>
      <c r="IQ109" s="1071" t="n"/>
      <c r="IR109" s="1071" t="n"/>
      <c r="IS109" s="1071" t="n"/>
      <c r="IT109" s="1071" t="n"/>
      <c r="IU109" s="1071" t="n"/>
      <c r="IV109" s="1071" t="n"/>
      <c r="IW109" s="1071" t="n"/>
      <c r="IX109" s="1071" t="n"/>
      <c r="IY109" s="1071" t="n"/>
      <c r="IZ109" s="1071" t="n"/>
      <c r="JA109" s="1071" t="n"/>
      <c r="JB109" s="1071" t="n"/>
      <c r="JC109" s="1071" t="n"/>
      <c r="JD109" s="1071" t="n"/>
      <c r="JE109" s="1071" t="n"/>
      <c r="JF109" s="1071" t="n"/>
      <c r="JG109" s="1071" t="n"/>
      <c r="JH109" s="1071" t="n"/>
      <c r="JI109" s="1071" t="n"/>
      <c r="JJ109" s="1071" t="n"/>
      <c r="JK109" s="1071" t="n"/>
      <c r="JL109" s="1071" t="n"/>
      <c r="JM109" s="1071" t="n"/>
      <c r="JN109" s="1071" t="n"/>
      <c r="JO109" s="1071" t="n"/>
      <c r="JP109" s="1071" t="n"/>
      <c r="JQ109" s="1071" t="n"/>
      <c r="JR109" s="1071" t="n"/>
      <c r="JS109" s="1071" t="n"/>
      <c r="JT109" s="1071" t="n"/>
      <c r="JU109" s="1071" t="n"/>
      <c r="JV109" s="1071" t="n"/>
      <c r="JW109" s="1071" t="n"/>
      <c r="JX109" s="1071" t="n"/>
      <c r="JY109" s="1071" t="n"/>
      <c r="JZ109" s="1071" t="n"/>
      <c r="KA109" s="1071" t="n"/>
      <c r="KB109" s="1071" t="n"/>
      <c r="KC109" s="1071" t="n"/>
      <c r="KD109" s="1071" t="n"/>
      <c r="KE109" s="1071" t="n"/>
      <c r="KF109" s="1071" t="n"/>
      <c r="KG109" s="1071" t="n"/>
      <c r="KH109" s="1071" t="n"/>
      <c r="KI109" s="1071" t="n"/>
      <c r="KJ109" s="1071" t="n"/>
      <c r="KK109" s="1071" t="n"/>
      <c r="KL109" s="1071" t="n"/>
      <c r="KM109" s="1071" t="n"/>
      <c r="KN109" s="1071" t="n"/>
      <c r="KO109" s="1071" t="n"/>
      <c r="KP109" s="1071" t="n"/>
      <c r="KQ109" s="1071" t="n"/>
      <c r="KR109" s="1071" t="n"/>
      <c r="KS109" s="1071" t="n"/>
      <c r="KT109" s="1071" t="n"/>
      <c r="KU109" s="1071" t="n"/>
      <c r="KV109" s="1071" t="n"/>
      <c r="KW109" s="1071" t="n"/>
      <c r="KX109" s="1071" t="n"/>
      <c r="KY109" s="1071" t="n"/>
      <c r="KZ109" s="1071" t="n"/>
      <c r="LA109" s="1071" t="n"/>
      <c r="LB109" s="1071" t="n"/>
      <c r="LC109" s="1071" t="n"/>
      <c r="LD109" s="1071" t="n"/>
      <c r="LE109" s="1071" t="n"/>
      <c r="LF109" s="1071" t="n"/>
      <c r="LG109" s="1071" t="n"/>
      <c r="LH109" s="1071" t="n"/>
      <c r="LI109" s="1071" t="n"/>
      <c r="LJ109" s="1071" t="n"/>
      <c r="LK109" s="1071" t="n"/>
      <c r="LL109" s="1071" t="n"/>
      <c r="LM109" s="1071" t="n"/>
      <c r="LN109" s="1071" t="n"/>
      <c r="LO109" s="1071" t="n"/>
      <c r="LP109" s="1071" t="n"/>
      <c r="LQ109" s="1071" t="n"/>
      <c r="LR109" s="1071" t="n"/>
      <c r="LS109" s="1071" t="n"/>
    </row>
    <row r="110" ht="14.25" customFormat="1" customHeight="1" s="1071">
      <c r="A110" s="1071" t="n"/>
      <c r="B110" s="1097" t="n"/>
      <c r="C110" s="1141" t="n"/>
      <c r="D110" s="1141" t="n"/>
      <c r="E110" s="1141" t="n"/>
      <c r="F110" s="1141" t="n"/>
      <c r="G110" s="1141" t="n"/>
      <c r="H110" s="1141" t="n"/>
      <c r="I110" s="1136" t="n"/>
      <c r="J110" s="1071" t="n"/>
      <c r="K110" s="1137" t="n"/>
      <c r="L110" s="1071" t="n"/>
      <c r="M110" s="1071" t="n"/>
      <c r="N110" s="1100">
        <f>B110</f>
        <v/>
      </c>
      <c r="O110" s="1101">
        <f>C110*BS!$B$9</f>
        <v/>
      </c>
      <c r="P110" s="1101">
        <f>D110*BS!$B$9</f>
        <v/>
      </c>
      <c r="Q110" s="1101">
        <f>E110*BS!$B$9</f>
        <v/>
      </c>
      <c r="R110" s="1101">
        <f>F110*BS!$B$9</f>
        <v/>
      </c>
      <c r="S110" s="1101">
        <f>G110*BS!$B$9</f>
        <v/>
      </c>
      <c r="T110" s="1101">
        <f>H110*BS!$B$9</f>
        <v/>
      </c>
      <c r="U110" s="1135">
        <f>I110</f>
        <v/>
      </c>
      <c r="V110" s="160" t="n"/>
      <c r="W110" s="160" t="n"/>
      <c r="X110" s="1071" t="n"/>
      <c r="Y110" s="1071" t="n"/>
      <c r="Z110" s="1071" t="n"/>
      <c r="AA110" s="1071" t="n"/>
      <c r="AB110" s="1071" t="n"/>
      <c r="AC110" s="1071" t="n"/>
      <c r="AD110" s="1071" t="n"/>
      <c r="AE110" s="1071" t="n"/>
      <c r="AF110" s="1071" t="n"/>
      <c r="AG110" s="1071" t="n"/>
      <c r="AH110" s="1071" t="n"/>
      <c r="AI110" s="1071" t="n"/>
      <c r="AJ110" s="1071" t="n"/>
      <c r="AK110" s="1071" t="n"/>
      <c r="AL110" s="1071" t="n"/>
      <c r="AM110" s="1071" t="n"/>
      <c r="AN110" s="1071" t="n"/>
      <c r="AO110" s="1071" t="n"/>
      <c r="AP110" s="1071" t="n"/>
      <c r="AQ110" s="1071" t="n"/>
      <c r="AR110" s="1071" t="n"/>
      <c r="AS110" s="1071" t="n"/>
      <c r="AT110" s="1071" t="n"/>
      <c r="AU110" s="1071" t="n"/>
      <c r="AV110" s="1071" t="n"/>
      <c r="AW110" s="1071" t="n"/>
      <c r="AX110" s="1071" t="n"/>
      <c r="AY110" s="1071" t="n"/>
      <c r="AZ110" s="1071" t="n"/>
      <c r="BA110" s="1071" t="n"/>
      <c r="BB110" s="1071" t="n"/>
      <c r="BC110" s="1071" t="n"/>
      <c r="BD110" s="1071" t="n"/>
      <c r="BE110" s="1071" t="n"/>
      <c r="BF110" s="1071" t="n"/>
      <c r="BG110" s="1071" t="n"/>
      <c r="BH110" s="1071" t="n"/>
      <c r="BI110" s="1071" t="n"/>
      <c r="BJ110" s="1071" t="n"/>
      <c r="BK110" s="1071" t="n"/>
      <c r="BL110" s="1071" t="n"/>
      <c r="BM110" s="1071" t="n"/>
      <c r="BN110" s="1071" t="n"/>
      <c r="BO110" s="1071" t="n"/>
      <c r="BP110" s="1071" t="n"/>
      <c r="BQ110" s="1071" t="n"/>
      <c r="BR110" s="1071" t="n"/>
      <c r="BS110" s="1071" t="n"/>
      <c r="BT110" s="1071" t="n"/>
      <c r="BU110" s="1071" t="n"/>
      <c r="BV110" s="1071" t="n"/>
      <c r="BW110" s="1071" t="n"/>
      <c r="BX110" s="1071" t="n"/>
      <c r="BY110" s="1071" t="n"/>
      <c r="BZ110" s="1071" t="n"/>
      <c r="CA110" s="1071" t="n"/>
      <c r="CB110" s="1071" t="n"/>
      <c r="CC110" s="1071" t="n"/>
      <c r="CD110" s="1071" t="n"/>
      <c r="CE110" s="1071" t="n"/>
      <c r="CF110" s="1071" t="n"/>
      <c r="CG110" s="1071" t="n"/>
      <c r="CH110" s="1071" t="n"/>
      <c r="CI110" s="1071" t="n"/>
      <c r="CJ110" s="1071" t="n"/>
      <c r="CK110" s="1071" t="n"/>
      <c r="CL110" s="1071" t="n"/>
      <c r="CM110" s="1071" t="n"/>
      <c r="CN110" s="1071" t="n"/>
      <c r="CO110" s="1071" t="n"/>
      <c r="CP110" s="1071" t="n"/>
      <c r="CQ110" s="1071" t="n"/>
      <c r="CR110" s="1071" t="n"/>
      <c r="CS110" s="1071" t="n"/>
      <c r="CT110" s="1071" t="n"/>
      <c r="CU110" s="1071" t="n"/>
      <c r="CV110" s="1071" t="n"/>
      <c r="CW110" s="1071" t="n"/>
      <c r="CX110" s="1071" t="n"/>
      <c r="CY110" s="1071" t="n"/>
      <c r="CZ110" s="1071" t="n"/>
      <c r="DA110" s="1071" t="n"/>
      <c r="DB110" s="1071" t="n"/>
      <c r="DC110" s="1071" t="n"/>
      <c r="DD110" s="1071" t="n"/>
      <c r="DE110" s="1071" t="n"/>
      <c r="DF110" s="1071" t="n"/>
      <c r="DG110" s="1071" t="n"/>
      <c r="DH110" s="1071" t="n"/>
      <c r="DI110" s="1071" t="n"/>
      <c r="DJ110" s="1071" t="n"/>
      <c r="DK110" s="1071" t="n"/>
      <c r="DL110" s="1071" t="n"/>
      <c r="DM110" s="1071" t="n"/>
      <c r="DN110" s="1071" t="n"/>
      <c r="DO110" s="1071" t="n"/>
      <c r="DP110" s="1071" t="n"/>
      <c r="DQ110" s="1071" t="n"/>
      <c r="DR110" s="1071" t="n"/>
      <c r="DS110" s="1071" t="n"/>
      <c r="DT110" s="1071" t="n"/>
      <c r="DU110" s="1071" t="n"/>
      <c r="DV110" s="1071" t="n"/>
      <c r="DW110" s="1071" t="n"/>
      <c r="DX110" s="1071" t="n"/>
      <c r="DY110" s="1071" t="n"/>
      <c r="DZ110" s="1071" t="n"/>
      <c r="EA110" s="1071" t="n"/>
      <c r="EB110" s="1071" t="n"/>
      <c r="EC110" s="1071" t="n"/>
      <c r="ED110" s="1071" t="n"/>
      <c r="EE110" s="1071" t="n"/>
      <c r="EF110" s="1071" t="n"/>
      <c r="EG110" s="1071" t="n"/>
      <c r="EH110" s="1071" t="n"/>
      <c r="EI110" s="1071" t="n"/>
      <c r="EJ110" s="1071" t="n"/>
      <c r="EK110" s="1071" t="n"/>
      <c r="EL110" s="1071" t="n"/>
      <c r="EM110" s="1071" t="n"/>
      <c r="EN110" s="1071" t="n"/>
      <c r="EO110" s="1071" t="n"/>
      <c r="EP110" s="1071" t="n"/>
      <c r="EQ110" s="1071" t="n"/>
      <c r="ER110" s="1071" t="n"/>
      <c r="ES110" s="1071" t="n"/>
      <c r="ET110" s="1071" t="n"/>
      <c r="EU110" s="1071" t="n"/>
      <c r="EV110" s="1071" t="n"/>
      <c r="EW110" s="1071" t="n"/>
      <c r="EX110" s="1071" t="n"/>
      <c r="EY110" s="1071" t="n"/>
      <c r="EZ110" s="1071" t="n"/>
      <c r="FA110" s="1071" t="n"/>
      <c r="FB110" s="1071" t="n"/>
      <c r="FC110" s="1071" t="n"/>
      <c r="FD110" s="1071" t="n"/>
      <c r="FE110" s="1071" t="n"/>
      <c r="FF110" s="1071" t="n"/>
      <c r="FG110" s="1071" t="n"/>
      <c r="FH110" s="1071" t="n"/>
      <c r="FI110" s="1071" t="n"/>
      <c r="FJ110" s="1071" t="n"/>
      <c r="FK110" s="1071" t="n"/>
      <c r="FL110" s="1071" t="n"/>
      <c r="FM110" s="1071" t="n"/>
      <c r="FN110" s="1071" t="n"/>
      <c r="FO110" s="1071" t="n"/>
      <c r="FP110" s="1071" t="n"/>
      <c r="FQ110" s="1071" t="n"/>
      <c r="FR110" s="1071" t="n"/>
      <c r="FS110" s="1071" t="n"/>
      <c r="FT110" s="1071" t="n"/>
      <c r="FU110" s="1071" t="n"/>
      <c r="FV110" s="1071" t="n"/>
      <c r="FW110" s="1071" t="n"/>
      <c r="FX110" s="1071" t="n"/>
      <c r="FY110" s="1071" t="n"/>
      <c r="FZ110" s="1071" t="n"/>
      <c r="GA110" s="1071" t="n"/>
      <c r="GB110" s="1071" t="n"/>
      <c r="GC110" s="1071" t="n"/>
      <c r="GD110" s="1071" t="n"/>
      <c r="GE110" s="1071" t="n"/>
      <c r="GF110" s="1071" t="n"/>
      <c r="GG110" s="1071" t="n"/>
      <c r="GH110" s="1071" t="n"/>
      <c r="GI110" s="1071" t="n"/>
      <c r="GJ110" s="1071" t="n"/>
      <c r="GK110" s="1071" t="n"/>
      <c r="GL110" s="1071" t="n"/>
      <c r="GM110" s="1071" t="n"/>
      <c r="GN110" s="1071" t="n"/>
      <c r="GO110" s="1071" t="n"/>
      <c r="GP110" s="1071" t="n"/>
      <c r="GQ110" s="1071" t="n"/>
      <c r="GR110" s="1071" t="n"/>
      <c r="GS110" s="1071" t="n"/>
      <c r="GT110" s="1071" t="n"/>
      <c r="GU110" s="1071" t="n"/>
      <c r="GV110" s="1071" t="n"/>
      <c r="GW110" s="1071" t="n"/>
      <c r="GX110" s="1071" t="n"/>
      <c r="GY110" s="1071" t="n"/>
      <c r="GZ110" s="1071" t="n"/>
      <c r="HA110" s="1071" t="n"/>
      <c r="HB110" s="1071" t="n"/>
      <c r="HC110" s="1071" t="n"/>
      <c r="HD110" s="1071" t="n"/>
      <c r="HE110" s="1071" t="n"/>
      <c r="HF110" s="1071" t="n"/>
      <c r="HG110" s="1071" t="n"/>
      <c r="HH110" s="1071" t="n"/>
      <c r="HI110" s="1071" t="n"/>
      <c r="HJ110" s="1071" t="n"/>
      <c r="HK110" s="1071" t="n"/>
      <c r="HL110" s="1071" t="n"/>
      <c r="HM110" s="1071" t="n"/>
      <c r="HN110" s="1071" t="n"/>
      <c r="HO110" s="1071" t="n"/>
      <c r="HP110" s="1071" t="n"/>
      <c r="HQ110" s="1071" t="n"/>
      <c r="HR110" s="1071" t="n"/>
      <c r="HS110" s="1071" t="n"/>
      <c r="HT110" s="1071" t="n"/>
      <c r="HU110" s="1071" t="n"/>
      <c r="HV110" s="1071" t="n"/>
      <c r="HW110" s="1071" t="n"/>
      <c r="HX110" s="1071" t="n"/>
      <c r="HY110" s="1071" t="n"/>
      <c r="HZ110" s="1071" t="n"/>
      <c r="IA110" s="1071" t="n"/>
      <c r="IB110" s="1071" t="n"/>
      <c r="IC110" s="1071" t="n"/>
      <c r="ID110" s="1071" t="n"/>
      <c r="IE110" s="1071" t="n"/>
      <c r="IF110" s="1071" t="n"/>
      <c r="IG110" s="1071" t="n"/>
      <c r="IH110" s="1071" t="n"/>
      <c r="II110" s="1071" t="n"/>
      <c r="IJ110" s="1071" t="n"/>
      <c r="IK110" s="1071" t="n"/>
      <c r="IL110" s="1071" t="n"/>
      <c r="IM110" s="1071" t="n"/>
      <c r="IN110" s="1071" t="n"/>
      <c r="IO110" s="1071" t="n"/>
      <c r="IP110" s="1071" t="n"/>
      <c r="IQ110" s="1071" t="n"/>
      <c r="IR110" s="1071" t="n"/>
      <c r="IS110" s="1071" t="n"/>
      <c r="IT110" s="1071" t="n"/>
      <c r="IU110" s="1071" t="n"/>
      <c r="IV110" s="1071" t="n"/>
      <c r="IW110" s="1071" t="n"/>
      <c r="IX110" s="1071" t="n"/>
      <c r="IY110" s="1071" t="n"/>
      <c r="IZ110" s="1071" t="n"/>
      <c r="JA110" s="1071" t="n"/>
      <c r="JB110" s="1071" t="n"/>
      <c r="JC110" s="1071" t="n"/>
      <c r="JD110" s="1071" t="n"/>
      <c r="JE110" s="1071" t="n"/>
      <c r="JF110" s="1071" t="n"/>
      <c r="JG110" s="1071" t="n"/>
      <c r="JH110" s="1071" t="n"/>
      <c r="JI110" s="1071" t="n"/>
      <c r="JJ110" s="1071" t="n"/>
      <c r="JK110" s="1071" t="n"/>
      <c r="JL110" s="1071" t="n"/>
      <c r="JM110" s="1071" t="n"/>
      <c r="JN110" s="1071" t="n"/>
      <c r="JO110" s="1071" t="n"/>
      <c r="JP110" s="1071" t="n"/>
      <c r="JQ110" s="1071" t="n"/>
      <c r="JR110" s="1071" t="n"/>
      <c r="JS110" s="1071" t="n"/>
      <c r="JT110" s="1071" t="n"/>
      <c r="JU110" s="1071" t="n"/>
      <c r="JV110" s="1071" t="n"/>
      <c r="JW110" s="1071" t="n"/>
      <c r="JX110" s="1071" t="n"/>
      <c r="JY110" s="1071" t="n"/>
      <c r="JZ110" s="1071" t="n"/>
      <c r="KA110" s="1071" t="n"/>
      <c r="KB110" s="1071" t="n"/>
      <c r="KC110" s="1071" t="n"/>
      <c r="KD110" s="1071" t="n"/>
      <c r="KE110" s="1071" t="n"/>
      <c r="KF110" s="1071" t="n"/>
      <c r="KG110" s="1071" t="n"/>
      <c r="KH110" s="1071" t="n"/>
      <c r="KI110" s="1071" t="n"/>
      <c r="KJ110" s="1071" t="n"/>
      <c r="KK110" s="1071" t="n"/>
      <c r="KL110" s="1071" t="n"/>
      <c r="KM110" s="1071" t="n"/>
      <c r="KN110" s="1071" t="n"/>
      <c r="KO110" s="1071" t="n"/>
      <c r="KP110" s="1071" t="n"/>
      <c r="KQ110" s="1071" t="n"/>
      <c r="KR110" s="1071" t="n"/>
      <c r="KS110" s="1071" t="n"/>
      <c r="KT110" s="1071" t="n"/>
      <c r="KU110" s="1071" t="n"/>
      <c r="KV110" s="1071" t="n"/>
      <c r="KW110" s="1071" t="n"/>
      <c r="KX110" s="1071" t="n"/>
      <c r="KY110" s="1071" t="n"/>
      <c r="KZ110" s="1071" t="n"/>
      <c r="LA110" s="1071" t="n"/>
      <c r="LB110" s="1071" t="n"/>
      <c r="LC110" s="1071" t="n"/>
      <c r="LD110" s="1071" t="n"/>
      <c r="LE110" s="1071" t="n"/>
      <c r="LF110" s="1071" t="n"/>
      <c r="LG110" s="1071" t="n"/>
      <c r="LH110" s="1071" t="n"/>
      <c r="LI110" s="1071" t="n"/>
      <c r="LJ110" s="1071" t="n"/>
      <c r="LK110" s="1071" t="n"/>
      <c r="LL110" s="1071" t="n"/>
      <c r="LM110" s="1071" t="n"/>
      <c r="LN110" s="1071" t="n"/>
      <c r="LO110" s="1071" t="n"/>
      <c r="LP110" s="1071" t="n"/>
      <c r="LQ110" s="1071" t="n"/>
      <c r="LR110" s="1071" t="n"/>
      <c r="LS110" s="1071" t="n"/>
    </row>
    <row r="111" ht="14.25" customFormat="1" customHeight="1" s="1071">
      <c r="A111" s="1071" t="n"/>
      <c r="B111" s="1091" t="inlineStr">
        <is>
          <t xml:space="preserve">Total </t>
        </is>
      </c>
      <c r="C111" s="1133">
        <f>SUM(C100:C110)</f>
        <v/>
      </c>
      <c r="D111" s="1133">
        <f>SUM(D100:D110)</f>
        <v/>
      </c>
      <c r="E111" s="1133">
        <f>SUM(E100:E110)</f>
        <v/>
      </c>
      <c r="F111" s="1133">
        <f>SUM(F100:F110)</f>
        <v/>
      </c>
      <c r="G111" s="1133">
        <f>SUM(G100:G110)</f>
        <v/>
      </c>
      <c r="H111" s="1133">
        <f>SUM(H100:H110)</f>
        <v/>
      </c>
      <c r="I111" s="1136" t="n"/>
      <c r="J111" s="1071" t="n"/>
      <c r="K111" s="1137" t="n"/>
      <c r="L111" s="1071" t="n"/>
      <c r="M111" s="1071" t="n"/>
      <c r="N111" s="1110">
        <f>B111</f>
        <v/>
      </c>
      <c r="O111" s="1111">
        <f>C111*BS!$B$9</f>
        <v/>
      </c>
      <c r="P111" s="1111">
        <f>D111*BS!$B$9</f>
        <v/>
      </c>
      <c r="Q111" s="1111">
        <f>E111*BS!$B$9</f>
        <v/>
      </c>
      <c r="R111" s="1111">
        <f>F111*BS!$B$9</f>
        <v/>
      </c>
      <c r="S111" s="1111">
        <f>G111*BS!$B$9</f>
        <v/>
      </c>
      <c r="T111" s="1111">
        <f>H111*BS!$B$9</f>
        <v/>
      </c>
      <c r="U111" s="1140">
        <f>I111</f>
        <v/>
      </c>
      <c r="V111" s="160" t="n"/>
      <c r="W111" s="160" t="n"/>
      <c r="X111" s="1071" t="n"/>
      <c r="Y111" s="1071" t="n"/>
      <c r="Z111" s="1071" t="n"/>
      <c r="AA111" s="1071" t="n"/>
      <c r="AB111" s="1071" t="n"/>
      <c r="AC111" s="1071" t="n"/>
      <c r="AD111" s="1071" t="n"/>
      <c r="AE111" s="1071" t="n"/>
      <c r="AF111" s="1071" t="n"/>
      <c r="AG111" s="1071" t="n"/>
      <c r="AH111" s="1071" t="n"/>
      <c r="AI111" s="1071" t="n"/>
      <c r="AJ111" s="1071" t="n"/>
      <c r="AK111" s="1071" t="n"/>
      <c r="AL111" s="1071" t="n"/>
      <c r="AM111" s="1071" t="n"/>
      <c r="AN111" s="1071" t="n"/>
      <c r="AO111" s="1071" t="n"/>
      <c r="AP111" s="1071" t="n"/>
      <c r="AQ111" s="1071" t="n"/>
      <c r="AR111" s="1071" t="n"/>
      <c r="AS111" s="1071" t="n"/>
      <c r="AT111" s="1071" t="n"/>
      <c r="AU111" s="1071" t="n"/>
      <c r="AV111" s="1071" t="n"/>
      <c r="AW111" s="1071" t="n"/>
      <c r="AX111" s="1071" t="n"/>
      <c r="AY111" s="1071" t="n"/>
      <c r="AZ111" s="1071" t="n"/>
      <c r="BA111" s="1071" t="n"/>
      <c r="BB111" s="1071" t="n"/>
      <c r="BC111" s="1071" t="n"/>
      <c r="BD111" s="1071" t="n"/>
      <c r="BE111" s="1071" t="n"/>
      <c r="BF111" s="1071" t="n"/>
      <c r="BG111" s="1071" t="n"/>
      <c r="BH111" s="1071" t="n"/>
      <c r="BI111" s="1071" t="n"/>
      <c r="BJ111" s="1071" t="n"/>
      <c r="BK111" s="1071" t="n"/>
      <c r="BL111" s="1071" t="n"/>
      <c r="BM111" s="1071" t="n"/>
      <c r="BN111" s="1071" t="n"/>
      <c r="BO111" s="1071" t="n"/>
      <c r="BP111" s="1071" t="n"/>
      <c r="BQ111" s="1071" t="n"/>
      <c r="BR111" s="1071" t="n"/>
      <c r="BS111" s="1071" t="n"/>
      <c r="BT111" s="1071" t="n"/>
      <c r="BU111" s="1071" t="n"/>
      <c r="BV111" s="1071" t="n"/>
      <c r="BW111" s="1071" t="n"/>
      <c r="BX111" s="1071" t="n"/>
      <c r="BY111" s="1071" t="n"/>
      <c r="BZ111" s="1071" t="n"/>
      <c r="CA111" s="1071" t="n"/>
      <c r="CB111" s="1071" t="n"/>
      <c r="CC111" s="1071" t="n"/>
      <c r="CD111" s="1071" t="n"/>
      <c r="CE111" s="1071" t="n"/>
      <c r="CF111" s="1071" t="n"/>
      <c r="CG111" s="1071" t="n"/>
      <c r="CH111" s="1071" t="n"/>
      <c r="CI111" s="1071" t="n"/>
      <c r="CJ111" s="1071" t="n"/>
      <c r="CK111" s="1071" t="n"/>
      <c r="CL111" s="1071" t="n"/>
      <c r="CM111" s="1071" t="n"/>
      <c r="CN111" s="1071" t="n"/>
      <c r="CO111" s="1071" t="n"/>
      <c r="CP111" s="1071" t="n"/>
      <c r="CQ111" s="1071" t="n"/>
      <c r="CR111" s="1071" t="n"/>
      <c r="CS111" s="1071" t="n"/>
      <c r="CT111" s="1071" t="n"/>
      <c r="CU111" s="1071" t="n"/>
      <c r="CV111" s="1071" t="n"/>
      <c r="CW111" s="1071" t="n"/>
      <c r="CX111" s="1071" t="n"/>
      <c r="CY111" s="1071" t="n"/>
      <c r="CZ111" s="1071" t="n"/>
      <c r="DA111" s="1071" t="n"/>
      <c r="DB111" s="1071" t="n"/>
      <c r="DC111" s="1071" t="n"/>
      <c r="DD111" s="1071" t="n"/>
      <c r="DE111" s="1071" t="n"/>
      <c r="DF111" s="1071" t="n"/>
      <c r="DG111" s="1071" t="n"/>
      <c r="DH111" s="1071" t="n"/>
      <c r="DI111" s="1071" t="n"/>
      <c r="DJ111" s="1071" t="n"/>
      <c r="DK111" s="1071" t="n"/>
      <c r="DL111" s="1071" t="n"/>
      <c r="DM111" s="1071" t="n"/>
      <c r="DN111" s="1071" t="n"/>
      <c r="DO111" s="1071" t="n"/>
      <c r="DP111" s="1071" t="n"/>
      <c r="DQ111" s="1071" t="n"/>
      <c r="DR111" s="1071" t="n"/>
      <c r="DS111" s="1071" t="n"/>
      <c r="DT111" s="1071" t="n"/>
      <c r="DU111" s="1071" t="n"/>
      <c r="DV111" s="1071" t="n"/>
      <c r="DW111" s="1071" t="n"/>
      <c r="DX111" s="1071" t="n"/>
      <c r="DY111" s="1071" t="n"/>
      <c r="DZ111" s="1071" t="n"/>
      <c r="EA111" s="1071" t="n"/>
      <c r="EB111" s="1071" t="n"/>
      <c r="EC111" s="1071" t="n"/>
      <c r="ED111" s="1071" t="n"/>
      <c r="EE111" s="1071" t="n"/>
      <c r="EF111" s="1071" t="n"/>
      <c r="EG111" s="1071" t="n"/>
      <c r="EH111" s="1071" t="n"/>
      <c r="EI111" s="1071" t="n"/>
      <c r="EJ111" s="1071" t="n"/>
      <c r="EK111" s="1071" t="n"/>
      <c r="EL111" s="1071" t="n"/>
      <c r="EM111" s="1071" t="n"/>
      <c r="EN111" s="1071" t="n"/>
      <c r="EO111" s="1071" t="n"/>
      <c r="EP111" s="1071" t="n"/>
      <c r="EQ111" s="1071" t="n"/>
      <c r="ER111" s="1071" t="n"/>
      <c r="ES111" s="1071" t="n"/>
      <c r="ET111" s="1071" t="n"/>
      <c r="EU111" s="1071" t="n"/>
      <c r="EV111" s="1071" t="n"/>
      <c r="EW111" s="1071" t="n"/>
      <c r="EX111" s="1071" t="n"/>
      <c r="EY111" s="1071" t="n"/>
      <c r="EZ111" s="1071" t="n"/>
      <c r="FA111" s="1071" t="n"/>
      <c r="FB111" s="1071" t="n"/>
      <c r="FC111" s="1071" t="n"/>
      <c r="FD111" s="1071" t="n"/>
      <c r="FE111" s="1071" t="n"/>
      <c r="FF111" s="1071" t="n"/>
      <c r="FG111" s="1071" t="n"/>
      <c r="FH111" s="1071" t="n"/>
      <c r="FI111" s="1071" t="n"/>
      <c r="FJ111" s="1071" t="n"/>
      <c r="FK111" s="1071" t="n"/>
      <c r="FL111" s="1071" t="n"/>
      <c r="FM111" s="1071" t="n"/>
      <c r="FN111" s="1071" t="n"/>
      <c r="FO111" s="1071" t="n"/>
      <c r="FP111" s="1071" t="n"/>
      <c r="FQ111" s="1071" t="n"/>
      <c r="FR111" s="1071" t="n"/>
      <c r="FS111" s="1071" t="n"/>
      <c r="FT111" s="1071" t="n"/>
      <c r="FU111" s="1071" t="n"/>
      <c r="FV111" s="1071" t="n"/>
      <c r="FW111" s="1071" t="n"/>
      <c r="FX111" s="1071" t="n"/>
      <c r="FY111" s="1071" t="n"/>
      <c r="FZ111" s="1071" t="n"/>
      <c r="GA111" s="1071" t="n"/>
      <c r="GB111" s="1071" t="n"/>
      <c r="GC111" s="1071" t="n"/>
      <c r="GD111" s="1071" t="n"/>
      <c r="GE111" s="1071" t="n"/>
      <c r="GF111" s="1071" t="n"/>
      <c r="GG111" s="1071" t="n"/>
      <c r="GH111" s="1071" t="n"/>
      <c r="GI111" s="1071" t="n"/>
      <c r="GJ111" s="1071" t="n"/>
      <c r="GK111" s="1071" t="n"/>
      <c r="GL111" s="1071" t="n"/>
      <c r="GM111" s="1071" t="n"/>
      <c r="GN111" s="1071" t="n"/>
      <c r="GO111" s="1071" t="n"/>
      <c r="GP111" s="1071" t="n"/>
      <c r="GQ111" s="1071" t="n"/>
      <c r="GR111" s="1071" t="n"/>
      <c r="GS111" s="1071" t="n"/>
      <c r="GT111" s="1071" t="n"/>
      <c r="GU111" s="1071" t="n"/>
      <c r="GV111" s="1071" t="n"/>
      <c r="GW111" s="1071" t="n"/>
      <c r="GX111" s="1071" t="n"/>
      <c r="GY111" s="1071" t="n"/>
      <c r="GZ111" s="1071" t="n"/>
      <c r="HA111" s="1071" t="n"/>
      <c r="HB111" s="1071" t="n"/>
      <c r="HC111" s="1071" t="n"/>
      <c r="HD111" s="1071" t="n"/>
      <c r="HE111" s="1071" t="n"/>
      <c r="HF111" s="1071" t="n"/>
      <c r="HG111" s="1071" t="n"/>
      <c r="HH111" s="1071" t="n"/>
      <c r="HI111" s="1071" t="n"/>
      <c r="HJ111" s="1071" t="n"/>
      <c r="HK111" s="1071" t="n"/>
      <c r="HL111" s="1071" t="n"/>
      <c r="HM111" s="1071" t="n"/>
      <c r="HN111" s="1071" t="n"/>
      <c r="HO111" s="1071" t="n"/>
      <c r="HP111" s="1071" t="n"/>
      <c r="HQ111" s="1071" t="n"/>
      <c r="HR111" s="1071" t="n"/>
      <c r="HS111" s="1071" t="n"/>
      <c r="HT111" s="1071" t="n"/>
      <c r="HU111" s="1071" t="n"/>
      <c r="HV111" s="1071" t="n"/>
      <c r="HW111" s="1071" t="n"/>
      <c r="HX111" s="1071" t="n"/>
      <c r="HY111" s="1071" t="n"/>
      <c r="HZ111" s="1071" t="n"/>
      <c r="IA111" s="1071" t="n"/>
      <c r="IB111" s="1071" t="n"/>
      <c r="IC111" s="1071" t="n"/>
      <c r="ID111" s="1071" t="n"/>
      <c r="IE111" s="1071" t="n"/>
      <c r="IF111" s="1071" t="n"/>
      <c r="IG111" s="1071" t="n"/>
      <c r="IH111" s="1071" t="n"/>
      <c r="II111" s="1071" t="n"/>
      <c r="IJ111" s="1071" t="n"/>
      <c r="IK111" s="1071" t="n"/>
      <c r="IL111" s="1071" t="n"/>
      <c r="IM111" s="1071" t="n"/>
      <c r="IN111" s="1071" t="n"/>
      <c r="IO111" s="1071" t="n"/>
      <c r="IP111" s="1071" t="n"/>
      <c r="IQ111" s="1071" t="n"/>
      <c r="IR111" s="1071" t="n"/>
      <c r="IS111" s="1071" t="n"/>
      <c r="IT111" s="1071" t="n"/>
      <c r="IU111" s="1071" t="n"/>
      <c r="IV111" s="1071" t="n"/>
      <c r="IW111" s="1071" t="n"/>
      <c r="IX111" s="1071" t="n"/>
      <c r="IY111" s="1071" t="n"/>
      <c r="IZ111" s="1071" t="n"/>
      <c r="JA111" s="1071" t="n"/>
      <c r="JB111" s="1071" t="n"/>
      <c r="JC111" s="1071" t="n"/>
      <c r="JD111" s="1071" t="n"/>
      <c r="JE111" s="1071" t="n"/>
      <c r="JF111" s="1071" t="n"/>
      <c r="JG111" s="1071" t="n"/>
      <c r="JH111" s="1071" t="n"/>
      <c r="JI111" s="1071" t="n"/>
      <c r="JJ111" s="1071" t="n"/>
      <c r="JK111" s="1071" t="n"/>
      <c r="JL111" s="1071" t="n"/>
      <c r="JM111" s="1071" t="n"/>
      <c r="JN111" s="1071" t="n"/>
      <c r="JO111" s="1071" t="n"/>
      <c r="JP111" s="1071" t="n"/>
      <c r="JQ111" s="1071" t="n"/>
      <c r="JR111" s="1071" t="n"/>
      <c r="JS111" s="1071" t="n"/>
      <c r="JT111" s="1071" t="n"/>
      <c r="JU111" s="1071" t="n"/>
      <c r="JV111" s="1071" t="n"/>
      <c r="JW111" s="1071" t="n"/>
      <c r="JX111" s="1071" t="n"/>
      <c r="JY111" s="1071" t="n"/>
      <c r="JZ111" s="1071" t="n"/>
      <c r="KA111" s="1071" t="n"/>
      <c r="KB111" s="1071" t="n"/>
      <c r="KC111" s="1071" t="n"/>
      <c r="KD111" s="1071" t="n"/>
      <c r="KE111" s="1071" t="n"/>
      <c r="KF111" s="1071" t="n"/>
      <c r="KG111" s="1071" t="n"/>
      <c r="KH111" s="1071" t="n"/>
      <c r="KI111" s="1071" t="n"/>
      <c r="KJ111" s="1071" t="n"/>
      <c r="KK111" s="1071" t="n"/>
      <c r="KL111" s="1071" t="n"/>
      <c r="KM111" s="1071" t="n"/>
      <c r="KN111" s="1071" t="n"/>
      <c r="KO111" s="1071" t="n"/>
      <c r="KP111" s="1071" t="n"/>
      <c r="KQ111" s="1071" t="n"/>
      <c r="KR111" s="1071" t="n"/>
      <c r="KS111" s="1071" t="n"/>
      <c r="KT111" s="1071" t="n"/>
      <c r="KU111" s="1071" t="n"/>
      <c r="KV111" s="1071" t="n"/>
      <c r="KW111" s="1071" t="n"/>
      <c r="KX111" s="1071" t="n"/>
      <c r="KY111" s="1071" t="n"/>
      <c r="KZ111" s="1071" t="n"/>
      <c r="LA111" s="1071" t="n"/>
      <c r="LB111" s="1071" t="n"/>
      <c r="LC111" s="1071" t="n"/>
      <c r="LD111" s="1071" t="n"/>
      <c r="LE111" s="1071" t="n"/>
      <c r="LF111" s="1071" t="n"/>
      <c r="LG111" s="1071" t="n"/>
      <c r="LH111" s="1071" t="n"/>
      <c r="LI111" s="1071" t="n"/>
      <c r="LJ111" s="1071" t="n"/>
      <c r="LK111" s="1071" t="n"/>
      <c r="LL111" s="1071" t="n"/>
      <c r="LM111" s="1071" t="n"/>
      <c r="LN111" s="1071" t="n"/>
      <c r="LO111" s="1071" t="n"/>
      <c r="LP111" s="1071" t="n"/>
      <c r="LQ111" s="1071" t="n"/>
      <c r="LR111" s="1071" t="n"/>
      <c r="LS111" s="1071" t="n"/>
    </row>
    <row r="112" ht="14.25" customFormat="1" customHeight="1" s="1071">
      <c r="A112" s="1071" t="n"/>
      <c r="B112" s="1097" t="n"/>
      <c r="C112" s="1141" t="n"/>
      <c r="D112" s="1141" t="n"/>
      <c r="E112" s="1141" t="n"/>
      <c r="F112" s="1141" t="n"/>
      <c r="G112" s="1141" t="n"/>
      <c r="H112" s="1141" t="n"/>
      <c r="I112" s="1136" t="n"/>
      <c r="J112" s="1071" t="n"/>
      <c r="K112" s="1137" t="n"/>
      <c r="L112" s="1071" t="n"/>
      <c r="M112" s="1071" t="n"/>
      <c r="N112" s="1100" t="n"/>
      <c r="O112" s="1101" t="n"/>
      <c r="P112" s="1101" t="n"/>
      <c r="Q112" s="1101" t="n"/>
      <c r="R112" s="1101" t="n"/>
      <c r="S112" s="1101" t="n"/>
      <c r="T112" s="1101" t="n"/>
      <c r="U112" s="1102" t="n"/>
      <c r="V112" s="160" t="n"/>
      <c r="W112" s="160" t="n"/>
      <c r="X112" s="1071" t="n"/>
      <c r="Y112" s="1071" t="n"/>
      <c r="Z112" s="1071" t="n"/>
      <c r="AA112" s="1071" t="n"/>
      <c r="AB112" s="1071" t="n"/>
      <c r="AC112" s="1071" t="n"/>
      <c r="AD112" s="1071" t="n"/>
      <c r="AE112" s="1071" t="n"/>
      <c r="AF112" s="1071" t="n"/>
      <c r="AG112" s="1071" t="n"/>
      <c r="AH112" s="1071" t="n"/>
      <c r="AI112" s="1071" t="n"/>
      <c r="AJ112" s="1071" t="n"/>
      <c r="AK112" s="1071" t="n"/>
      <c r="AL112" s="1071" t="n"/>
      <c r="AM112" s="1071" t="n"/>
      <c r="AN112" s="1071" t="n"/>
      <c r="AO112" s="1071" t="n"/>
      <c r="AP112" s="1071" t="n"/>
      <c r="AQ112" s="1071" t="n"/>
      <c r="AR112" s="1071" t="n"/>
      <c r="AS112" s="1071" t="n"/>
      <c r="AT112" s="1071" t="n"/>
      <c r="AU112" s="1071" t="n"/>
      <c r="AV112" s="1071" t="n"/>
      <c r="AW112" s="1071" t="n"/>
      <c r="AX112" s="1071" t="n"/>
      <c r="AY112" s="1071" t="n"/>
      <c r="AZ112" s="1071" t="n"/>
      <c r="BA112" s="1071" t="n"/>
      <c r="BB112" s="1071" t="n"/>
      <c r="BC112" s="1071" t="n"/>
      <c r="BD112" s="1071" t="n"/>
      <c r="BE112" s="1071" t="n"/>
      <c r="BF112" s="1071" t="n"/>
      <c r="BG112" s="1071" t="n"/>
      <c r="BH112" s="1071" t="n"/>
      <c r="BI112" s="1071" t="n"/>
      <c r="BJ112" s="1071" t="n"/>
      <c r="BK112" s="1071" t="n"/>
      <c r="BL112" s="1071" t="n"/>
      <c r="BM112" s="1071" t="n"/>
      <c r="BN112" s="1071" t="n"/>
      <c r="BO112" s="1071" t="n"/>
      <c r="BP112" s="1071" t="n"/>
      <c r="BQ112" s="1071" t="n"/>
      <c r="BR112" s="1071" t="n"/>
      <c r="BS112" s="1071" t="n"/>
      <c r="BT112" s="1071" t="n"/>
      <c r="BU112" s="1071" t="n"/>
      <c r="BV112" s="1071" t="n"/>
      <c r="BW112" s="1071" t="n"/>
      <c r="BX112" s="1071" t="n"/>
      <c r="BY112" s="1071" t="n"/>
      <c r="BZ112" s="1071" t="n"/>
      <c r="CA112" s="1071" t="n"/>
      <c r="CB112" s="1071" t="n"/>
      <c r="CC112" s="1071" t="n"/>
      <c r="CD112" s="1071" t="n"/>
      <c r="CE112" s="1071" t="n"/>
      <c r="CF112" s="1071" t="n"/>
      <c r="CG112" s="1071" t="n"/>
      <c r="CH112" s="1071" t="n"/>
      <c r="CI112" s="1071" t="n"/>
      <c r="CJ112" s="1071" t="n"/>
      <c r="CK112" s="1071" t="n"/>
      <c r="CL112" s="1071" t="n"/>
      <c r="CM112" s="1071" t="n"/>
      <c r="CN112" s="1071" t="n"/>
      <c r="CO112" s="1071" t="n"/>
      <c r="CP112" s="1071" t="n"/>
      <c r="CQ112" s="1071" t="n"/>
      <c r="CR112" s="1071" t="n"/>
      <c r="CS112" s="1071" t="n"/>
      <c r="CT112" s="1071" t="n"/>
      <c r="CU112" s="1071" t="n"/>
      <c r="CV112" s="1071" t="n"/>
      <c r="CW112" s="1071" t="n"/>
      <c r="CX112" s="1071" t="n"/>
      <c r="CY112" s="1071" t="n"/>
      <c r="CZ112" s="1071" t="n"/>
      <c r="DA112" s="1071" t="n"/>
      <c r="DB112" s="1071" t="n"/>
      <c r="DC112" s="1071" t="n"/>
      <c r="DD112" s="1071" t="n"/>
      <c r="DE112" s="1071" t="n"/>
      <c r="DF112" s="1071" t="n"/>
      <c r="DG112" s="1071" t="n"/>
      <c r="DH112" s="1071" t="n"/>
      <c r="DI112" s="1071" t="n"/>
      <c r="DJ112" s="1071" t="n"/>
      <c r="DK112" s="1071" t="n"/>
      <c r="DL112" s="1071" t="n"/>
      <c r="DM112" s="1071" t="n"/>
      <c r="DN112" s="1071" t="n"/>
      <c r="DO112" s="1071" t="n"/>
      <c r="DP112" s="1071" t="n"/>
      <c r="DQ112" s="1071" t="n"/>
      <c r="DR112" s="1071" t="n"/>
      <c r="DS112" s="1071" t="n"/>
      <c r="DT112" s="1071" t="n"/>
      <c r="DU112" s="1071" t="n"/>
      <c r="DV112" s="1071" t="n"/>
      <c r="DW112" s="1071" t="n"/>
      <c r="DX112" s="1071" t="n"/>
      <c r="DY112" s="1071" t="n"/>
      <c r="DZ112" s="1071" t="n"/>
      <c r="EA112" s="1071" t="n"/>
      <c r="EB112" s="1071" t="n"/>
      <c r="EC112" s="1071" t="n"/>
      <c r="ED112" s="1071" t="n"/>
      <c r="EE112" s="1071" t="n"/>
      <c r="EF112" s="1071" t="n"/>
      <c r="EG112" s="1071" t="n"/>
      <c r="EH112" s="1071" t="n"/>
      <c r="EI112" s="1071" t="n"/>
      <c r="EJ112" s="1071" t="n"/>
      <c r="EK112" s="1071" t="n"/>
      <c r="EL112" s="1071" t="n"/>
      <c r="EM112" s="1071" t="n"/>
      <c r="EN112" s="1071" t="n"/>
      <c r="EO112" s="1071" t="n"/>
      <c r="EP112" s="1071" t="n"/>
      <c r="EQ112" s="1071" t="n"/>
      <c r="ER112" s="1071" t="n"/>
      <c r="ES112" s="1071" t="n"/>
      <c r="ET112" s="1071" t="n"/>
      <c r="EU112" s="1071" t="n"/>
      <c r="EV112" s="1071" t="n"/>
      <c r="EW112" s="1071" t="n"/>
      <c r="EX112" s="1071" t="n"/>
      <c r="EY112" s="1071" t="n"/>
      <c r="EZ112" s="1071" t="n"/>
      <c r="FA112" s="1071" t="n"/>
      <c r="FB112" s="1071" t="n"/>
      <c r="FC112" s="1071" t="n"/>
      <c r="FD112" s="1071" t="n"/>
      <c r="FE112" s="1071" t="n"/>
      <c r="FF112" s="1071" t="n"/>
      <c r="FG112" s="1071" t="n"/>
      <c r="FH112" s="1071" t="n"/>
      <c r="FI112" s="1071" t="n"/>
      <c r="FJ112" s="1071" t="n"/>
      <c r="FK112" s="1071" t="n"/>
      <c r="FL112" s="1071" t="n"/>
      <c r="FM112" s="1071" t="n"/>
      <c r="FN112" s="1071" t="n"/>
      <c r="FO112" s="1071" t="n"/>
      <c r="FP112" s="1071" t="n"/>
      <c r="FQ112" s="1071" t="n"/>
      <c r="FR112" s="1071" t="n"/>
      <c r="FS112" s="1071" t="n"/>
      <c r="FT112" s="1071" t="n"/>
      <c r="FU112" s="1071" t="n"/>
      <c r="FV112" s="1071" t="n"/>
      <c r="FW112" s="1071" t="n"/>
      <c r="FX112" s="1071" t="n"/>
      <c r="FY112" s="1071" t="n"/>
      <c r="FZ112" s="1071" t="n"/>
      <c r="GA112" s="1071" t="n"/>
      <c r="GB112" s="1071" t="n"/>
      <c r="GC112" s="1071" t="n"/>
      <c r="GD112" s="1071" t="n"/>
      <c r="GE112" s="1071" t="n"/>
      <c r="GF112" s="1071" t="n"/>
      <c r="GG112" s="1071" t="n"/>
      <c r="GH112" s="1071" t="n"/>
      <c r="GI112" s="1071" t="n"/>
      <c r="GJ112" s="1071" t="n"/>
      <c r="GK112" s="1071" t="n"/>
      <c r="GL112" s="1071" t="n"/>
      <c r="GM112" s="1071" t="n"/>
      <c r="GN112" s="1071" t="n"/>
      <c r="GO112" s="1071" t="n"/>
      <c r="GP112" s="1071" t="n"/>
      <c r="GQ112" s="1071" t="n"/>
      <c r="GR112" s="1071" t="n"/>
      <c r="GS112" s="1071" t="n"/>
      <c r="GT112" s="1071" t="n"/>
      <c r="GU112" s="1071" t="n"/>
      <c r="GV112" s="1071" t="n"/>
      <c r="GW112" s="1071" t="n"/>
      <c r="GX112" s="1071" t="n"/>
      <c r="GY112" s="1071" t="n"/>
      <c r="GZ112" s="1071" t="n"/>
      <c r="HA112" s="1071" t="n"/>
      <c r="HB112" s="1071" t="n"/>
      <c r="HC112" s="1071" t="n"/>
      <c r="HD112" s="1071" t="n"/>
      <c r="HE112" s="1071" t="n"/>
      <c r="HF112" s="1071" t="n"/>
      <c r="HG112" s="1071" t="n"/>
      <c r="HH112" s="1071" t="n"/>
      <c r="HI112" s="1071" t="n"/>
      <c r="HJ112" s="1071" t="n"/>
      <c r="HK112" s="1071" t="n"/>
      <c r="HL112" s="1071" t="n"/>
      <c r="HM112" s="1071" t="n"/>
      <c r="HN112" s="1071" t="n"/>
      <c r="HO112" s="1071" t="n"/>
      <c r="HP112" s="1071" t="n"/>
      <c r="HQ112" s="1071" t="n"/>
      <c r="HR112" s="1071" t="n"/>
      <c r="HS112" s="1071" t="n"/>
      <c r="HT112" s="1071" t="n"/>
      <c r="HU112" s="1071" t="n"/>
      <c r="HV112" s="1071" t="n"/>
      <c r="HW112" s="1071" t="n"/>
      <c r="HX112" s="1071" t="n"/>
      <c r="HY112" s="1071" t="n"/>
      <c r="HZ112" s="1071" t="n"/>
      <c r="IA112" s="1071" t="n"/>
      <c r="IB112" s="1071" t="n"/>
      <c r="IC112" s="1071" t="n"/>
      <c r="ID112" s="1071" t="n"/>
      <c r="IE112" s="1071" t="n"/>
      <c r="IF112" s="1071" t="n"/>
      <c r="IG112" s="1071" t="n"/>
      <c r="IH112" s="1071" t="n"/>
      <c r="II112" s="1071" t="n"/>
      <c r="IJ112" s="1071" t="n"/>
      <c r="IK112" s="1071" t="n"/>
      <c r="IL112" s="1071" t="n"/>
      <c r="IM112" s="1071" t="n"/>
      <c r="IN112" s="1071" t="n"/>
      <c r="IO112" s="1071" t="n"/>
      <c r="IP112" s="1071" t="n"/>
      <c r="IQ112" s="1071" t="n"/>
      <c r="IR112" s="1071" t="n"/>
      <c r="IS112" s="1071" t="n"/>
      <c r="IT112" s="1071" t="n"/>
      <c r="IU112" s="1071" t="n"/>
      <c r="IV112" s="1071" t="n"/>
      <c r="IW112" s="1071" t="n"/>
      <c r="IX112" s="1071" t="n"/>
      <c r="IY112" s="1071" t="n"/>
      <c r="IZ112" s="1071" t="n"/>
      <c r="JA112" s="1071" t="n"/>
      <c r="JB112" s="1071" t="n"/>
      <c r="JC112" s="1071" t="n"/>
      <c r="JD112" s="1071" t="n"/>
      <c r="JE112" s="1071" t="n"/>
      <c r="JF112" s="1071" t="n"/>
      <c r="JG112" s="1071" t="n"/>
      <c r="JH112" s="1071" t="n"/>
      <c r="JI112" s="1071" t="n"/>
      <c r="JJ112" s="1071" t="n"/>
      <c r="JK112" s="1071" t="n"/>
      <c r="JL112" s="1071" t="n"/>
      <c r="JM112" s="1071" t="n"/>
      <c r="JN112" s="1071" t="n"/>
      <c r="JO112" s="1071" t="n"/>
      <c r="JP112" s="1071" t="n"/>
      <c r="JQ112" s="1071" t="n"/>
      <c r="JR112" s="1071" t="n"/>
      <c r="JS112" s="1071" t="n"/>
      <c r="JT112" s="1071" t="n"/>
      <c r="JU112" s="1071" t="n"/>
      <c r="JV112" s="1071" t="n"/>
      <c r="JW112" s="1071" t="n"/>
      <c r="JX112" s="1071" t="n"/>
      <c r="JY112" s="1071" t="n"/>
      <c r="JZ112" s="1071" t="n"/>
      <c r="KA112" s="1071" t="n"/>
      <c r="KB112" s="1071" t="n"/>
      <c r="KC112" s="1071" t="n"/>
      <c r="KD112" s="1071" t="n"/>
      <c r="KE112" s="1071" t="n"/>
      <c r="KF112" s="1071" t="n"/>
      <c r="KG112" s="1071" t="n"/>
      <c r="KH112" s="1071" t="n"/>
      <c r="KI112" s="1071" t="n"/>
      <c r="KJ112" s="1071" t="n"/>
      <c r="KK112" s="1071" t="n"/>
      <c r="KL112" s="1071" t="n"/>
      <c r="KM112" s="1071" t="n"/>
      <c r="KN112" s="1071" t="n"/>
      <c r="KO112" s="1071" t="n"/>
      <c r="KP112" s="1071" t="n"/>
      <c r="KQ112" s="1071" t="n"/>
      <c r="KR112" s="1071" t="n"/>
      <c r="KS112" s="1071" t="n"/>
      <c r="KT112" s="1071" t="n"/>
      <c r="KU112" s="1071" t="n"/>
      <c r="KV112" s="1071" t="n"/>
      <c r="KW112" s="1071" t="n"/>
      <c r="KX112" s="1071" t="n"/>
      <c r="KY112" s="1071" t="n"/>
      <c r="KZ112" s="1071" t="n"/>
      <c r="LA112" s="1071" t="n"/>
      <c r="LB112" s="1071" t="n"/>
      <c r="LC112" s="1071" t="n"/>
      <c r="LD112" s="1071" t="n"/>
      <c r="LE112" s="1071" t="n"/>
      <c r="LF112" s="1071" t="n"/>
      <c r="LG112" s="1071" t="n"/>
      <c r="LH112" s="1071" t="n"/>
      <c r="LI112" s="1071" t="n"/>
      <c r="LJ112" s="1071" t="n"/>
      <c r="LK112" s="1071" t="n"/>
      <c r="LL112" s="1071" t="n"/>
      <c r="LM112" s="1071" t="n"/>
      <c r="LN112" s="1071" t="n"/>
      <c r="LO112" s="1071" t="n"/>
      <c r="LP112" s="1071" t="n"/>
      <c r="LQ112" s="1071" t="n"/>
      <c r="LR112" s="1071" t="n"/>
      <c r="LS112" s="1071" t="n"/>
    </row>
    <row r="113" ht="14.25" customFormat="1" customHeight="1" s="1107">
      <c r="A113" s="1080" t="n"/>
      <c r="B113" s="1091" t="inlineStr">
        <is>
          <t>Other Tangible Assets</t>
        </is>
      </c>
      <c r="C113" s="1142" t="n"/>
      <c r="D113" s="1142" t="n"/>
      <c r="E113" s="1142" t="n"/>
      <c r="F113" s="1142" t="n"/>
      <c r="G113" s="1142" t="n"/>
      <c r="H113" s="1142" t="n"/>
      <c r="I113" s="1124" t="n"/>
      <c r="J113" s="1080" t="n"/>
      <c r="K113" s="1080" t="n"/>
      <c r="L113" s="1080" t="n"/>
      <c r="M113" s="1080" t="n"/>
      <c r="N113" s="1110">
        <f>B113</f>
        <v/>
      </c>
      <c r="O113" s="1111" t="n"/>
      <c r="P113" s="1111" t="n"/>
      <c r="Q113" s="1111" t="n"/>
      <c r="R113" s="1111" t="n"/>
      <c r="S113" s="1111" t="n"/>
      <c r="T113" s="1111" t="n"/>
      <c r="U113" s="1118" t="n"/>
      <c r="V113" s="160" t="n"/>
      <c r="W113" s="160" t="n"/>
      <c r="X113" s="1080" t="n"/>
      <c r="Y113" s="1080" t="n"/>
      <c r="Z113" s="1080" t="n"/>
      <c r="AA113" s="1080" t="n"/>
      <c r="AB113" s="1080" t="n"/>
      <c r="AC113" s="1080" t="n"/>
      <c r="AD113" s="1080" t="n"/>
      <c r="AE113" s="1080" t="n"/>
      <c r="AF113" s="1080" t="n"/>
      <c r="AG113" s="1080" t="n"/>
      <c r="AH113" s="1080" t="n"/>
      <c r="AI113" s="1080" t="n"/>
      <c r="AJ113" s="1080" t="n"/>
      <c r="AK113" s="1080" t="n"/>
      <c r="AL113" s="1080" t="n"/>
      <c r="AM113" s="1080" t="n"/>
      <c r="AN113" s="1080" t="n"/>
      <c r="AO113" s="1080" t="n"/>
      <c r="AP113" s="1080" t="n"/>
      <c r="AQ113" s="1080" t="n"/>
      <c r="AR113" s="1080" t="n"/>
      <c r="AS113" s="1080" t="n"/>
      <c r="AT113" s="1080" t="n"/>
      <c r="AU113" s="1080" t="n"/>
      <c r="AV113" s="1080" t="n"/>
      <c r="AW113" s="1080" t="n"/>
      <c r="AX113" s="1080" t="n"/>
      <c r="AY113" s="1080" t="n"/>
      <c r="AZ113" s="1080" t="n"/>
      <c r="BA113" s="1080" t="n"/>
      <c r="BB113" s="1080" t="n"/>
      <c r="BC113" s="1080" t="n"/>
      <c r="BD113" s="1080" t="n"/>
      <c r="BE113" s="1080" t="n"/>
      <c r="BF113" s="1080" t="n"/>
      <c r="BG113" s="1080" t="n"/>
      <c r="BH113" s="1080" t="n"/>
      <c r="BI113" s="1080" t="n"/>
      <c r="BJ113" s="1080" t="n"/>
      <c r="BK113" s="1080" t="n"/>
      <c r="BL113" s="1080" t="n"/>
      <c r="BM113" s="1080" t="n"/>
      <c r="BN113" s="1080" t="n"/>
      <c r="BO113" s="1080" t="n"/>
      <c r="BP113" s="1080" t="n"/>
      <c r="BQ113" s="1080" t="n"/>
      <c r="BR113" s="1080" t="n"/>
      <c r="BS113" s="1080" t="n"/>
      <c r="BT113" s="1080" t="n"/>
      <c r="BU113" s="1080" t="n"/>
      <c r="BV113" s="1080" t="n"/>
      <c r="BW113" s="1080" t="n"/>
      <c r="BX113" s="1080" t="n"/>
      <c r="BY113" s="1080" t="n"/>
      <c r="BZ113" s="1080" t="n"/>
      <c r="CA113" s="1080" t="n"/>
      <c r="CB113" s="1080" t="n"/>
      <c r="CC113" s="1080" t="n"/>
      <c r="CD113" s="1080" t="n"/>
      <c r="CE113" s="1080" t="n"/>
      <c r="CF113" s="1080" t="n"/>
      <c r="CG113" s="1080" t="n"/>
      <c r="CH113" s="1080" t="n"/>
      <c r="CI113" s="1080" t="n"/>
      <c r="CJ113" s="1080" t="n"/>
      <c r="CK113" s="1080" t="n"/>
      <c r="CL113" s="1080" t="n"/>
      <c r="CM113" s="1080" t="n"/>
      <c r="CN113" s="1080" t="n"/>
      <c r="CO113" s="1080" t="n"/>
      <c r="CP113" s="1080" t="n"/>
      <c r="CQ113" s="1080" t="n"/>
      <c r="CR113" s="1080" t="n"/>
      <c r="CS113" s="1080" t="n"/>
      <c r="CT113" s="1080" t="n"/>
      <c r="CU113" s="1080" t="n"/>
      <c r="CV113" s="1080" t="n"/>
      <c r="CW113" s="1080" t="n"/>
      <c r="CX113" s="1080" t="n"/>
      <c r="CY113" s="1080" t="n"/>
      <c r="CZ113" s="1080" t="n"/>
      <c r="DA113" s="1080" t="n"/>
      <c r="DB113" s="1080" t="n"/>
      <c r="DC113" s="1080" t="n"/>
      <c r="DD113" s="1080" t="n"/>
      <c r="DE113" s="1080" t="n"/>
      <c r="DF113" s="1080" t="n"/>
      <c r="DG113" s="1080" t="n"/>
      <c r="DH113" s="1080" t="n"/>
      <c r="DI113" s="1080" t="n"/>
      <c r="DJ113" s="1080" t="n"/>
      <c r="DK113" s="1080" t="n"/>
      <c r="DL113" s="1080" t="n"/>
      <c r="DM113" s="1080" t="n"/>
      <c r="DN113" s="1080" t="n"/>
      <c r="DO113" s="1080" t="n"/>
      <c r="DP113" s="1080" t="n"/>
      <c r="DQ113" s="1080" t="n"/>
      <c r="DR113" s="1080" t="n"/>
      <c r="DS113" s="1080" t="n"/>
      <c r="DT113" s="1080" t="n"/>
      <c r="DU113" s="1080" t="n"/>
      <c r="DV113" s="1080" t="n"/>
      <c r="DW113" s="1080" t="n"/>
      <c r="DX113" s="1080" t="n"/>
      <c r="DY113" s="1080" t="n"/>
      <c r="DZ113" s="1080" t="n"/>
      <c r="EA113" s="1080" t="n"/>
      <c r="EB113" s="1080" t="n"/>
      <c r="EC113" s="1080" t="n"/>
      <c r="ED113" s="1080" t="n"/>
      <c r="EE113" s="1080" t="n"/>
      <c r="EF113" s="1080" t="n"/>
      <c r="EG113" s="1080" t="n"/>
      <c r="EH113" s="1080" t="n"/>
      <c r="EI113" s="1080" t="n"/>
      <c r="EJ113" s="1080" t="n"/>
      <c r="EK113" s="1080" t="n"/>
      <c r="EL113" s="1080" t="n"/>
      <c r="EM113" s="1080" t="n"/>
      <c r="EN113" s="1080" t="n"/>
      <c r="EO113" s="1080" t="n"/>
      <c r="EP113" s="1080" t="n"/>
      <c r="EQ113" s="1080" t="n"/>
      <c r="ER113" s="1080" t="n"/>
      <c r="ES113" s="1080" t="n"/>
      <c r="ET113" s="1080" t="n"/>
      <c r="EU113" s="1080" t="n"/>
      <c r="EV113" s="1080" t="n"/>
      <c r="EW113" s="1080" t="n"/>
      <c r="EX113" s="1080" t="n"/>
      <c r="EY113" s="1080" t="n"/>
      <c r="EZ113" s="1080" t="n"/>
      <c r="FA113" s="1080" t="n"/>
      <c r="FB113" s="1080" t="n"/>
      <c r="FC113" s="1080" t="n"/>
      <c r="FD113" s="1080" t="n"/>
      <c r="FE113" s="1080" t="n"/>
      <c r="FF113" s="1080" t="n"/>
      <c r="FG113" s="1080" t="n"/>
      <c r="FH113" s="1080" t="n"/>
      <c r="FI113" s="1080" t="n"/>
      <c r="FJ113" s="1080" t="n"/>
      <c r="FK113" s="1080" t="n"/>
      <c r="FL113" s="1080" t="n"/>
      <c r="FM113" s="1080" t="n"/>
      <c r="FN113" s="1080" t="n"/>
      <c r="FO113" s="1080" t="n"/>
      <c r="FP113" s="1080" t="n"/>
      <c r="FQ113" s="1080" t="n"/>
      <c r="FR113" s="1080" t="n"/>
      <c r="FS113" s="1080" t="n"/>
      <c r="FT113" s="1080" t="n"/>
      <c r="FU113" s="1080" t="n"/>
      <c r="FV113" s="1080" t="n"/>
      <c r="FW113" s="1080" t="n"/>
      <c r="FX113" s="1080" t="n"/>
      <c r="FY113" s="1080" t="n"/>
      <c r="FZ113" s="1080" t="n"/>
      <c r="GA113" s="1080" t="n"/>
      <c r="GB113" s="1080" t="n"/>
      <c r="GC113" s="1080" t="n"/>
      <c r="GD113" s="1080" t="n"/>
      <c r="GE113" s="1080" t="n"/>
      <c r="GF113" s="1080" t="n"/>
      <c r="GG113" s="1080" t="n"/>
      <c r="GH113" s="1080" t="n"/>
      <c r="GI113" s="1080" t="n"/>
      <c r="GJ113" s="1080" t="n"/>
      <c r="GK113" s="1080" t="n"/>
      <c r="GL113" s="1080" t="n"/>
      <c r="GM113" s="1080" t="n"/>
      <c r="GN113" s="1080" t="n"/>
      <c r="GO113" s="1080" t="n"/>
      <c r="GP113" s="1080" t="n"/>
      <c r="GQ113" s="1080" t="n"/>
      <c r="GR113" s="1080" t="n"/>
      <c r="GS113" s="1080" t="n"/>
      <c r="GT113" s="1080" t="n"/>
      <c r="GU113" s="1080" t="n"/>
      <c r="GV113" s="1080" t="n"/>
      <c r="GW113" s="1080" t="n"/>
      <c r="GX113" s="1080" t="n"/>
      <c r="GY113" s="1080" t="n"/>
      <c r="GZ113" s="1080" t="n"/>
      <c r="HA113" s="1080" t="n"/>
      <c r="HB113" s="1080" t="n"/>
      <c r="HC113" s="1080" t="n"/>
      <c r="HD113" s="1080" t="n"/>
      <c r="HE113" s="1080" t="n"/>
      <c r="HF113" s="1080" t="n"/>
      <c r="HG113" s="1080" t="n"/>
      <c r="HH113" s="1080" t="n"/>
      <c r="HI113" s="1080" t="n"/>
      <c r="HJ113" s="1080" t="n"/>
      <c r="HK113" s="1080" t="n"/>
      <c r="HL113" s="1080" t="n"/>
      <c r="HM113" s="1080" t="n"/>
      <c r="HN113" s="1080" t="n"/>
      <c r="HO113" s="1080" t="n"/>
      <c r="HP113" s="1080" t="n"/>
      <c r="HQ113" s="1080" t="n"/>
      <c r="HR113" s="1080" t="n"/>
      <c r="HS113" s="1080" t="n"/>
      <c r="HT113" s="1080" t="n"/>
      <c r="HU113" s="1080" t="n"/>
      <c r="HV113" s="1080" t="n"/>
      <c r="HW113" s="1080" t="n"/>
      <c r="HX113" s="1080" t="n"/>
      <c r="HY113" s="1080" t="n"/>
      <c r="HZ113" s="1080" t="n"/>
      <c r="IA113" s="1080" t="n"/>
      <c r="IB113" s="1080" t="n"/>
      <c r="IC113" s="1080" t="n"/>
      <c r="ID113" s="1080" t="n"/>
      <c r="IE113" s="1080" t="n"/>
      <c r="IF113" s="1080" t="n"/>
      <c r="IG113" s="1080" t="n"/>
      <c r="IH113" s="1080" t="n"/>
      <c r="II113" s="1080" t="n"/>
      <c r="IJ113" s="1080" t="n"/>
      <c r="IK113" s="1080" t="n"/>
      <c r="IL113" s="1080" t="n"/>
      <c r="IM113" s="1080" t="n"/>
      <c r="IN113" s="1080" t="n"/>
      <c r="IO113" s="1080" t="n"/>
      <c r="IP113" s="1080" t="n"/>
      <c r="IQ113" s="1080" t="n"/>
      <c r="IR113" s="1080" t="n"/>
      <c r="IS113" s="1080" t="n"/>
      <c r="IT113" s="1080" t="n"/>
      <c r="IU113" s="1080" t="n"/>
      <c r="IV113" s="1080" t="n"/>
      <c r="IW113" s="1080" t="n"/>
      <c r="IX113" s="1080" t="n"/>
      <c r="IY113" s="1080" t="n"/>
      <c r="IZ113" s="1080" t="n"/>
      <c r="JA113" s="1080" t="n"/>
      <c r="JB113" s="1080" t="n"/>
      <c r="JC113" s="1080" t="n"/>
      <c r="JD113" s="1080" t="n"/>
      <c r="JE113" s="1080" t="n"/>
      <c r="JF113" s="1080" t="n"/>
      <c r="JG113" s="1080" t="n"/>
      <c r="JH113" s="1080" t="n"/>
      <c r="JI113" s="1080" t="n"/>
      <c r="JJ113" s="1080" t="n"/>
      <c r="JK113" s="1080" t="n"/>
      <c r="JL113" s="1080" t="n"/>
      <c r="JM113" s="1080" t="n"/>
      <c r="JN113" s="1080" t="n"/>
      <c r="JO113" s="1080" t="n"/>
      <c r="JP113" s="1080" t="n"/>
      <c r="JQ113" s="1080" t="n"/>
      <c r="JR113" s="1080" t="n"/>
      <c r="JS113" s="1080" t="n"/>
      <c r="JT113" s="1080" t="n"/>
      <c r="JU113" s="1080" t="n"/>
      <c r="JV113" s="1080" t="n"/>
      <c r="JW113" s="1080" t="n"/>
      <c r="JX113" s="1080" t="n"/>
      <c r="JY113" s="1080" t="n"/>
      <c r="JZ113" s="1080" t="n"/>
      <c r="KA113" s="1080" t="n"/>
      <c r="KB113" s="1080" t="n"/>
      <c r="KC113" s="1080" t="n"/>
      <c r="KD113" s="1080" t="n"/>
      <c r="KE113" s="1080" t="n"/>
      <c r="KF113" s="1080" t="n"/>
      <c r="KG113" s="1080" t="n"/>
      <c r="KH113" s="1080" t="n"/>
      <c r="KI113" s="1080" t="n"/>
      <c r="KJ113" s="1080" t="n"/>
      <c r="KK113" s="1080" t="n"/>
      <c r="KL113" s="1080" t="n"/>
      <c r="KM113" s="1080" t="n"/>
      <c r="KN113" s="1080" t="n"/>
      <c r="KO113" s="1080" t="n"/>
      <c r="KP113" s="1080" t="n"/>
      <c r="KQ113" s="1080" t="n"/>
      <c r="KR113" s="1080" t="n"/>
      <c r="KS113" s="1080" t="n"/>
      <c r="KT113" s="1080" t="n"/>
      <c r="KU113" s="1080" t="n"/>
      <c r="KV113" s="1080" t="n"/>
      <c r="KW113" s="1080" t="n"/>
      <c r="KX113" s="1080" t="n"/>
      <c r="KY113" s="1080" t="n"/>
      <c r="KZ113" s="1080" t="n"/>
      <c r="LA113" s="1080" t="n"/>
      <c r="LB113" s="1080" t="n"/>
      <c r="LC113" s="1080" t="n"/>
      <c r="LD113" s="1080" t="n"/>
      <c r="LE113" s="1080" t="n"/>
      <c r="LF113" s="1080" t="n"/>
      <c r="LG113" s="1080" t="n"/>
      <c r="LH113" s="1080" t="n"/>
      <c r="LI113" s="1080" t="n"/>
      <c r="LJ113" s="1080" t="n"/>
      <c r="LK113" s="1080" t="n"/>
      <c r="LL113" s="1080" t="n"/>
      <c r="LM113" s="1080" t="n"/>
      <c r="LN113" s="1080" t="n"/>
      <c r="LO113" s="1080" t="n"/>
      <c r="LP113" s="1080" t="n"/>
      <c r="LQ113" s="1080" t="n"/>
      <c r="LR113" s="1080" t="n"/>
      <c r="LS113" s="1080" t="n"/>
    </row>
    <row r="114" ht="14.25" customFormat="1" customHeight="1" s="1071">
      <c r="A114" s="1071" t="n"/>
      <c r="B114" s="1097" t="inlineStr">
        <is>
          <t>Right- of-use assets</t>
        </is>
      </c>
      <c r="C114" s="1128" t="n"/>
      <c r="D114" s="1128" t="n"/>
      <c r="E114" s="1128" t="n"/>
      <c r="F114" s="1128" t="n"/>
      <c r="G114" s="1128" t="n">
        <v>9562117</v>
      </c>
      <c r="H114" s="1128" t="n">
        <v>7678852</v>
      </c>
      <c r="I114" s="1134" t="n"/>
      <c r="J114" s="1071" t="n"/>
      <c r="K114" s="1071" t="n"/>
      <c r="L114" s="1071" t="n"/>
      <c r="M114" s="1071" t="n"/>
      <c r="N114" s="1100">
        <f>B114</f>
        <v/>
      </c>
      <c r="O114" s="1101">
        <f>C114*BS!$B$9</f>
        <v/>
      </c>
      <c r="P114" s="1101">
        <f>D114*BS!$B$9</f>
        <v/>
      </c>
      <c r="Q114" s="1101">
        <f>E114*BS!$B$9</f>
        <v/>
      </c>
      <c r="R114" s="1101">
        <f>F114*BS!$B$9</f>
        <v/>
      </c>
      <c r="S114" s="1101">
        <f>G114*BS!$B$9</f>
        <v/>
      </c>
      <c r="T114" s="1101">
        <f>H114*BS!$B$9</f>
        <v/>
      </c>
      <c r="U114" s="1135">
        <f>I114</f>
        <v/>
      </c>
      <c r="V114" s="141" t="n"/>
      <c r="W114" s="141" t="n"/>
      <c r="X114" s="1071" t="n"/>
      <c r="Y114" s="1071" t="n"/>
      <c r="Z114" s="1071" t="n"/>
      <c r="AA114" s="1071" t="n"/>
      <c r="AB114" s="1071" t="n"/>
      <c r="AC114" s="1071" t="n"/>
      <c r="AD114" s="1071" t="n"/>
      <c r="AE114" s="1071" t="n"/>
      <c r="AF114" s="1071" t="n"/>
      <c r="AG114" s="1071" t="n"/>
      <c r="AH114" s="1071" t="n"/>
      <c r="AI114" s="1071" t="n"/>
      <c r="AJ114" s="1071" t="n"/>
      <c r="AK114" s="1071" t="n"/>
      <c r="AL114" s="1071" t="n"/>
      <c r="AM114" s="1071" t="n"/>
      <c r="AN114" s="1071" t="n"/>
      <c r="AO114" s="1071" t="n"/>
      <c r="AP114" s="1071" t="n"/>
      <c r="AQ114" s="1071" t="n"/>
      <c r="AR114" s="1071" t="n"/>
      <c r="AS114" s="1071" t="n"/>
      <c r="AT114" s="1071" t="n"/>
      <c r="AU114" s="1071" t="n"/>
      <c r="AV114" s="1071" t="n"/>
      <c r="AW114" s="1071" t="n"/>
      <c r="AX114" s="1071" t="n"/>
      <c r="AY114" s="1071" t="n"/>
      <c r="AZ114" s="1071" t="n"/>
      <c r="BA114" s="1071" t="n"/>
      <c r="BB114" s="1071" t="n"/>
      <c r="BC114" s="1071" t="n"/>
      <c r="BD114" s="1071" t="n"/>
      <c r="BE114" s="1071" t="n"/>
      <c r="BF114" s="1071" t="n"/>
      <c r="BG114" s="1071" t="n"/>
      <c r="BH114" s="1071" t="n"/>
      <c r="BI114" s="1071" t="n"/>
      <c r="BJ114" s="1071" t="n"/>
      <c r="BK114" s="1071" t="n"/>
      <c r="BL114" s="1071" t="n"/>
      <c r="BM114" s="1071" t="n"/>
      <c r="BN114" s="1071" t="n"/>
      <c r="BO114" s="1071" t="n"/>
      <c r="BP114" s="1071" t="n"/>
      <c r="BQ114" s="1071" t="n"/>
      <c r="BR114" s="1071" t="n"/>
      <c r="BS114" s="1071" t="n"/>
      <c r="BT114" s="1071" t="n"/>
      <c r="BU114" s="1071" t="n"/>
      <c r="BV114" s="1071" t="n"/>
      <c r="BW114" s="1071" t="n"/>
      <c r="BX114" s="1071" t="n"/>
      <c r="BY114" s="1071" t="n"/>
      <c r="BZ114" s="1071" t="n"/>
      <c r="CA114" s="1071" t="n"/>
      <c r="CB114" s="1071" t="n"/>
      <c r="CC114" s="1071" t="n"/>
      <c r="CD114" s="1071" t="n"/>
      <c r="CE114" s="1071" t="n"/>
      <c r="CF114" s="1071" t="n"/>
      <c r="CG114" s="1071" t="n"/>
      <c r="CH114" s="1071" t="n"/>
      <c r="CI114" s="1071" t="n"/>
      <c r="CJ114" s="1071" t="n"/>
      <c r="CK114" s="1071" t="n"/>
      <c r="CL114" s="1071" t="n"/>
      <c r="CM114" s="1071" t="n"/>
      <c r="CN114" s="1071" t="n"/>
      <c r="CO114" s="1071" t="n"/>
      <c r="CP114" s="1071" t="n"/>
      <c r="CQ114" s="1071" t="n"/>
      <c r="CR114" s="1071" t="n"/>
      <c r="CS114" s="1071" t="n"/>
      <c r="CT114" s="1071" t="n"/>
      <c r="CU114" s="1071" t="n"/>
      <c r="CV114" s="1071" t="n"/>
      <c r="CW114" s="1071" t="n"/>
      <c r="CX114" s="1071" t="n"/>
      <c r="CY114" s="1071" t="n"/>
      <c r="CZ114" s="1071" t="n"/>
      <c r="DA114" s="1071" t="n"/>
      <c r="DB114" s="1071" t="n"/>
      <c r="DC114" s="1071" t="n"/>
      <c r="DD114" s="1071" t="n"/>
      <c r="DE114" s="1071" t="n"/>
      <c r="DF114" s="1071" t="n"/>
      <c r="DG114" s="1071" t="n"/>
      <c r="DH114" s="1071" t="n"/>
      <c r="DI114" s="1071" t="n"/>
      <c r="DJ114" s="1071" t="n"/>
      <c r="DK114" s="1071" t="n"/>
      <c r="DL114" s="1071" t="n"/>
      <c r="DM114" s="1071" t="n"/>
      <c r="DN114" s="1071" t="n"/>
      <c r="DO114" s="1071" t="n"/>
      <c r="DP114" s="1071" t="n"/>
      <c r="DQ114" s="1071" t="n"/>
      <c r="DR114" s="1071" t="n"/>
      <c r="DS114" s="1071" t="n"/>
      <c r="DT114" s="1071" t="n"/>
      <c r="DU114" s="1071" t="n"/>
      <c r="DV114" s="1071" t="n"/>
      <c r="DW114" s="1071" t="n"/>
      <c r="DX114" s="1071" t="n"/>
      <c r="DY114" s="1071" t="n"/>
      <c r="DZ114" s="1071" t="n"/>
      <c r="EA114" s="1071" t="n"/>
      <c r="EB114" s="1071" t="n"/>
      <c r="EC114" s="1071" t="n"/>
      <c r="ED114" s="1071" t="n"/>
      <c r="EE114" s="1071" t="n"/>
      <c r="EF114" s="1071" t="n"/>
      <c r="EG114" s="1071" t="n"/>
      <c r="EH114" s="1071" t="n"/>
      <c r="EI114" s="1071" t="n"/>
      <c r="EJ114" s="1071" t="n"/>
      <c r="EK114" s="1071" t="n"/>
      <c r="EL114" s="1071" t="n"/>
      <c r="EM114" s="1071" t="n"/>
      <c r="EN114" s="1071" t="n"/>
      <c r="EO114" s="1071" t="n"/>
      <c r="EP114" s="1071" t="n"/>
      <c r="EQ114" s="1071" t="n"/>
      <c r="ER114" s="1071" t="n"/>
      <c r="ES114" s="1071" t="n"/>
      <c r="ET114" s="1071" t="n"/>
      <c r="EU114" s="1071" t="n"/>
      <c r="EV114" s="1071" t="n"/>
      <c r="EW114" s="1071" t="n"/>
      <c r="EX114" s="1071" t="n"/>
      <c r="EY114" s="1071" t="n"/>
      <c r="EZ114" s="1071" t="n"/>
      <c r="FA114" s="1071" t="n"/>
      <c r="FB114" s="1071" t="n"/>
      <c r="FC114" s="1071" t="n"/>
      <c r="FD114" s="1071" t="n"/>
      <c r="FE114" s="1071" t="n"/>
      <c r="FF114" s="1071" t="n"/>
      <c r="FG114" s="1071" t="n"/>
      <c r="FH114" s="1071" t="n"/>
      <c r="FI114" s="1071" t="n"/>
      <c r="FJ114" s="1071" t="n"/>
      <c r="FK114" s="1071" t="n"/>
      <c r="FL114" s="1071" t="n"/>
      <c r="FM114" s="1071" t="n"/>
      <c r="FN114" s="1071" t="n"/>
      <c r="FO114" s="1071" t="n"/>
      <c r="FP114" s="1071" t="n"/>
      <c r="FQ114" s="1071" t="n"/>
      <c r="FR114" s="1071" t="n"/>
      <c r="FS114" s="1071" t="n"/>
      <c r="FT114" s="1071" t="n"/>
      <c r="FU114" s="1071" t="n"/>
      <c r="FV114" s="1071" t="n"/>
      <c r="FW114" s="1071" t="n"/>
      <c r="FX114" s="1071" t="n"/>
      <c r="FY114" s="1071" t="n"/>
      <c r="FZ114" s="1071" t="n"/>
      <c r="GA114" s="1071" t="n"/>
      <c r="GB114" s="1071" t="n"/>
      <c r="GC114" s="1071" t="n"/>
      <c r="GD114" s="1071" t="n"/>
      <c r="GE114" s="1071" t="n"/>
      <c r="GF114" s="1071" t="n"/>
      <c r="GG114" s="1071" t="n"/>
      <c r="GH114" s="1071" t="n"/>
      <c r="GI114" s="1071" t="n"/>
      <c r="GJ114" s="1071" t="n"/>
      <c r="GK114" s="1071" t="n"/>
      <c r="GL114" s="1071" t="n"/>
      <c r="GM114" s="1071" t="n"/>
      <c r="GN114" s="1071" t="n"/>
      <c r="GO114" s="1071" t="n"/>
      <c r="GP114" s="1071" t="n"/>
      <c r="GQ114" s="1071" t="n"/>
      <c r="GR114" s="1071" t="n"/>
      <c r="GS114" s="1071" t="n"/>
      <c r="GT114" s="1071" t="n"/>
      <c r="GU114" s="1071" t="n"/>
      <c r="GV114" s="1071" t="n"/>
      <c r="GW114" s="1071" t="n"/>
      <c r="GX114" s="1071" t="n"/>
      <c r="GY114" s="1071" t="n"/>
      <c r="GZ114" s="1071" t="n"/>
      <c r="HA114" s="1071" t="n"/>
      <c r="HB114" s="1071" t="n"/>
      <c r="HC114" s="1071" t="n"/>
      <c r="HD114" s="1071" t="n"/>
      <c r="HE114" s="1071" t="n"/>
      <c r="HF114" s="1071" t="n"/>
      <c r="HG114" s="1071" t="n"/>
      <c r="HH114" s="1071" t="n"/>
      <c r="HI114" s="1071" t="n"/>
      <c r="HJ114" s="1071" t="n"/>
      <c r="HK114" s="1071" t="n"/>
      <c r="HL114" s="1071" t="n"/>
      <c r="HM114" s="1071" t="n"/>
      <c r="HN114" s="1071" t="n"/>
      <c r="HO114" s="1071" t="n"/>
      <c r="HP114" s="1071" t="n"/>
      <c r="HQ114" s="1071" t="n"/>
      <c r="HR114" s="1071" t="n"/>
      <c r="HS114" s="1071" t="n"/>
      <c r="HT114" s="1071" t="n"/>
      <c r="HU114" s="1071" t="n"/>
      <c r="HV114" s="1071" t="n"/>
      <c r="HW114" s="1071" t="n"/>
      <c r="HX114" s="1071" t="n"/>
      <c r="HY114" s="1071" t="n"/>
      <c r="HZ114" s="1071" t="n"/>
      <c r="IA114" s="1071" t="n"/>
      <c r="IB114" s="1071" t="n"/>
      <c r="IC114" s="1071" t="n"/>
      <c r="ID114" s="1071" t="n"/>
      <c r="IE114" s="1071" t="n"/>
      <c r="IF114" s="1071" t="n"/>
      <c r="IG114" s="1071" t="n"/>
      <c r="IH114" s="1071" t="n"/>
      <c r="II114" s="1071" t="n"/>
      <c r="IJ114" s="1071" t="n"/>
      <c r="IK114" s="1071" t="n"/>
      <c r="IL114" s="1071" t="n"/>
      <c r="IM114" s="1071" t="n"/>
      <c r="IN114" s="1071" t="n"/>
      <c r="IO114" s="1071" t="n"/>
      <c r="IP114" s="1071" t="n"/>
      <c r="IQ114" s="1071" t="n"/>
      <c r="IR114" s="1071" t="n"/>
      <c r="IS114" s="1071" t="n"/>
      <c r="IT114" s="1071" t="n"/>
      <c r="IU114" s="1071" t="n"/>
      <c r="IV114" s="1071" t="n"/>
      <c r="IW114" s="1071" t="n"/>
      <c r="IX114" s="1071" t="n"/>
      <c r="IY114" s="1071" t="n"/>
      <c r="IZ114" s="1071" t="n"/>
      <c r="JA114" s="1071" t="n"/>
      <c r="JB114" s="1071" t="n"/>
      <c r="JC114" s="1071" t="n"/>
      <c r="JD114" s="1071" t="n"/>
      <c r="JE114" s="1071" t="n"/>
      <c r="JF114" s="1071" t="n"/>
      <c r="JG114" s="1071" t="n"/>
      <c r="JH114" s="1071" t="n"/>
      <c r="JI114" s="1071" t="n"/>
      <c r="JJ114" s="1071" t="n"/>
      <c r="JK114" s="1071" t="n"/>
      <c r="JL114" s="1071" t="n"/>
      <c r="JM114" s="1071" t="n"/>
      <c r="JN114" s="1071" t="n"/>
      <c r="JO114" s="1071" t="n"/>
      <c r="JP114" s="1071" t="n"/>
      <c r="JQ114" s="1071" t="n"/>
      <c r="JR114" s="1071" t="n"/>
      <c r="JS114" s="1071" t="n"/>
      <c r="JT114" s="1071" t="n"/>
      <c r="JU114" s="1071" t="n"/>
      <c r="JV114" s="1071" t="n"/>
      <c r="JW114" s="1071" t="n"/>
      <c r="JX114" s="1071" t="n"/>
      <c r="JY114" s="1071" t="n"/>
      <c r="JZ114" s="1071" t="n"/>
      <c r="KA114" s="1071" t="n"/>
      <c r="KB114" s="1071" t="n"/>
      <c r="KC114" s="1071" t="n"/>
      <c r="KD114" s="1071" t="n"/>
      <c r="KE114" s="1071" t="n"/>
      <c r="KF114" s="1071" t="n"/>
      <c r="KG114" s="1071" t="n"/>
      <c r="KH114" s="1071" t="n"/>
      <c r="KI114" s="1071" t="n"/>
      <c r="KJ114" s="1071" t="n"/>
      <c r="KK114" s="1071" t="n"/>
      <c r="KL114" s="1071" t="n"/>
      <c r="KM114" s="1071" t="n"/>
      <c r="KN114" s="1071" t="n"/>
      <c r="KO114" s="1071" t="n"/>
      <c r="KP114" s="1071" t="n"/>
      <c r="KQ114" s="1071" t="n"/>
      <c r="KR114" s="1071" t="n"/>
      <c r="KS114" s="1071" t="n"/>
      <c r="KT114" s="1071" t="n"/>
      <c r="KU114" s="1071" t="n"/>
      <c r="KV114" s="1071" t="n"/>
      <c r="KW114" s="1071" t="n"/>
      <c r="KX114" s="1071" t="n"/>
      <c r="KY114" s="1071" t="n"/>
      <c r="KZ114" s="1071" t="n"/>
      <c r="LA114" s="1071" t="n"/>
      <c r="LB114" s="1071" t="n"/>
      <c r="LC114" s="1071" t="n"/>
      <c r="LD114" s="1071" t="n"/>
      <c r="LE114" s="1071" t="n"/>
      <c r="LF114" s="1071" t="n"/>
      <c r="LG114" s="1071" t="n"/>
      <c r="LH114" s="1071" t="n"/>
      <c r="LI114" s="1071" t="n"/>
      <c r="LJ114" s="1071" t="n"/>
      <c r="LK114" s="1071" t="n"/>
      <c r="LL114" s="1071" t="n"/>
      <c r="LM114" s="1071" t="n"/>
      <c r="LN114" s="1071" t="n"/>
      <c r="LO114" s="1071" t="n"/>
      <c r="LP114" s="1071" t="n"/>
      <c r="LQ114" s="1071" t="n"/>
      <c r="LR114" s="1071" t="n"/>
      <c r="LS114" s="1071" t="n"/>
    </row>
    <row r="115" ht="14.25" customFormat="1" customHeight="1" s="1071">
      <c r="A115" s="1071" t="n"/>
      <c r="B115" s="1097" t="n"/>
      <c r="C115" s="1128" t="n"/>
      <c r="D115" s="1128" t="n"/>
      <c r="E115" s="1128" t="n"/>
      <c r="F115" s="1128" t="n"/>
      <c r="G115" s="1128" t="n"/>
      <c r="H115" s="1128" t="n"/>
      <c r="I115" s="1134" t="n"/>
      <c r="J115" s="1071" t="n"/>
      <c r="K115" s="1071" t="n"/>
      <c r="L115" s="1071" t="n"/>
      <c r="M115" s="1071" t="n"/>
      <c r="N115" s="1100">
        <f>B115</f>
        <v/>
      </c>
      <c r="O115" s="1101">
        <f>C115*BS!$B$9</f>
        <v/>
      </c>
      <c r="P115" s="1101">
        <f>D115*BS!$B$9</f>
        <v/>
      </c>
      <c r="Q115" s="1101">
        <f>E115*BS!$B$9</f>
        <v/>
      </c>
      <c r="R115" s="1101">
        <f>F115*BS!$B$9</f>
        <v/>
      </c>
      <c r="S115" s="1101">
        <f>G115*BS!$B$9</f>
        <v/>
      </c>
      <c r="T115" s="1101">
        <f>H115*BS!$B$9</f>
        <v/>
      </c>
      <c r="U115" s="1135">
        <f>I115</f>
        <v/>
      </c>
      <c r="V115" s="141" t="n"/>
      <c r="W115" s="141" t="n"/>
      <c r="X115" s="1071" t="n"/>
      <c r="Y115" s="1071" t="n"/>
      <c r="Z115" s="1071" t="n"/>
      <c r="AA115" s="1071" t="n"/>
      <c r="AB115" s="1071" t="n"/>
      <c r="AC115" s="1071" t="n"/>
      <c r="AD115" s="1071" t="n"/>
      <c r="AE115" s="1071" t="n"/>
      <c r="AF115" s="1071" t="n"/>
      <c r="AG115" s="1071" t="n"/>
      <c r="AH115" s="1071" t="n"/>
      <c r="AI115" s="1071" t="n"/>
      <c r="AJ115" s="1071" t="n"/>
      <c r="AK115" s="1071" t="n"/>
      <c r="AL115" s="1071" t="n"/>
      <c r="AM115" s="1071" t="n"/>
      <c r="AN115" s="1071" t="n"/>
      <c r="AO115" s="1071" t="n"/>
      <c r="AP115" s="1071" t="n"/>
      <c r="AQ115" s="1071" t="n"/>
      <c r="AR115" s="1071" t="n"/>
      <c r="AS115" s="1071" t="n"/>
      <c r="AT115" s="1071" t="n"/>
      <c r="AU115" s="1071" t="n"/>
      <c r="AV115" s="1071" t="n"/>
      <c r="AW115" s="1071" t="n"/>
      <c r="AX115" s="1071" t="n"/>
      <c r="AY115" s="1071" t="n"/>
      <c r="AZ115" s="1071" t="n"/>
      <c r="BA115" s="1071" t="n"/>
      <c r="BB115" s="1071" t="n"/>
      <c r="BC115" s="1071" t="n"/>
      <c r="BD115" s="1071" t="n"/>
      <c r="BE115" s="1071" t="n"/>
      <c r="BF115" s="1071" t="n"/>
      <c r="BG115" s="1071" t="n"/>
      <c r="BH115" s="1071" t="n"/>
      <c r="BI115" s="1071" t="n"/>
      <c r="BJ115" s="1071" t="n"/>
      <c r="BK115" s="1071" t="n"/>
      <c r="BL115" s="1071" t="n"/>
      <c r="BM115" s="1071" t="n"/>
      <c r="BN115" s="1071" t="n"/>
      <c r="BO115" s="1071" t="n"/>
      <c r="BP115" s="1071" t="n"/>
      <c r="BQ115" s="1071" t="n"/>
      <c r="BR115" s="1071" t="n"/>
      <c r="BS115" s="1071" t="n"/>
      <c r="BT115" s="1071" t="n"/>
      <c r="BU115" s="1071" t="n"/>
      <c r="BV115" s="1071" t="n"/>
      <c r="BW115" s="1071" t="n"/>
      <c r="BX115" s="1071" t="n"/>
      <c r="BY115" s="1071" t="n"/>
      <c r="BZ115" s="1071" t="n"/>
      <c r="CA115" s="1071" t="n"/>
      <c r="CB115" s="1071" t="n"/>
      <c r="CC115" s="1071" t="n"/>
      <c r="CD115" s="1071" t="n"/>
      <c r="CE115" s="1071" t="n"/>
      <c r="CF115" s="1071" t="n"/>
      <c r="CG115" s="1071" t="n"/>
      <c r="CH115" s="1071" t="n"/>
      <c r="CI115" s="1071" t="n"/>
      <c r="CJ115" s="1071" t="n"/>
      <c r="CK115" s="1071" t="n"/>
      <c r="CL115" s="1071" t="n"/>
      <c r="CM115" s="1071" t="n"/>
      <c r="CN115" s="1071" t="n"/>
      <c r="CO115" s="1071" t="n"/>
      <c r="CP115" s="1071" t="n"/>
      <c r="CQ115" s="1071" t="n"/>
      <c r="CR115" s="1071" t="n"/>
      <c r="CS115" s="1071" t="n"/>
      <c r="CT115" s="1071" t="n"/>
      <c r="CU115" s="1071" t="n"/>
      <c r="CV115" s="1071" t="n"/>
      <c r="CW115" s="1071" t="n"/>
      <c r="CX115" s="1071" t="n"/>
      <c r="CY115" s="1071" t="n"/>
      <c r="CZ115" s="1071" t="n"/>
      <c r="DA115" s="1071" t="n"/>
      <c r="DB115" s="1071" t="n"/>
      <c r="DC115" s="1071" t="n"/>
      <c r="DD115" s="1071" t="n"/>
      <c r="DE115" s="1071" t="n"/>
      <c r="DF115" s="1071" t="n"/>
      <c r="DG115" s="1071" t="n"/>
      <c r="DH115" s="1071" t="n"/>
      <c r="DI115" s="1071" t="n"/>
      <c r="DJ115" s="1071" t="n"/>
      <c r="DK115" s="1071" t="n"/>
      <c r="DL115" s="1071" t="n"/>
      <c r="DM115" s="1071" t="n"/>
      <c r="DN115" s="1071" t="n"/>
      <c r="DO115" s="1071" t="n"/>
      <c r="DP115" s="1071" t="n"/>
      <c r="DQ115" s="1071" t="n"/>
      <c r="DR115" s="1071" t="n"/>
      <c r="DS115" s="1071" t="n"/>
      <c r="DT115" s="1071" t="n"/>
      <c r="DU115" s="1071" t="n"/>
      <c r="DV115" s="1071" t="n"/>
      <c r="DW115" s="1071" t="n"/>
      <c r="DX115" s="1071" t="n"/>
      <c r="DY115" s="1071" t="n"/>
      <c r="DZ115" s="1071" t="n"/>
      <c r="EA115" s="1071" t="n"/>
      <c r="EB115" s="1071" t="n"/>
      <c r="EC115" s="1071" t="n"/>
      <c r="ED115" s="1071" t="n"/>
      <c r="EE115" s="1071" t="n"/>
      <c r="EF115" s="1071" t="n"/>
      <c r="EG115" s="1071" t="n"/>
      <c r="EH115" s="1071" t="n"/>
      <c r="EI115" s="1071" t="n"/>
      <c r="EJ115" s="1071" t="n"/>
      <c r="EK115" s="1071" t="n"/>
      <c r="EL115" s="1071" t="n"/>
      <c r="EM115" s="1071" t="n"/>
      <c r="EN115" s="1071" t="n"/>
      <c r="EO115" s="1071" t="n"/>
      <c r="EP115" s="1071" t="n"/>
      <c r="EQ115" s="1071" t="n"/>
      <c r="ER115" s="1071" t="n"/>
      <c r="ES115" s="1071" t="n"/>
      <c r="ET115" s="1071" t="n"/>
      <c r="EU115" s="1071" t="n"/>
      <c r="EV115" s="1071" t="n"/>
      <c r="EW115" s="1071" t="n"/>
      <c r="EX115" s="1071" t="n"/>
      <c r="EY115" s="1071" t="n"/>
      <c r="EZ115" s="1071" t="n"/>
      <c r="FA115" s="1071" t="n"/>
      <c r="FB115" s="1071" t="n"/>
      <c r="FC115" s="1071" t="n"/>
      <c r="FD115" s="1071" t="n"/>
      <c r="FE115" s="1071" t="n"/>
      <c r="FF115" s="1071" t="n"/>
      <c r="FG115" s="1071" t="n"/>
      <c r="FH115" s="1071" t="n"/>
      <c r="FI115" s="1071" t="n"/>
      <c r="FJ115" s="1071" t="n"/>
      <c r="FK115" s="1071" t="n"/>
      <c r="FL115" s="1071" t="n"/>
      <c r="FM115" s="1071" t="n"/>
      <c r="FN115" s="1071" t="n"/>
      <c r="FO115" s="1071" t="n"/>
      <c r="FP115" s="1071" t="n"/>
      <c r="FQ115" s="1071" t="n"/>
      <c r="FR115" s="1071" t="n"/>
      <c r="FS115" s="1071" t="n"/>
      <c r="FT115" s="1071" t="n"/>
      <c r="FU115" s="1071" t="n"/>
      <c r="FV115" s="1071" t="n"/>
      <c r="FW115" s="1071" t="n"/>
      <c r="FX115" s="1071" t="n"/>
      <c r="FY115" s="1071" t="n"/>
      <c r="FZ115" s="1071" t="n"/>
      <c r="GA115" s="1071" t="n"/>
      <c r="GB115" s="1071" t="n"/>
      <c r="GC115" s="1071" t="n"/>
      <c r="GD115" s="1071" t="n"/>
      <c r="GE115" s="1071" t="n"/>
      <c r="GF115" s="1071" t="n"/>
      <c r="GG115" s="1071" t="n"/>
      <c r="GH115" s="1071" t="n"/>
      <c r="GI115" s="1071" t="n"/>
      <c r="GJ115" s="1071" t="n"/>
      <c r="GK115" s="1071" t="n"/>
      <c r="GL115" s="1071" t="n"/>
      <c r="GM115" s="1071" t="n"/>
      <c r="GN115" s="1071" t="n"/>
      <c r="GO115" s="1071" t="n"/>
      <c r="GP115" s="1071" t="n"/>
      <c r="GQ115" s="1071" t="n"/>
      <c r="GR115" s="1071" t="n"/>
      <c r="GS115" s="1071" t="n"/>
      <c r="GT115" s="1071" t="n"/>
      <c r="GU115" s="1071" t="n"/>
      <c r="GV115" s="1071" t="n"/>
      <c r="GW115" s="1071" t="n"/>
      <c r="GX115" s="1071" t="n"/>
      <c r="GY115" s="1071" t="n"/>
      <c r="GZ115" s="1071" t="n"/>
      <c r="HA115" s="1071" t="n"/>
      <c r="HB115" s="1071" t="n"/>
      <c r="HC115" s="1071" t="n"/>
      <c r="HD115" s="1071" t="n"/>
      <c r="HE115" s="1071" t="n"/>
      <c r="HF115" s="1071" t="n"/>
      <c r="HG115" s="1071" t="n"/>
      <c r="HH115" s="1071" t="n"/>
      <c r="HI115" s="1071" t="n"/>
      <c r="HJ115" s="1071" t="n"/>
      <c r="HK115" s="1071" t="n"/>
      <c r="HL115" s="1071" t="n"/>
      <c r="HM115" s="1071" t="n"/>
      <c r="HN115" s="1071" t="n"/>
      <c r="HO115" s="1071" t="n"/>
      <c r="HP115" s="1071" t="n"/>
      <c r="HQ115" s="1071" t="n"/>
      <c r="HR115" s="1071" t="n"/>
      <c r="HS115" s="1071" t="n"/>
      <c r="HT115" s="1071" t="n"/>
      <c r="HU115" s="1071" t="n"/>
      <c r="HV115" s="1071" t="n"/>
      <c r="HW115" s="1071" t="n"/>
      <c r="HX115" s="1071" t="n"/>
      <c r="HY115" s="1071" t="n"/>
      <c r="HZ115" s="1071" t="n"/>
      <c r="IA115" s="1071" t="n"/>
      <c r="IB115" s="1071" t="n"/>
      <c r="IC115" s="1071" t="n"/>
      <c r="ID115" s="1071" t="n"/>
      <c r="IE115" s="1071" t="n"/>
      <c r="IF115" s="1071" t="n"/>
      <c r="IG115" s="1071" t="n"/>
      <c r="IH115" s="1071" t="n"/>
      <c r="II115" s="1071" t="n"/>
      <c r="IJ115" s="1071" t="n"/>
      <c r="IK115" s="1071" t="n"/>
      <c r="IL115" s="1071" t="n"/>
      <c r="IM115" s="1071" t="n"/>
      <c r="IN115" s="1071" t="n"/>
      <c r="IO115" s="1071" t="n"/>
      <c r="IP115" s="1071" t="n"/>
      <c r="IQ115" s="1071" t="n"/>
      <c r="IR115" s="1071" t="n"/>
      <c r="IS115" s="1071" t="n"/>
      <c r="IT115" s="1071" t="n"/>
      <c r="IU115" s="1071" t="n"/>
      <c r="IV115" s="1071" t="n"/>
      <c r="IW115" s="1071" t="n"/>
      <c r="IX115" s="1071" t="n"/>
      <c r="IY115" s="1071" t="n"/>
      <c r="IZ115" s="1071" t="n"/>
      <c r="JA115" s="1071" t="n"/>
      <c r="JB115" s="1071" t="n"/>
      <c r="JC115" s="1071" t="n"/>
      <c r="JD115" s="1071" t="n"/>
      <c r="JE115" s="1071" t="n"/>
      <c r="JF115" s="1071" t="n"/>
      <c r="JG115" s="1071" t="n"/>
      <c r="JH115" s="1071" t="n"/>
      <c r="JI115" s="1071" t="n"/>
      <c r="JJ115" s="1071" t="n"/>
      <c r="JK115" s="1071" t="n"/>
      <c r="JL115" s="1071" t="n"/>
      <c r="JM115" s="1071" t="n"/>
      <c r="JN115" s="1071" t="n"/>
      <c r="JO115" s="1071" t="n"/>
      <c r="JP115" s="1071" t="n"/>
      <c r="JQ115" s="1071" t="n"/>
      <c r="JR115" s="1071" t="n"/>
      <c r="JS115" s="1071" t="n"/>
      <c r="JT115" s="1071" t="n"/>
      <c r="JU115" s="1071" t="n"/>
      <c r="JV115" s="1071" t="n"/>
      <c r="JW115" s="1071" t="n"/>
      <c r="JX115" s="1071" t="n"/>
      <c r="JY115" s="1071" t="n"/>
      <c r="JZ115" s="1071" t="n"/>
      <c r="KA115" s="1071" t="n"/>
      <c r="KB115" s="1071" t="n"/>
      <c r="KC115" s="1071" t="n"/>
      <c r="KD115" s="1071" t="n"/>
      <c r="KE115" s="1071" t="n"/>
      <c r="KF115" s="1071" t="n"/>
      <c r="KG115" s="1071" t="n"/>
      <c r="KH115" s="1071" t="n"/>
      <c r="KI115" s="1071" t="n"/>
      <c r="KJ115" s="1071" t="n"/>
      <c r="KK115" s="1071" t="n"/>
      <c r="KL115" s="1071" t="n"/>
      <c r="KM115" s="1071" t="n"/>
      <c r="KN115" s="1071" t="n"/>
      <c r="KO115" s="1071" t="n"/>
      <c r="KP115" s="1071" t="n"/>
      <c r="KQ115" s="1071" t="n"/>
      <c r="KR115" s="1071" t="n"/>
      <c r="KS115" s="1071" t="n"/>
      <c r="KT115" s="1071" t="n"/>
      <c r="KU115" s="1071" t="n"/>
      <c r="KV115" s="1071" t="n"/>
      <c r="KW115" s="1071" t="n"/>
      <c r="KX115" s="1071" t="n"/>
      <c r="KY115" s="1071" t="n"/>
      <c r="KZ115" s="1071" t="n"/>
      <c r="LA115" s="1071" t="n"/>
      <c r="LB115" s="1071" t="n"/>
      <c r="LC115" s="1071" t="n"/>
      <c r="LD115" s="1071" t="n"/>
      <c r="LE115" s="1071" t="n"/>
      <c r="LF115" s="1071" t="n"/>
      <c r="LG115" s="1071" t="n"/>
      <c r="LH115" s="1071" t="n"/>
      <c r="LI115" s="1071" t="n"/>
      <c r="LJ115" s="1071" t="n"/>
      <c r="LK115" s="1071" t="n"/>
      <c r="LL115" s="1071" t="n"/>
      <c r="LM115" s="1071" t="n"/>
      <c r="LN115" s="1071" t="n"/>
      <c r="LO115" s="1071" t="n"/>
      <c r="LP115" s="1071" t="n"/>
      <c r="LQ115" s="1071" t="n"/>
      <c r="LR115" s="1071" t="n"/>
      <c r="LS115" s="1071" t="n"/>
    </row>
    <row r="116" ht="14.25" customFormat="1" customHeight="1" s="1071">
      <c r="A116" s="1071" t="n"/>
      <c r="B116" s="1097" t="n"/>
      <c r="C116" s="1128" t="n"/>
      <c r="D116" s="1128" t="n"/>
      <c r="E116" s="1128" t="n"/>
      <c r="F116" s="1128" t="n"/>
      <c r="G116" s="1128" t="n"/>
      <c r="H116" s="1128" t="n"/>
      <c r="I116" s="1134" t="n"/>
      <c r="J116" s="1071" t="n"/>
      <c r="K116" s="1071" t="n"/>
      <c r="L116" s="1071" t="n"/>
      <c r="M116" s="1071" t="n"/>
      <c r="N116" s="1100">
        <f>B116</f>
        <v/>
      </c>
      <c r="O116" s="1101">
        <f>C116*BS!$B$9</f>
        <v/>
      </c>
      <c r="P116" s="1101">
        <f>D116*BS!$B$9</f>
        <v/>
      </c>
      <c r="Q116" s="1101">
        <f>E116*BS!$B$9</f>
        <v/>
      </c>
      <c r="R116" s="1101">
        <f>F116*BS!$B$9</f>
        <v/>
      </c>
      <c r="S116" s="1101">
        <f>G116*BS!$B$9</f>
        <v/>
      </c>
      <c r="T116" s="1101">
        <f>H116*BS!$B$9</f>
        <v/>
      </c>
      <c r="U116" s="1135">
        <f>I116</f>
        <v/>
      </c>
      <c r="V116" s="141" t="n"/>
      <c r="W116" s="141" t="n"/>
      <c r="X116" s="1071" t="n"/>
      <c r="Y116" s="1071" t="n"/>
      <c r="Z116" s="1071" t="n"/>
      <c r="AA116" s="1071" t="n"/>
      <c r="AB116" s="1071" t="n"/>
      <c r="AC116" s="1071" t="n"/>
      <c r="AD116" s="1071" t="n"/>
      <c r="AE116" s="1071" t="n"/>
      <c r="AF116" s="1071" t="n"/>
      <c r="AG116" s="1071" t="n"/>
      <c r="AH116" s="1071" t="n"/>
      <c r="AI116" s="1071" t="n"/>
      <c r="AJ116" s="1071" t="n"/>
      <c r="AK116" s="1071" t="n"/>
      <c r="AL116" s="1071" t="n"/>
      <c r="AM116" s="1071" t="n"/>
      <c r="AN116" s="1071" t="n"/>
      <c r="AO116" s="1071" t="n"/>
      <c r="AP116" s="1071" t="n"/>
      <c r="AQ116" s="1071" t="n"/>
      <c r="AR116" s="1071" t="n"/>
      <c r="AS116" s="1071" t="n"/>
      <c r="AT116" s="1071" t="n"/>
      <c r="AU116" s="1071" t="n"/>
      <c r="AV116" s="1071" t="n"/>
      <c r="AW116" s="1071" t="n"/>
      <c r="AX116" s="1071" t="n"/>
      <c r="AY116" s="1071" t="n"/>
      <c r="AZ116" s="1071" t="n"/>
      <c r="BA116" s="1071" t="n"/>
      <c r="BB116" s="1071" t="n"/>
      <c r="BC116" s="1071" t="n"/>
      <c r="BD116" s="1071" t="n"/>
      <c r="BE116" s="1071" t="n"/>
      <c r="BF116" s="1071" t="n"/>
      <c r="BG116" s="1071" t="n"/>
      <c r="BH116" s="1071" t="n"/>
      <c r="BI116" s="1071" t="n"/>
      <c r="BJ116" s="1071" t="n"/>
      <c r="BK116" s="1071" t="n"/>
      <c r="BL116" s="1071" t="n"/>
      <c r="BM116" s="1071" t="n"/>
      <c r="BN116" s="1071" t="n"/>
      <c r="BO116" s="1071" t="n"/>
      <c r="BP116" s="1071" t="n"/>
      <c r="BQ116" s="1071" t="n"/>
      <c r="BR116" s="1071" t="n"/>
      <c r="BS116" s="1071" t="n"/>
      <c r="BT116" s="1071" t="n"/>
      <c r="BU116" s="1071" t="n"/>
      <c r="BV116" s="1071" t="n"/>
      <c r="BW116" s="1071" t="n"/>
      <c r="BX116" s="1071" t="n"/>
      <c r="BY116" s="1071" t="n"/>
      <c r="BZ116" s="1071" t="n"/>
      <c r="CA116" s="1071" t="n"/>
      <c r="CB116" s="1071" t="n"/>
      <c r="CC116" s="1071" t="n"/>
      <c r="CD116" s="1071" t="n"/>
      <c r="CE116" s="1071" t="n"/>
      <c r="CF116" s="1071" t="n"/>
      <c r="CG116" s="1071" t="n"/>
      <c r="CH116" s="1071" t="n"/>
      <c r="CI116" s="1071" t="n"/>
      <c r="CJ116" s="1071" t="n"/>
      <c r="CK116" s="1071" t="n"/>
      <c r="CL116" s="1071" t="n"/>
      <c r="CM116" s="1071" t="n"/>
      <c r="CN116" s="1071" t="n"/>
      <c r="CO116" s="1071" t="n"/>
      <c r="CP116" s="1071" t="n"/>
      <c r="CQ116" s="1071" t="n"/>
      <c r="CR116" s="1071" t="n"/>
      <c r="CS116" s="1071" t="n"/>
      <c r="CT116" s="1071" t="n"/>
      <c r="CU116" s="1071" t="n"/>
      <c r="CV116" s="1071" t="n"/>
      <c r="CW116" s="1071" t="n"/>
      <c r="CX116" s="1071" t="n"/>
      <c r="CY116" s="1071" t="n"/>
      <c r="CZ116" s="1071" t="n"/>
      <c r="DA116" s="1071" t="n"/>
      <c r="DB116" s="1071" t="n"/>
      <c r="DC116" s="1071" t="n"/>
      <c r="DD116" s="1071" t="n"/>
      <c r="DE116" s="1071" t="n"/>
      <c r="DF116" s="1071" t="n"/>
      <c r="DG116" s="1071" t="n"/>
      <c r="DH116" s="1071" t="n"/>
      <c r="DI116" s="1071" t="n"/>
      <c r="DJ116" s="1071" t="n"/>
      <c r="DK116" s="1071" t="n"/>
      <c r="DL116" s="1071" t="n"/>
      <c r="DM116" s="1071" t="n"/>
      <c r="DN116" s="1071" t="n"/>
      <c r="DO116" s="1071" t="n"/>
      <c r="DP116" s="1071" t="n"/>
      <c r="DQ116" s="1071" t="n"/>
      <c r="DR116" s="1071" t="n"/>
      <c r="DS116" s="1071" t="n"/>
      <c r="DT116" s="1071" t="n"/>
      <c r="DU116" s="1071" t="n"/>
      <c r="DV116" s="1071" t="n"/>
      <c r="DW116" s="1071" t="n"/>
      <c r="DX116" s="1071" t="n"/>
      <c r="DY116" s="1071" t="n"/>
      <c r="DZ116" s="1071" t="n"/>
      <c r="EA116" s="1071" t="n"/>
      <c r="EB116" s="1071" t="n"/>
      <c r="EC116" s="1071" t="n"/>
      <c r="ED116" s="1071" t="n"/>
      <c r="EE116" s="1071" t="n"/>
      <c r="EF116" s="1071" t="n"/>
      <c r="EG116" s="1071" t="n"/>
      <c r="EH116" s="1071" t="n"/>
      <c r="EI116" s="1071" t="n"/>
      <c r="EJ116" s="1071" t="n"/>
      <c r="EK116" s="1071" t="n"/>
      <c r="EL116" s="1071" t="n"/>
      <c r="EM116" s="1071" t="n"/>
      <c r="EN116" s="1071" t="n"/>
      <c r="EO116" s="1071" t="n"/>
      <c r="EP116" s="1071" t="n"/>
      <c r="EQ116" s="1071" t="n"/>
      <c r="ER116" s="1071" t="n"/>
      <c r="ES116" s="1071" t="n"/>
      <c r="ET116" s="1071" t="n"/>
      <c r="EU116" s="1071" t="n"/>
      <c r="EV116" s="1071" t="n"/>
      <c r="EW116" s="1071" t="n"/>
      <c r="EX116" s="1071" t="n"/>
      <c r="EY116" s="1071" t="n"/>
      <c r="EZ116" s="1071" t="n"/>
      <c r="FA116" s="1071" t="n"/>
      <c r="FB116" s="1071" t="n"/>
      <c r="FC116" s="1071" t="n"/>
      <c r="FD116" s="1071" t="n"/>
      <c r="FE116" s="1071" t="n"/>
      <c r="FF116" s="1071" t="n"/>
      <c r="FG116" s="1071" t="n"/>
      <c r="FH116" s="1071" t="n"/>
      <c r="FI116" s="1071" t="n"/>
      <c r="FJ116" s="1071" t="n"/>
      <c r="FK116" s="1071" t="n"/>
      <c r="FL116" s="1071" t="n"/>
      <c r="FM116" s="1071" t="n"/>
      <c r="FN116" s="1071" t="n"/>
      <c r="FO116" s="1071" t="n"/>
      <c r="FP116" s="1071" t="n"/>
      <c r="FQ116" s="1071" t="n"/>
      <c r="FR116" s="1071" t="n"/>
      <c r="FS116" s="1071" t="n"/>
      <c r="FT116" s="1071" t="n"/>
      <c r="FU116" s="1071" t="n"/>
      <c r="FV116" s="1071" t="n"/>
      <c r="FW116" s="1071" t="n"/>
      <c r="FX116" s="1071" t="n"/>
      <c r="FY116" s="1071" t="n"/>
      <c r="FZ116" s="1071" t="n"/>
      <c r="GA116" s="1071" t="n"/>
      <c r="GB116" s="1071" t="n"/>
      <c r="GC116" s="1071" t="n"/>
      <c r="GD116" s="1071" t="n"/>
      <c r="GE116" s="1071" t="n"/>
      <c r="GF116" s="1071" t="n"/>
      <c r="GG116" s="1071" t="n"/>
      <c r="GH116" s="1071" t="n"/>
      <c r="GI116" s="1071" t="n"/>
      <c r="GJ116" s="1071" t="n"/>
      <c r="GK116" s="1071" t="n"/>
      <c r="GL116" s="1071" t="n"/>
      <c r="GM116" s="1071" t="n"/>
      <c r="GN116" s="1071" t="n"/>
      <c r="GO116" s="1071" t="n"/>
      <c r="GP116" s="1071" t="n"/>
      <c r="GQ116" s="1071" t="n"/>
      <c r="GR116" s="1071" t="n"/>
      <c r="GS116" s="1071" t="n"/>
      <c r="GT116" s="1071" t="n"/>
      <c r="GU116" s="1071" t="n"/>
      <c r="GV116" s="1071" t="n"/>
      <c r="GW116" s="1071" t="n"/>
      <c r="GX116" s="1071" t="n"/>
      <c r="GY116" s="1071" t="n"/>
      <c r="GZ116" s="1071" t="n"/>
      <c r="HA116" s="1071" t="n"/>
      <c r="HB116" s="1071" t="n"/>
      <c r="HC116" s="1071" t="n"/>
      <c r="HD116" s="1071" t="n"/>
      <c r="HE116" s="1071" t="n"/>
      <c r="HF116" s="1071" t="n"/>
      <c r="HG116" s="1071" t="n"/>
      <c r="HH116" s="1071" t="n"/>
      <c r="HI116" s="1071" t="n"/>
      <c r="HJ116" s="1071" t="n"/>
      <c r="HK116" s="1071" t="n"/>
      <c r="HL116" s="1071" t="n"/>
      <c r="HM116" s="1071" t="n"/>
      <c r="HN116" s="1071" t="n"/>
      <c r="HO116" s="1071" t="n"/>
      <c r="HP116" s="1071" t="n"/>
      <c r="HQ116" s="1071" t="n"/>
      <c r="HR116" s="1071" t="n"/>
      <c r="HS116" s="1071" t="n"/>
      <c r="HT116" s="1071" t="n"/>
      <c r="HU116" s="1071" t="n"/>
      <c r="HV116" s="1071" t="n"/>
      <c r="HW116" s="1071" t="n"/>
      <c r="HX116" s="1071" t="n"/>
      <c r="HY116" s="1071" t="n"/>
      <c r="HZ116" s="1071" t="n"/>
      <c r="IA116" s="1071" t="n"/>
      <c r="IB116" s="1071" t="n"/>
      <c r="IC116" s="1071" t="n"/>
      <c r="ID116" s="1071" t="n"/>
      <c r="IE116" s="1071" t="n"/>
      <c r="IF116" s="1071" t="n"/>
      <c r="IG116" s="1071" t="n"/>
      <c r="IH116" s="1071" t="n"/>
      <c r="II116" s="1071" t="n"/>
      <c r="IJ116" s="1071" t="n"/>
      <c r="IK116" s="1071" t="n"/>
      <c r="IL116" s="1071" t="n"/>
      <c r="IM116" s="1071" t="n"/>
      <c r="IN116" s="1071" t="n"/>
      <c r="IO116" s="1071" t="n"/>
      <c r="IP116" s="1071" t="n"/>
      <c r="IQ116" s="1071" t="n"/>
      <c r="IR116" s="1071" t="n"/>
      <c r="IS116" s="1071" t="n"/>
      <c r="IT116" s="1071" t="n"/>
      <c r="IU116" s="1071" t="n"/>
      <c r="IV116" s="1071" t="n"/>
      <c r="IW116" s="1071" t="n"/>
      <c r="IX116" s="1071" t="n"/>
      <c r="IY116" s="1071" t="n"/>
      <c r="IZ116" s="1071" t="n"/>
      <c r="JA116" s="1071" t="n"/>
      <c r="JB116" s="1071" t="n"/>
      <c r="JC116" s="1071" t="n"/>
      <c r="JD116" s="1071" t="n"/>
      <c r="JE116" s="1071" t="n"/>
      <c r="JF116" s="1071" t="n"/>
      <c r="JG116" s="1071" t="n"/>
      <c r="JH116" s="1071" t="n"/>
      <c r="JI116" s="1071" t="n"/>
      <c r="JJ116" s="1071" t="n"/>
      <c r="JK116" s="1071" t="n"/>
      <c r="JL116" s="1071" t="n"/>
      <c r="JM116" s="1071" t="n"/>
      <c r="JN116" s="1071" t="n"/>
      <c r="JO116" s="1071" t="n"/>
      <c r="JP116" s="1071" t="n"/>
      <c r="JQ116" s="1071" t="n"/>
      <c r="JR116" s="1071" t="n"/>
      <c r="JS116" s="1071" t="n"/>
      <c r="JT116" s="1071" t="n"/>
      <c r="JU116" s="1071" t="n"/>
      <c r="JV116" s="1071" t="n"/>
      <c r="JW116" s="1071" t="n"/>
      <c r="JX116" s="1071" t="n"/>
      <c r="JY116" s="1071" t="n"/>
      <c r="JZ116" s="1071" t="n"/>
      <c r="KA116" s="1071" t="n"/>
      <c r="KB116" s="1071" t="n"/>
      <c r="KC116" s="1071" t="n"/>
      <c r="KD116" s="1071" t="n"/>
      <c r="KE116" s="1071" t="n"/>
      <c r="KF116" s="1071" t="n"/>
      <c r="KG116" s="1071" t="n"/>
      <c r="KH116" s="1071" t="n"/>
      <c r="KI116" s="1071" t="n"/>
      <c r="KJ116" s="1071" t="n"/>
      <c r="KK116" s="1071" t="n"/>
      <c r="KL116" s="1071" t="n"/>
      <c r="KM116" s="1071" t="n"/>
      <c r="KN116" s="1071" t="n"/>
      <c r="KO116" s="1071" t="n"/>
      <c r="KP116" s="1071" t="n"/>
      <c r="KQ116" s="1071" t="n"/>
      <c r="KR116" s="1071" t="n"/>
      <c r="KS116" s="1071" t="n"/>
      <c r="KT116" s="1071" t="n"/>
      <c r="KU116" s="1071" t="n"/>
      <c r="KV116" s="1071" t="n"/>
      <c r="KW116" s="1071" t="n"/>
      <c r="KX116" s="1071" t="n"/>
      <c r="KY116" s="1071" t="n"/>
      <c r="KZ116" s="1071" t="n"/>
      <c r="LA116" s="1071" t="n"/>
      <c r="LB116" s="1071" t="n"/>
      <c r="LC116" s="1071" t="n"/>
      <c r="LD116" s="1071" t="n"/>
      <c r="LE116" s="1071" t="n"/>
      <c r="LF116" s="1071" t="n"/>
      <c r="LG116" s="1071" t="n"/>
      <c r="LH116" s="1071" t="n"/>
      <c r="LI116" s="1071" t="n"/>
      <c r="LJ116" s="1071" t="n"/>
      <c r="LK116" s="1071" t="n"/>
      <c r="LL116" s="1071" t="n"/>
      <c r="LM116" s="1071" t="n"/>
      <c r="LN116" s="1071" t="n"/>
      <c r="LO116" s="1071" t="n"/>
      <c r="LP116" s="1071" t="n"/>
      <c r="LQ116" s="1071" t="n"/>
      <c r="LR116" s="1071" t="n"/>
      <c r="LS116" s="1071" t="n"/>
    </row>
    <row r="117" ht="14.25" customFormat="1" customHeight="1" s="1071">
      <c r="A117" s="1071" t="n"/>
      <c r="B117" s="1097" t="n"/>
      <c r="C117" s="1128" t="n"/>
      <c r="D117" s="1128" t="n"/>
      <c r="E117" s="1128" t="n"/>
      <c r="F117" s="1128" t="n"/>
      <c r="G117" s="1128" t="n"/>
      <c r="H117" s="1128" t="n"/>
      <c r="I117" s="1134" t="n"/>
      <c r="J117" s="1071" t="n"/>
      <c r="K117" s="1071" t="n"/>
      <c r="L117" s="1071" t="n"/>
      <c r="M117" s="1071" t="n"/>
      <c r="N117" s="1100">
        <f>B117</f>
        <v/>
      </c>
      <c r="O117" s="1101">
        <f>C117*BS!$B$9</f>
        <v/>
      </c>
      <c r="P117" s="1101">
        <f>D117*BS!$B$9</f>
        <v/>
      </c>
      <c r="Q117" s="1101">
        <f>E117*BS!$B$9</f>
        <v/>
      </c>
      <c r="R117" s="1101">
        <f>F117*BS!$B$9</f>
        <v/>
      </c>
      <c r="S117" s="1101">
        <f>G117*BS!$B$9</f>
        <v/>
      </c>
      <c r="T117" s="1101">
        <f>H117*BS!$B$9</f>
        <v/>
      </c>
      <c r="U117" s="1135">
        <f>I117</f>
        <v/>
      </c>
      <c r="V117" s="141" t="n"/>
      <c r="W117" s="141" t="n"/>
      <c r="X117" s="1071" t="n"/>
      <c r="Y117" s="1071" t="n"/>
      <c r="Z117" s="1071" t="n"/>
      <c r="AA117" s="1071" t="n"/>
      <c r="AB117" s="1071" t="n"/>
      <c r="AC117" s="1071" t="n"/>
      <c r="AD117" s="1071" t="n"/>
      <c r="AE117" s="1071" t="n"/>
      <c r="AF117" s="1071" t="n"/>
      <c r="AG117" s="1071" t="n"/>
      <c r="AH117" s="1071" t="n"/>
      <c r="AI117" s="1071" t="n"/>
      <c r="AJ117" s="1071" t="n"/>
      <c r="AK117" s="1071" t="n"/>
      <c r="AL117" s="1071" t="n"/>
      <c r="AM117" s="1071" t="n"/>
      <c r="AN117" s="1071" t="n"/>
      <c r="AO117" s="1071" t="n"/>
      <c r="AP117" s="1071" t="n"/>
      <c r="AQ117" s="1071" t="n"/>
      <c r="AR117" s="1071" t="n"/>
      <c r="AS117" s="1071" t="n"/>
      <c r="AT117" s="1071" t="n"/>
      <c r="AU117" s="1071" t="n"/>
      <c r="AV117" s="1071" t="n"/>
      <c r="AW117" s="1071" t="n"/>
      <c r="AX117" s="1071" t="n"/>
      <c r="AY117" s="1071" t="n"/>
      <c r="AZ117" s="1071" t="n"/>
      <c r="BA117" s="1071" t="n"/>
      <c r="BB117" s="1071" t="n"/>
      <c r="BC117" s="1071" t="n"/>
      <c r="BD117" s="1071" t="n"/>
      <c r="BE117" s="1071" t="n"/>
      <c r="BF117" s="1071" t="n"/>
      <c r="BG117" s="1071" t="n"/>
      <c r="BH117" s="1071" t="n"/>
      <c r="BI117" s="1071" t="n"/>
      <c r="BJ117" s="1071" t="n"/>
      <c r="BK117" s="1071" t="n"/>
      <c r="BL117" s="1071" t="n"/>
      <c r="BM117" s="1071" t="n"/>
      <c r="BN117" s="1071" t="n"/>
      <c r="BO117" s="1071" t="n"/>
      <c r="BP117" s="1071" t="n"/>
      <c r="BQ117" s="1071" t="n"/>
      <c r="BR117" s="1071" t="n"/>
      <c r="BS117" s="1071" t="n"/>
      <c r="BT117" s="1071" t="n"/>
      <c r="BU117" s="1071" t="n"/>
      <c r="BV117" s="1071" t="n"/>
      <c r="BW117" s="1071" t="n"/>
      <c r="BX117" s="1071" t="n"/>
      <c r="BY117" s="1071" t="n"/>
      <c r="BZ117" s="1071" t="n"/>
      <c r="CA117" s="1071" t="n"/>
      <c r="CB117" s="1071" t="n"/>
      <c r="CC117" s="1071" t="n"/>
      <c r="CD117" s="1071" t="n"/>
      <c r="CE117" s="1071" t="n"/>
      <c r="CF117" s="1071" t="n"/>
      <c r="CG117" s="1071" t="n"/>
      <c r="CH117" s="1071" t="n"/>
      <c r="CI117" s="1071" t="n"/>
      <c r="CJ117" s="1071" t="n"/>
      <c r="CK117" s="1071" t="n"/>
      <c r="CL117" s="1071" t="n"/>
      <c r="CM117" s="1071" t="n"/>
      <c r="CN117" s="1071" t="n"/>
      <c r="CO117" s="1071" t="n"/>
      <c r="CP117" s="1071" t="n"/>
      <c r="CQ117" s="1071" t="n"/>
      <c r="CR117" s="1071" t="n"/>
      <c r="CS117" s="1071" t="n"/>
      <c r="CT117" s="1071" t="n"/>
      <c r="CU117" s="1071" t="n"/>
      <c r="CV117" s="1071" t="n"/>
      <c r="CW117" s="1071" t="n"/>
      <c r="CX117" s="1071" t="n"/>
      <c r="CY117" s="1071" t="n"/>
      <c r="CZ117" s="1071" t="n"/>
      <c r="DA117" s="1071" t="n"/>
      <c r="DB117" s="1071" t="n"/>
      <c r="DC117" s="1071" t="n"/>
      <c r="DD117" s="1071" t="n"/>
      <c r="DE117" s="1071" t="n"/>
      <c r="DF117" s="1071" t="n"/>
      <c r="DG117" s="1071" t="n"/>
      <c r="DH117" s="1071" t="n"/>
      <c r="DI117" s="1071" t="n"/>
      <c r="DJ117" s="1071" t="n"/>
      <c r="DK117" s="1071" t="n"/>
      <c r="DL117" s="1071" t="n"/>
      <c r="DM117" s="1071" t="n"/>
      <c r="DN117" s="1071" t="n"/>
      <c r="DO117" s="1071" t="n"/>
      <c r="DP117" s="1071" t="n"/>
      <c r="DQ117" s="1071" t="n"/>
      <c r="DR117" s="1071" t="n"/>
      <c r="DS117" s="1071" t="n"/>
      <c r="DT117" s="1071" t="n"/>
      <c r="DU117" s="1071" t="n"/>
      <c r="DV117" s="1071" t="n"/>
      <c r="DW117" s="1071" t="n"/>
      <c r="DX117" s="1071" t="n"/>
      <c r="DY117" s="1071" t="n"/>
      <c r="DZ117" s="1071" t="n"/>
      <c r="EA117" s="1071" t="n"/>
      <c r="EB117" s="1071" t="n"/>
      <c r="EC117" s="1071" t="n"/>
      <c r="ED117" s="1071" t="n"/>
      <c r="EE117" s="1071" t="n"/>
      <c r="EF117" s="1071" t="n"/>
      <c r="EG117" s="1071" t="n"/>
      <c r="EH117" s="1071" t="n"/>
      <c r="EI117" s="1071" t="n"/>
      <c r="EJ117" s="1071" t="n"/>
      <c r="EK117" s="1071" t="n"/>
      <c r="EL117" s="1071" t="n"/>
      <c r="EM117" s="1071" t="n"/>
      <c r="EN117" s="1071" t="n"/>
      <c r="EO117" s="1071" t="n"/>
      <c r="EP117" s="1071" t="n"/>
      <c r="EQ117" s="1071" t="n"/>
      <c r="ER117" s="1071" t="n"/>
      <c r="ES117" s="1071" t="n"/>
      <c r="ET117" s="1071" t="n"/>
      <c r="EU117" s="1071" t="n"/>
      <c r="EV117" s="1071" t="n"/>
      <c r="EW117" s="1071" t="n"/>
      <c r="EX117" s="1071" t="n"/>
      <c r="EY117" s="1071" t="n"/>
      <c r="EZ117" s="1071" t="n"/>
      <c r="FA117" s="1071" t="n"/>
      <c r="FB117" s="1071" t="n"/>
      <c r="FC117" s="1071" t="n"/>
      <c r="FD117" s="1071" t="n"/>
      <c r="FE117" s="1071" t="n"/>
      <c r="FF117" s="1071" t="n"/>
      <c r="FG117" s="1071" t="n"/>
      <c r="FH117" s="1071" t="n"/>
      <c r="FI117" s="1071" t="n"/>
      <c r="FJ117" s="1071" t="n"/>
      <c r="FK117" s="1071" t="n"/>
      <c r="FL117" s="1071" t="n"/>
      <c r="FM117" s="1071" t="n"/>
      <c r="FN117" s="1071" t="n"/>
      <c r="FO117" s="1071" t="n"/>
      <c r="FP117" s="1071" t="n"/>
      <c r="FQ117" s="1071" t="n"/>
      <c r="FR117" s="1071" t="n"/>
      <c r="FS117" s="1071" t="n"/>
      <c r="FT117" s="1071" t="n"/>
      <c r="FU117" s="1071" t="n"/>
      <c r="FV117" s="1071" t="n"/>
      <c r="FW117" s="1071" t="n"/>
      <c r="FX117" s="1071" t="n"/>
      <c r="FY117" s="1071" t="n"/>
      <c r="FZ117" s="1071" t="n"/>
      <c r="GA117" s="1071" t="n"/>
      <c r="GB117" s="1071" t="n"/>
      <c r="GC117" s="1071" t="n"/>
      <c r="GD117" s="1071" t="n"/>
      <c r="GE117" s="1071" t="n"/>
      <c r="GF117" s="1071" t="n"/>
      <c r="GG117" s="1071" t="n"/>
      <c r="GH117" s="1071" t="n"/>
      <c r="GI117" s="1071" t="n"/>
      <c r="GJ117" s="1071" t="n"/>
      <c r="GK117" s="1071" t="n"/>
      <c r="GL117" s="1071" t="n"/>
      <c r="GM117" s="1071" t="n"/>
      <c r="GN117" s="1071" t="n"/>
      <c r="GO117" s="1071" t="n"/>
      <c r="GP117" s="1071" t="n"/>
      <c r="GQ117" s="1071" t="n"/>
      <c r="GR117" s="1071" t="n"/>
      <c r="GS117" s="1071" t="n"/>
      <c r="GT117" s="1071" t="n"/>
      <c r="GU117" s="1071" t="n"/>
      <c r="GV117" s="1071" t="n"/>
      <c r="GW117" s="1071" t="n"/>
      <c r="GX117" s="1071" t="n"/>
      <c r="GY117" s="1071" t="n"/>
      <c r="GZ117" s="1071" t="n"/>
      <c r="HA117" s="1071" t="n"/>
      <c r="HB117" s="1071" t="n"/>
      <c r="HC117" s="1071" t="n"/>
      <c r="HD117" s="1071" t="n"/>
      <c r="HE117" s="1071" t="n"/>
      <c r="HF117" s="1071" t="n"/>
      <c r="HG117" s="1071" t="n"/>
      <c r="HH117" s="1071" t="n"/>
      <c r="HI117" s="1071" t="n"/>
      <c r="HJ117" s="1071" t="n"/>
      <c r="HK117" s="1071" t="n"/>
      <c r="HL117" s="1071" t="n"/>
      <c r="HM117" s="1071" t="n"/>
      <c r="HN117" s="1071" t="n"/>
      <c r="HO117" s="1071" t="n"/>
      <c r="HP117" s="1071" t="n"/>
      <c r="HQ117" s="1071" t="n"/>
      <c r="HR117" s="1071" t="n"/>
      <c r="HS117" s="1071" t="n"/>
      <c r="HT117" s="1071" t="n"/>
      <c r="HU117" s="1071" t="n"/>
      <c r="HV117" s="1071" t="n"/>
      <c r="HW117" s="1071" t="n"/>
      <c r="HX117" s="1071" t="n"/>
      <c r="HY117" s="1071" t="n"/>
      <c r="HZ117" s="1071" t="n"/>
      <c r="IA117" s="1071" t="n"/>
      <c r="IB117" s="1071" t="n"/>
      <c r="IC117" s="1071" t="n"/>
      <c r="ID117" s="1071" t="n"/>
      <c r="IE117" s="1071" t="n"/>
      <c r="IF117" s="1071" t="n"/>
      <c r="IG117" s="1071" t="n"/>
      <c r="IH117" s="1071" t="n"/>
      <c r="II117" s="1071" t="n"/>
      <c r="IJ117" s="1071" t="n"/>
      <c r="IK117" s="1071" t="n"/>
      <c r="IL117" s="1071" t="n"/>
      <c r="IM117" s="1071" t="n"/>
      <c r="IN117" s="1071" t="n"/>
      <c r="IO117" s="1071" t="n"/>
      <c r="IP117" s="1071" t="n"/>
      <c r="IQ117" s="1071" t="n"/>
      <c r="IR117" s="1071" t="n"/>
      <c r="IS117" s="1071" t="n"/>
      <c r="IT117" s="1071" t="n"/>
      <c r="IU117" s="1071" t="n"/>
      <c r="IV117" s="1071" t="n"/>
      <c r="IW117" s="1071" t="n"/>
      <c r="IX117" s="1071" t="n"/>
      <c r="IY117" s="1071" t="n"/>
      <c r="IZ117" s="1071" t="n"/>
      <c r="JA117" s="1071" t="n"/>
      <c r="JB117" s="1071" t="n"/>
      <c r="JC117" s="1071" t="n"/>
      <c r="JD117" s="1071" t="n"/>
      <c r="JE117" s="1071" t="n"/>
      <c r="JF117" s="1071" t="n"/>
      <c r="JG117" s="1071" t="n"/>
      <c r="JH117" s="1071" t="n"/>
      <c r="JI117" s="1071" t="n"/>
      <c r="JJ117" s="1071" t="n"/>
      <c r="JK117" s="1071" t="n"/>
      <c r="JL117" s="1071" t="n"/>
      <c r="JM117" s="1071" t="n"/>
      <c r="JN117" s="1071" t="n"/>
      <c r="JO117" s="1071" t="n"/>
      <c r="JP117" s="1071" t="n"/>
      <c r="JQ117" s="1071" t="n"/>
      <c r="JR117" s="1071" t="n"/>
      <c r="JS117" s="1071" t="n"/>
      <c r="JT117" s="1071" t="n"/>
      <c r="JU117" s="1071" t="n"/>
      <c r="JV117" s="1071" t="n"/>
      <c r="JW117" s="1071" t="n"/>
      <c r="JX117" s="1071" t="n"/>
      <c r="JY117" s="1071" t="n"/>
      <c r="JZ117" s="1071" t="n"/>
      <c r="KA117" s="1071" t="n"/>
      <c r="KB117" s="1071" t="n"/>
      <c r="KC117" s="1071" t="n"/>
      <c r="KD117" s="1071" t="n"/>
      <c r="KE117" s="1071" t="n"/>
      <c r="KF117" s="1071" t="n"/>
      <c r="KG117" s="1071" t="n"/>
      <c r="KH117" s="1071" t="n"/>
      <c r="KI117" s="1071" t="n"/>
      <c r="KJ117" s="1071" t="n"/>
      <c r="KK117" s="1071" t="n"/>
      <c r="KL117" s="1071" t="n"/>
      <c r="KM117" s="1071" t="n"/>
      <c r="KN117" s="1071" t="n"/>
      <c r="KO117" s="1071" t="n"/>
      <c r="KP117" s="1071" t="n"/>
      <c r="KQ117" s="1071" t="n"/>
      <c r="KR117" s="1071" t="n"/>
      <c r="KS117" s="1071" t="n"/>
      <c r="KT117" s="1071" t="n"/>
      <c r="KU117" s="1071" t="n"/>
      <c r="KV117" s="1071" t="n"/>
      <c r="KW117" s="1071" t="n"/>
      <c r="KX117" s="1071" t="n"/>
      <c r="KY117" s="1071" t="n"/>
      <c r="KZ117" s="1071" t="n"/>
      <c r="LA117" s="1071" t="n"/>
      <c r="LB117" s="1071" t="n"/>
      <c r="LC117" s="1071" t="n"/>
      <c r="LD117" s="1071" t="n"/>
      <c r="LE117" s="1071" t="n"/>
      <c r="LF117" s="1071" t="n"/>
      <c r="LG117" s="1071" t="n"/>
      <c r="LH117" s="1071" t="n"/>
      <c r="LI117" s="1071" t="n"/>
      <c r="LJ117" s="1071" t="n"/>
      <c r="LK117" s="1071" t="n"/>
      <c r="LL117" s="1071" t="n"/>
      <c r="LM117" s="1071" t="n"/>
      <c r="LN117" s="1071" t="n"/>
      <c r="LO117" s="1071" t="n"/>
      <c r="LP117" s="1071" t="n"/>
      <c r="LQ117" s="1071" t="n"/>
      <c r="LR117" s="1071" t="n"/>
      <c r="LS117" s="1071" t="n"/>
    </row>
    <row r="118" ht="14.25" customFormat="1" customHeight="1" s="1071">
      <c r="A118" s="1071" t="n"/>
      <c r="B118" s="1097" t="n"/>
      <c r="C118" s="1128" t="n"/>
      <c r="D118" s="1128" t="n"/>
      <c r="E118" s="1128" t="n"/>
      <c r="F118" s="1128" t="n"/>
      <c r="G118" s="1128" t="n"/>
      <c r="H118" s="1128" t="n"/>
      <c r="I118" s="1134" t="n"/>
      <c r="J118" s="1071" t="n"/>
      <c r="K118" s="1071" t="n"/>
      <c r="L118" s="1071" t="n"/>
      <c r="M118" s="1071" t="n"/>
      <c r="N118" s="1100">
        <f>B118</f>
        <v/>
      </c>
      <c r="O118" s="1101">
        <f>C118*BS!$B$9</f>
        <v/>
      </c>
      <c r="P118" s="1101">
        <f>D118*BS!$B$9</f>
        <v/>
      </c>
      <c r="Q118" s="1101">
        <f>E118*BS!$B$9</f>
        <v/>
      </c>
      <c r="R118" s="1101">
        <f>F118*BS!$B$9</f>
        <v/>
      </c>
      <c r="S118" s="1101">
        <f>G118*BS!$B$9</f>
        <v/>
      </c>
      <c r="T118" s="1101">
        <f>H118*BS!$B$9</f>
        <v/>
      </c>
      <c r="U118" s="1135">
        <f>I118</f>
        <v/>
      </c>
      <c r="V118" s="141" t="n"/>
      <c r="W118" s="141" t="n"/>
      <c r="X118" s="1071" t="n"/>
      <c r="Y118" s="1071" t="n"/>
      <c r="Z118" s="1071" t="n"/>
      <c r="AA118" s="1071" t="n"/>
      <c r="AB118" s="1071" t="n"/>
      <c r="AC118" s="1071" t="n"/>
      <c r="AD118" s="1071" t="n"/>
      <c r="AE118" s="1071" t="n"/>
      <c r="AF118" s="1071" t="n"/>
      <c r="AG118" s="1071" t="n"/>
      <c r="AH118" s="1071" t="n"/>
      <c r="AI118" s="1071" t="n"/>
      <c r="AJ118" s="1071" t="n"/>
      <c r="AK118" s="1071" t="n"/>
      <c r="AL118" s="1071" t="n"/>
      <c r="AM118" s="1071" t="n"/>
      <c r="AN118" s="1071" t="n"/>
      <c r="AO118" s="1071" t="n"/>
      <c r="AP118" s="1071" t="n"/>
      <c r="AQ118" s="1071" t="n"/>
      <c r="AR118" s="1071" t="n"/>
      <c r="AS118" s="1071" t="n"/>
      <c r="AT118" s="1071" t="n"/>
      <c r="AU118" s="1071" t="n"/>
      <c r="AV118" s="1071" t="n"/>
      <c r="AW118" s="1071" t="n"/>
      <c r="AX118" s="1071" t="n"/>
      <c r="AY118" s="1071" t="n"/>
      <c r="AZ118" s="1071" t="n"/>
      <c r="BA118" s="1071" t="n"/>
      <c r="BB118" s="1071" t="n"/>
      <c r="BC118" s="1071" t="n"/>
      <c r="BD118" s="1071" t="n"/>
      <c r="BE118" s="1071" t="n"/>
      <c r="BF118" s="1071" t="n"/>
      <c r="BG118" s="1071" t="n"/>
      <c r="BH118" s="1071" t="n"/>
      <c r="BI118" s="1071" t="n"/>
      <c r="BJ118" s="1071" t="n"/>
      <c r="BK118" s="1071" t="n"/>
      <c r="BL118" s="1071" t="n"/>
      <c r="BM118" s="1071" t="n"/>
      <c r="BN118" s="1071" t="n"/>
      <c r="BO118" s="1071" t="n"/>
      <c r="BP118" s="1071" t="n"/>
      <c r="BQ118" s="1071" t="n"/>
      <c r="BR118" s="1071" t="n"/>
      <c r="BS118" s="1071" t="n"/>
      <c r="BT118" s="1071" t="n"/>
      <c r="BU118" s="1071" t="n"/>
      <c r="BV118" s="1071" t="n"/>
      <c r="BW118" s="1071" t="n"/>
      <c r="BX118" s="1071" t="n"/>
      <c r="BY118" s="1071" t="n"/>
      <c r="BZ118" s="1071" t="n"/>
      <c r="CA118" s="1071" t="n"/>
      <c r="CB118" s="1071" t="n"/>
      <c r="CC118" s="1071" t="n"/>
      <c r="CD118" s="1071" t="n"/>
      <c r="CE118" s="1071" t="n"/>
      <c r="CF118" s="1071" t="n"/>
      <c r="CG118" s="1071" t="n"/>
      <c r="CH118" s="1071" t="n"/>
      <c r="CI118" s="1071" t="n"/>
      <c r="CJ118" s="1071" t="n"/>
      <c r="CK118" s="1071" t="n"/>
      <c r="CL118" s="1071" t="n"/>
      <c r="CM118" s="1071" t="n"/>
      <c r="CN118" s="1071" t="n"/>
      <c r="CO118" s="1071" t="n"/>
      <c r="CP118" s="1071" t="n"/>
      <c r="CQ118" s="1071" t="n"/>
      <c r="CR118" s="1071" t="n"/>
      <c r="CS118" s="1071" t="n"/>
      <c r="CT118" s="1071" t="n"/>
      <c r="CU118" s="1071" t="n"/>
      <c r="CV118" s="1071" t="n"/>
      <c r="CW118" s="1071" t="n"/>
      <c r="CX118" s="1071" t="n"/>
      <c r="CY118" s="1071" t="n"/>
      <c r="CZ118" s="1071" t="n"/>
      <c r="DA118" s="1071" t="n"/>
      <c r="DB118" s="1071" t="n"/>
      <c r="DC118" s="1071" t="n"/>
      <c r="DD118" s="1071" t="n"/>
      <c r="DE118" s="1071" t="n"/>
      <c r="DF118" s="1071" t="n"/>
      <c r="DG118" s="1071" t="n"/>
      <c r="DH118" s="1071" t="n"/>
      <c r="DI118" s="1071" t="n"/>
      <c r="DJ118" s="1071" t="n"/>
      <c r="DK118" s="1071" t="n"/>
      <c r="DL118" s="1071" t="n"/>
      <c r="DM118" s="1071" t="n"/>
      <c r="DN118" s="1071" t="n"/>
      <c r="DO118" s="1071" t="n"/>
      <c r="DP118" s="1071" t="n"/>
      <c r="DQ118" s="1071" t="n"/>
      <c r="DR118" s="1071" t="n"/>
      <c r="DS118" s="1071" t="n"/>
      <c r="DT118" s="1071" t="n"/>
      <c r="DU118" s="1071" t="n"/>
      <c r="DV118" s="1071" t="n"/>
      <c r="DW118" s="1071" t="n"/>
      <c r="DX118" s="1071" t="n"/>
      <c r="DY118" s="1071" t="n"/>
      <c r="DZ118" s="1071" t="n"/>
      <c r="EA118" s="1071" t="n"/>
      <c r="EB118" s="1071" t="n"/>
      <c r="EC118" s="1071" t="n"/>
      <c r="ED118" s="1071" t="n"/>
      <c r="EE118" s="1071" t="n"/>
      <c r="EF118" s="1071" t="n"/>
      <c r="EG118" s="1071" t="n"/>
      <c r="EH118" s="1071" t="n"/>
      <c r="EI118" s="1071" t="n"/>
      <c r="EJ118" s="1071" t="n"/>
      <c r="EK118" s="1071" t="n"/>
      <c r="EL118" s="1071" t="n"/>
      <c r="EM118" s="1071" t="n"/>
      <c r="EN118" s="1071" t="n"/>
      <c r="EO118" s="1071" t="n"/>
      <c r="EP118" s="1071" t="n"/>
      <c r="EQ118" s="1071" t="n"/>
      <c r="ER118" s="1071" t="n"/>
      <c r="ES118" s="1071" t="n"/>
      <c r="ET118" s="1071" t="n"/>
      <c r="EU118" s="1071" t="n"/>
      <c r="EV118" s="1071" t="n"/>
      <c r="EW118" s="1071" t="n"/>
      <c r="EX118" s="1071" t="n"/>
      <c r="EY118" s="1071" t="n"/>
      <c r="EZ118" s="1071" t="n"/>
      <c r="FA118" s="1071" t="n"/>
      <c r="FB118" s="1071" t="n"/>
      <c r="FC118" s="1071" t="n"/>
      <c r="FD118" s="1071" t="n"/>
      <c r="FE118" s="1071" t="n"/>
      <c r="FF118" s="1071" t="n"/>
      <c r="FG118" s="1071" t="n"/>
      <c r="FH118" s="1071" t="n"/>
      <c r="FI118" s="1071" t="n"/>
      <c r="FJ118" s="1071" t="n"/>
      <c r="FK118" s="1071" t="n"/>
      <c r="FL118" s="1071" t="n"/>
      <c r="FM118" s="1071" t="n"/>
      <c r="FN118" s="1071" t="n"/>
      <c r="FO118" s="1071" t="n"/>
      <c r="FP118" s="1071" t="n"/>
      <c r="FQ118" s="1071" t="n"/>
      <c r="FR118" s="1071" t="n"/>
      <c r="FS118" s="1071" t="n"/>
      <c r="FT118" s="1071" t="n"/>
      <c r="FU118" s="1071" t="n"/>
      <c r="FV118" s="1071" t="n"/>
      <c r="FW118" s="1071" t="n"/>
      <c r="FX118" s="1071" t="n"/>
      <c r="FY118" s="1071" t="n"/>
      <c r="FZ118" s="1071" t="n"/>
      <c r="GA118" s="1071" t="n"/>
      <c r="GB118" s="1071" t="n"/>
      <c r="GC118" s="1071" t="n"/>
      <c r="GD118" s="1071" t="n"/>
      <c r="GE118" s="1071" t="n"/>
      <c r="GF118" s="1071" t="n"/>
      <c r="GG118" s="1071" t="n"/>
      <c r="GH118" s="1071" t="n"/>
      <c r="GI118" s="1071" t="n"/>
      <c r="GJ118" s="1071" t="n"/>
      <c r="GK118" s="1071" t="n"/>
      <c r="GL118" s="1071" t="n"/>
      <c r="GM118" s="1071" t="n"/>
      <c r="GN118" s="1071" t="n"/>
      <c r="GO118" s="1071" t="n"/>
      <c r="GP118" s="1071" t="n"/>
      <c r="GQ118" s="1071" t="n"/>
      <c r="GR118" s="1071" t="n"/>
      <c r="GS118" s="1071" t="n"/>
      <c r="GT118" s="1071" t="n"/>
      <c r="GU118" s="1071" t="n"/>
      <c r="GV118" s="1071" t="n"/>
      <c r="GW118" s="1071" t="n"/>
      <c r="GX118" s="1071" t="n"/>
      <c r="GY118" s="1071" t="n"/>
      <c r="GZ118" s="1071" t="n"/>
      <c r="HA118" s="1071" t="n"/>
      <c r="HB118" s="1071" t="n"/>
      <c r="HC118" s="1071" t="n"/>
      <c r="HD118" s="1071" t="n"/>
      <c r="HE118" s="1071" t="n"/>
      <c r="HF118" s="1071" t="n"/>
      <c r="HG118" s="1071" t="n"/>
      <c r="HH118" s="1071" t="n"/>
      <c r="HI118" s="1071" t="n"/>
      <c r="HJ118" s="1071" t="n"/>
      <c r="HK118" s="1071" t="n"/>
      <c r="HL118" s="1071" t="n"/>
      <c r="HM118" s="1071" t="n"/>
      <c r="HN118" s="1071" t="n"/>
      <c r="HO118" s="1071" t="n"/>
      <c r="HP118" s="1071" t="n"/>
      <c r="HQ118" s="1071" t="n"/>
      <c r="HR118" s="1071" t="n"/>
      <c r="HS118" s="1071" t="n"/>
      <c r="HT118" s="1071" t="n"/>
      <c r="HU118" s="1071" t="n"/>
      <c r="HV118" s="1071" t="n"/>
      <c r="HW118" s="1071" t="n"/>
      <c r="HX118" s="1071" t="n"/>
      <c r="HY118" s="1071" t="n"/>
      <c r="HZ118" s="1071" t="n"/>
      <c r="IA118" s="1071" t="n"/>
      <c r="IB118" s="1071" t="n"/>
      <c r="IC118" s="1071" t="n"/>
      <c r="ID118" s="1071" t="n"/>
      <c r="IE118" s="1071" t="n"/>
      <c r="IF118" s="1071" t="n"/>
      <c r="IG118" s="1071" t="n"/>
      <c r="IH118" s="1071" t="n"/>
      <c r="II118" s="1071" t="n"/>
      <c r="IJ118" s="1071" t="n"/>
      <c r="IK118" s="1071" t="n"/>
      <c r="IL118" s="1071" t="n"/>
      <c r="IM118" s="1071" t="n"/>
      <c r="IN118" s="1071" t="n"/>
      <c r="IO118" s="1071" t="n"/>
      <c r="IP118" s="1071" t="n"/>
      <c r="IQ118" s="1071" t="n"/>
      <c r="IR118" s="1071" t="n"/>
      <c r="IS118" s="1071" t="n"/>
      <c r="IT118" s="1071" t="n"/>
      <c r="IU118" s="1071" t="n"/>
      <c r="IV118" s="1071" t="n"/>
      <c r="IW118" s="1071" t="n"/>
      <c r="IX118" s="1071" t="n"/>
      <c r="IY118" s="1071" t="n"/>
      <c r="IZ118" s="1071" t="n"/>
      <c r="JA118" s="1071" t="n"/>
      <c r="JB118" s="1071" t="n"/>
      <c r="JC118" s="1071" t="n"/>
      <c r="JD118" s="1071" t="n"/>
      <c r="JE118" s="1071" t="n"/>
      <c r="JF118" s="1071" t="n"/>
      <c r="JG118" s="1071" t="n"/>
      <c r="JH118" s="1071" t="n"/>
      <c r="JI118" s="1071" t="n"/>
      <c r="JJ118" s="1071" t="n"/>
      <c r="JK118" s="1071" t="n"/>
      <c r="JL118" s="1071" t="n"/>
      <c r="JM118" s="1071" t="n"/>
      <c r="JN118" s="1071" t="n"/>
      <c r="JO118" s="1071" t="n"/>
      <c r="JP118" s="1071" t="n"/>
      <c r="JQ118" s="1071" t="n"/>
      <c r="JR118" s="1071" t="n"/>
      <c r="JS118" s="1071" t="n"/>
      <c r="JT118" s="1071" t="n"/>
      <c r="JU118" s="1071" t="n"/>
      <c r="JV118" s="1071" t="n"/>
      <c r="JW118" s="1071" t="n"/>
      <c r="JX118" s="1071" t="n"/>
      <c r="JY118" s="1071" t="n"/>
      <c r="JZ118" s="1071" t="n"/>
      <c r="KA118" s="1071" t="n"/>
      <c r="KB118" s="1071" t="n"/>
      <c r="KC118" s="1071" t="n"/>
      <c r="KD118" s="1071" t="n"/>
      <c r="KE118" s="1071" t="n"/>
      <c r="KF118" s="1071" t="n"/>
      <c r="KG118" s="1071" t="n"/>
      <c r="KH118" s="1071" t="n"/>
      <c r="KI118" s="1071" t="n"/>
      <c r="KJ118" s="1071" t="n"/>
      <c r="KK118" s="1071" t="n"/>
      <c r="KL118" s="1071" t="n"/>
      <c r="KM118" s="1071" t="n"/>
      <c r="KN118" s="1071" t="n"/>
      <c r="KO118" s="1071" t="n"/>
      <c r="KP118" s="1071" t="n"/>
      <c r="KQ118" s="1071" t="n"/>
      <c r="KR118" s="1071" t="n"/>
      <c r="KS118" s="1071" t="n"/>
      <c r="KT118" s="1071" t="n"/>
      <c r="KU118" s="1071" t="n"/>
      <c r="KV118" s="1071" t="n"/>
      <c r="KW118" s="1071" t="n"/>
      <c r="KX118" s="1071" t="n"/>
      <c r="KY118" s="1071" t="n"/>
      <c r="KZ118" s="1071" t="n"/>
      <c r="LA118" s="1071" t="n"/>
      <c r="LB118" s="1071" t="n"/>
      <c r="LC118" s="1071" t="n"/>
      <c r="LD118" s="1071" t="n"/>
      <c r="LE118" s="1071" t="n"/>
      <c r="LF118" s="1071" t="n"/>
      <c r="LG118" s="1071" t="n"/>
      <c r="LH118" s="1071" t="n"/>
      <c r="LI118" s="1071" t="n"/>
      <c r="LJ118" s="1071" t="n"/>
      <c r="LK118" s="1071" t="n"/>
      <c r="LL118" s="1071" t="n"/>
      <c r="LM118" s="1071" t="n"/>
      <c r="LN118" s="1071" t="n"/>
      <c r="LO118" s="1071" t="n"/>
      <c r="LP118" s="1071" t="n"/>
      <c r="LQ118" s="1071" t="n"/>
      <c r="LR118" s="1071" t="n"/>
      <c r="LS118" s="1071" t="n"/>
    </row>
    <row r="119" ht="14.25" customFormat="1" customHeight="1" s="1071">
      <c r="A119" s="1071" t="n"/>
      <c r="B119" s="1097" t="n"/>
      <c r="C119" s="1128" t="n"/>
      <c r="D119" s="1128" t="n"/>
      <c r="E119" s="1128" t="n"/>
      <c r="F119" s="1128" t="n"/>
      <c r="G119" s="1128" t="n"/>
      <c r="H119" s="1128" t="n"/>
      <c r="I119" s="1134" t="n"/>
      <c r="J119" s="1071" t="n"/>
      <c r="K119" s="1071" t="n"/>
      <c r="L119" s="1071" t="n"/>
      <c r="M119" s="1071" t="n"/>
      <c r="N119" s="1100">
        <f>B119</f>
        <v/>
      </c>
      <c r="O119" s="1101">
        <f>C119*BS!$B$9</f>
        <v/>
      </c>
      <c r="P119" s="1101">
        <f>D119*BS!$B$9</f>
        <v/>
      </c>
      <c r="Q119" s="1101">
        <f>E119*BS!$B$9</f>
        <v/>
      </c>
      <c r="R119" s="1101">
        <f>F119*BS!$B$9</f>
        <v/>
      </c>
      <c r="S119" s="1101">
        <f>G119*BS!$B$9</f>
        <v/>
      </c>
      <c r="T119" s="1101">
        <f>H119*BS!$B$9</f>
        <v/>
      </c>
      <c r="U119" s="1135">
        <f>I119</f>
        <v/>
      </c>
      <c r="V119" s="141" t="n"/>
      <c r="W119" s="141" t="n"/>
      <c r="X119" s="1071" t="n"/>
      <c r="Y119" s="1071" t="n"/>
      <c r="Z119" s="1071" t="n"/>
      <c r="AA119" s="1071" t="n"/>
      <c r="AB119" s="1071" t="n"/>
      <c r="AC119" s="1071" t="n"/>
      <c r="AD119" s="1071" t="n"/>
      <c r="AE119" s="1071" t="n"/>
      <c r="AF119" s="1071" t="n"/>
      <c r="AG119" s="1071" t="n"/>
      <c r="AH119" s="1071" t="n"/>
      <c r="AI119" s="1071" t="n"/>
      <c r="AJ119" s="1071" t="n"/>
      <c r="AK119" s="1071" t="n"/>
      <c r="AL119" s="1071" t="n"/>
      <c r="AM119" s="1071" t="n"/>
      <c r="AN119" s="1071" t="n"/>
      <c r="AO119" s="1071" t="n"/>
      <c r="AP119" s="1071" t="n"/>
      <c r="AQ119" s="1071" t="n"/>
      <c r="AR119" s="1071" t="n"/>
      <c r="AS119" s="1071" t="n"/>
      <c r="AT119" s="1071" t="n"/>
      <c r="AU119" s="1071" t="n"/>
      <c r="AV119" s="1071" t="n"/>
      <c r="AW119" s="1071" t="n"/>
      <c r="AX119" s="1071" t="n"/>
      <c r="AY119" s="1071" t="n"/>
      <c r="AZ119" s="1071" t="n"/>
      <c r="BA119" s="1071" t="n"/>
      <c r="BB119" s="1071" t="n"/>
      <c r="BC119" s="1071" t="n"/>
      <c r="BD119" s="1071" t="n"/>
      <c r="BE119" s="1071" t="n"/>
      <c r="BF119" s="1071" t="n"/>
      <c r="BG119" s="1071" t="n"/>
      <c r="BH119" s="1071" t="n"/>
      <c r="BI119" s="1071" t="n"/>
      <c r="BJ119" s="1071" t="n"/>
      <c r="BK119" s="1071" t="n"/>
      <c r="BL119" s="1071" t="n"/>
      <c r="BM119" s="1071" t="n"/>
      <c r="BN119" s="1071" t="n"/>
      <c r="BO119" s="1071" t="n"/>
      <c r="BP119" s="1071" t="n"/>
      <c r="BQ119" s="1071" t="n"/>
      <c r="BR119" s="1071" t="n"/>
      <c r="BS119" s="1071" t="n"/>
      <c r="BT119" s="1071" t="n"/>
      <c r="BU119" s="1071" t="n"/>
      <c r="BV119" s="1071" t="n"/>
      <c r="BW119" s="1071" t="n"/>
      <c r="BX119" s="1071" t="n"/>
      <c r="BY119" s="1071" t="n"/>
      <c r="BZ119" s="1071" t="n"/>
      <c r="CA119" s="1071" t="n"/>
      <c r="CB119" s="1071" t="n"/>
      <c r="CC119" s="1071" t="n"/>
      <c r="CD119" s="1071" t="n"/>
      <c r="CE119" s="1071" t="n"/>
      <c r="CF119" s="1071" t="n"/>
      <c r="CG119" s="1071" t="n"/>
      <c r="CH119" s="1071" t="n"/>
      <c r="CI119" s="1071" t="n"/>
      <c r="CJ119" s="1071" t="n"/>
      <c r="CK119" s="1071" t="n"/>
      <c r="CL119" s="1071" t="n"/>
      <c r="CM119" s="1071" t="n"/>
      <c r="CN119" s="1071" t="n"/>
      <c r="CO119" s="1071" t="n"/>
      <c r="CP119" s="1071" t="n"/>
      <c r="CQ119" s="1071" t="n"/>
      <c r="CR119" s="1071" t="n"/>
      <c r="CS119" s="1071" t="n"/>
      <c r="CT119" s="1071" t="n"/>
      <c r="CU119" s="1071" t="n"/>
      <c r="CV119" s="1071" t="n"/>
      <c r="CW119" s="1071" t="n"/>
      <c r="CX119" s="1071" t="n"/>
      <c r="CY119" s="1071" t="n"/>
      <c r="CZ119" s="1071" t="n"/>
      <c r="DA119" s="1071" t="n"/>
      <c r="DB119" s="1071" t="n"/>
      <c r="DC119" s="1071" t="n"/>
      <c r="DD119" s="1071" t="n"/>
      <c r="DE119" s="1071" t="n"/>
      <c r="DF119" s="1071" t="n"/>
      <c r="DG119" s="1071" t="n"/>
      <c r="DH119" s="1071" t="n"/>
      <c r="DI119" s="1071" t="n"/>
      <c r="DJ119" s="1071" t="n"/>
      <c r="DK119" s="1071" t="n"/>
      <c r="DL119" s="1071" t="n"/>
      <c r="DM119" s="1071" t="n"/>
      <c r="DN119" s="1071" t="n"/>
      <c r="DO119" s="1071" t="n"/>
      <c r="DP119" s="1071" t="n"/>
      <c r="DQ119" s="1071" t="n"/>
      <c r="DR119" s="1071" t="n"/>
      <c r="DS119" s="1071" t="n"/>
      <c r="DT119" s="1071" t="n"/>
      <c r="DU119" s="1071" t="n"/>
      <c r="DV119" s="1071" t="n"/>
      <c r="DW119" s="1071" t="n"/>
      <c r="DX119" s="1071" t="n"/>
      <c r="DY119" s="1071" t="n"/>
      <c r="DZ119" s="1071" t="n"/>
      <c r="EA119" s="1071" t="n"/>
      <c r="EB119" s="1071" t="n"/>
      <c r="EC119" s="1071" t="n"/>
      <c r="ED119" s="1071" t="n"/>
      <c r="EE119" s="1071" t="n"/>
      <c r="EF119" s="1071" t="n"/>
      <c r="EG119" s="1071" t="n"/>
      <c r="EH119" s="1071" t="n"/>
      <c r="EI119" s="1071" t="n"/>
      <c r="EJ119" s="1071" t="n"/>
      <c r="EK119" s="1071" t="n"/>
      <c r="EL119" s="1071" t="n"/>
      <c r="EM119" s="1071" t="n"/>
      <c r="EN119" s="1071" t="n"/>
      <c r="EO119" s="1071" t="n"/>
      <c r="EP119" s="1071" t="n"/>
      <c r="EQ119" s="1071" t="n"/>
      <c r="ER119" s="1071" t="n"/>
      <c r="ES119" s="1071" t="n"/>
      <c r="ET119" s="1071" t="n"/>
      <c r="EU119" s="1071" t="n"/>
      <c r="EV119" s="1071" t="n"/>
      <c r="EW119" s="1071" t="n"/>
      <c r="EX119" s="1071" t="n"/>
      <c r="EY119" s="1071" t="n"/>
      <c r="EZ119" s="1071" t="n"/>
      <c r="FA119" s="1071" t="n"/>
      <c r="FB119" s="1071" t="n"/>
      <c r="FC119" s="1071" t="n"/>
      <c r="FD119" s="1071" t="n"/>
      <c r="FE119" s="1071" t="n"/>
      <c r="FF119" s="1071" t="n"/>
      <c r="FG119" s="1071" t="n"/>
      <c r="FH119" s="1071" t="n"/>
      <c r="FI119" s="1071" t="n"/>
      <c r="FJ119" s="1071" t="n"/>
      <c r="FK119" s="1071" t="n"/>
      <c r="FL119" s="1071" t="n"/>
      <c r="FM119" s="1071" t="n"/>
      <c r="FN119" s="1071" t="n"/>
      <c r="FO119" s="1071" t="n"/>
      <c r="FP119" s="1071" t="n"/>
      <c r="FQ119" s="1071" t="n"/>
      <c r="FR119" s="1071" t="n"/>
      <c r="FS119" s="1071" t="n"/>
      <c r="FT119" s="1071" t="n"/>
      <c r="FU119" s="1071" t="n"/>
      <c r="FV119" s="1071" t="n"/>
      <c r="FW119" s="1071" t="n"/>
      <c r="FX119" s="1071" t="n"/>
      <c r="FY119" s="1071" t="n"/>
      <c r="FZ119" s="1071" t="n"/>
      <c r="GA119" s="1071" t="n"/>
      <c r="GB119" s="1071" t="n"/>
      <c r="GC119" s="1071" t="n"/>
      <c r="GD119" s="1071" t="n"/>
      <c r="GE119" s="1071" t="n"/>
      <c r="GF119" s="1071" t="n"/>
      <c r="GG119" s="1071" t="n"/>
      <c r="GH119" s="1071" t="n"/>
      <c r="GI119" s="1071" t="n"/>
      <c r="GJ119" s="1071" t="n"/>
      <c r="GK119" s="1071" t="n"/>
      <c r="GL119" s="1071" t="n"/>
      <c r="GM119" s="1071" t="n"/>
      <c r="GN119" s="1071" t="n"/>
      <c r="GO119" s="1071" t="n"/>
      <c r="GP119" s="1071" t="n"/>
      <c r="GQ119" s="1071" t="n"/>
      <c r="GR119" s="1071" t="n"/>
      <c r="GS119" s="1071" t="n"/>
      <c r="GT119" s="1071" t="n"/>
      <c r="GU119" s="1071" t="n"/>
      <c r="GV119" s="1071" t="n"/>
      <c r="GW119" s="1071" t="n"/>
      <c r="GX119" s="1071" t="n"/>
      <c r="GY119" s="1071" t="n"/>
      <c r="GZ119" s="1071" t="n"/>
      <c r="HA119" s="1071" t="n"/>
      <c r="HB119" s="1071" t="n"/>
      <c r="HC119" s="1071" t="n"/>
      <c r="HD119" s="1071" t="n"/>
      <c r="HE119" s="1071" t="n"/>
      <c r="HF119" s="1071" t="n"/>
      <c r="HG119" s="1071" t="n"/>
      <c r="HH119" s="1071" t="n"/>
      <c r="HI119" s="1071" t="n"/>
      <c r="HJ119" s="1071" t="n"/>
      <c r="HK119" s="1071" t="n"/>
      <c r="HL119" s="1071" t="n"/>
      <c r="HM119" s="1071" t="n"/>
      <c r="HN119" s="1071" t="n"/>
      <c r="HO119" s="1071" t="n"/>
      <c r="HP119" s="1071" t="n"/>
      <c r="HQ119" s="1071" t="n"/>
      <c r="HR119" s="1071" t="n"/>
      <c r="HS119" s="1071" t="n"/>
      <c r="HT119" s="1071" t="n"/>
      <c r="HU119" s="1071" t="n"/>
      <c r="HV119" s="1071" t="n"/>
      <c r="HW119" s="1071" t="n"/>
      <c r="HX119" s="1071" t="n"/>
      <c r="HY119" s="1071" t="n"/>
      <c r="HZ119" s="1071" t="n"/>
      <c r="IA119" s="1071" t="n"/>
      <c r="IB119" s="1071" t="n"/>
      <c r="IC119" s="1071" t="n"/>
      <c r="ID119" s="1071" t="n"/>
      <c r="IE119" s="1071" t="n"/>
      <c r="IF119" s="1071" t="n"/>
      <c r="IG119" s="1071" t="n"/>
      <c r="IH119" s="1071" t="n"/>
      <c r="II119" s="1071" t="n"/>
      <c r="IJ119" s="1071" t="n"/>
      <c r="IK119" s="1071" t="n"/>
      <c r="IL119" s="1071" t="n"/>
      <c r="IM119" s="1071" t="n"/>
      <c r="IN119" s="1071" t="n"/>
      <c r="IO119" s="1071" t="n"/>
      <c r="IP119" s="1071" t="n"/>
      <c r="IQ119" s="1071" t="n"/>
      <c r="IR119" s="1071" t="n"/>
      <c r="IS119" s="1071" t="n"/>
      <c r="IT119" s="1071" t="n"/>
      <c r="IU119" s="1071" t="n"/>
      <c r="IV119" s="1071" t="n"/>
      <c r="IW119" s="1071" t="n"/>
      <c r="IX119" s="1071" t="n"/>
      <c r="IY119" s="1071" t="n"/>
      <c r="IZ119" s="1071" t="n"/>
      <c r="JA119" s="1071" t="n"/>
      <c r="JB119" s="1071" t="n"/>
      <c r="JC119" s="1071" t="n"/>
      <c r="JD119" s="1071" t="n"/>
      <c r="JE119" s="1071" t="n"/>
      <c r="JF119" s="1071" t="n"/>
      <c r="JG119" s="1071" t="n"/>
      <c r="JH119" s="1071" t="n"/>
      <c r="JI119" s="1071" t="n"/>
      <c r="JJ119" s="1071" t="n"/>
      <c r="JK119" s="1071" t="n"/>
      <c r="JL119" s="1071" t="n"/>
      <c r="JM119" s="1071" t="n"/>
      <c r="JN119" s="1071" t="n"/>
      <c r="JO119" s="1071" t="n"/>
      <c r="JP119" s="1071" t="n"/>
      <c r="JQ119" s="1071" t="n"/>
      <c r="JR119" s="1071" t="n"/>
      <c r="JS119" s="1071" t="n"/>
      <c r="JT119" s="1071" t="n"/>
      <c r="JU119" s="1071" t="n"/>
      <c r="JV119" s="1071" t="n"/>
      <c r="JW119" s="1071" t="n"/>
      <c r="JX119" s="1071" t="n"/>
      <c r="JY119" s="1071" t="n"/>
      <c r="JZ119" s="1071" t="n"/>
      <c r="KA119" s="1071" t="n"/>
      <c r="KB119" s="1071" t="n"/>
      <c r="KC119" s="1071" t="n"/>
      <c r="KD119" s="1071" t="n"/>
      <c r="KE119" s="1071" t="n"/>
      <c r="KF119" s="1071" t="n"/>
      <c r="KG119" s="1071" t="n"/>
      <c r="KH119" s="1071" t="n"/>
      <c r="KI119" s="1071" t="n"/>
      <c r="KJ119" s="1071" t="n"/>
      <c r="KK119" s="1071" t="n"/>
      <c r="KL119" s="1071" t="n"/>
      <c r="KM119" s="1071" t="n"/>
      <c r="KN119" s="1071" t="n"/>
      <c r="KO119" s="1071" t="n"/>
      <c r="KP119" s="1071" t="n"/>
      <c r="KQ119" s="1071" t="n"/>
      <c r="KR119" s="1071" t="n"/>
      <c r="KS119" s="1071" t="n"/>
      <c r="KT119" s="1071" t="n"/>
      <c r="KU119" s="1071" t="n"/>
      <c r="KV119" s="1071" t="n"/>
      <c r="KW119" s="1071" t="n"/>
      <c r="KX119" s="1071" t="n"/>
      <c r="KY119" s="1071" t="n"/>
      <c r="KZ119" s="1071" t="n"/>
      <c r="LA119" s="1071" t="n"/>
      <c r="LB119" s="1071" t="n"/>
      <c r="LC119" s="1071" t="n"/>
      <c r="LD119" s="1071" t="n"/>
      <c r="LE119" s="1071" t="n"/>
      <c r="LF119" s="1071" t="n"/>
      <c r="LG119" s="1071" t="n"/>
      <c r="LH119" s="1071" t="n"/>
      <c r="LI119" s="1071" t="n"/>
      <c r="LJ119" s="1071" t="n"/>
      <c r="LK119" s="1071" t="n"/>
      <c r="LL119" s="1071" t="n"/>
      <c r="LM119" s="1071" t="n"/>
      <c r="LN119" s="1071" t="n"/>
      <c r="LO119" s="1071" t="n"/>
      <c r="LP119" s="1071" t="n"/>
      <c r="LQ119" s="1071" t="n"/>
      <c r="LR119" s="1071" t="n"/>
      <c r="LS119" s="1071" t="n"/>
    </row>
    <row r="120" ht="14.25" customFormat="1" customHeight="1" s="1071">
      <c r="A120" s="1071" t="n"/>
      <c r="B120" s="1097" t="n"/>
      <c r="C120" s="1128" t="n"/>
      <c r="D120" s="1128" t="n"/>
      <c r="E120" s="1128" t="n"/>
      <c r="F120" s="1128" t="n"/>
      <c r="G120" s="1128" t="n"/>
      <c r="H120" s="1128" t="n"/>
      <c r="I120" s="1134" t="n"/>
      <c r="J120" s="1071" t="n"/>
      <c r="K120" s="1071" t="n"/>
      <c r="L120" s="1071" t="n"/>
      <c r="M120" s="1071" t="n"/>
      <c r="N120" s="1100">
        <f>B120</f>
        <v/>
      </c>
      <c r="O120" s="1101">
        <f>C120*BS!$B$9</f>
        <v/>
      </c>
      <c r="P120" s="1101">
        <f>D120*BS!$B$9</f>
        <v/>
      </c>
      <c r="Q120" s="1101">
        <f>E120*BS!$B$9</f>
        <v/>
      </c>
      <c r="R120" s="1101">
        <f>F120*BS!$B$9</f>
        <v/>
      </c>
      <c r="S120" s="1101">
        <f>G120*BS!$B$9</f>
        <v/>
      </c>
      <c r="T120" s="1101">
        <f>H120*BS!$B$9</f>
        <v/>
      </c>
      <c r="U120" s="1135">
        <f>I120</f>
        <v/>
      </c>
      <c r="V120" s="141" t="n"/>
      <c r="W120" s="141" t="n"/>
      <c r="X120" s="1071" t="n"/>
      <c r="Y120" s="1071" t="n"/>
      <c r="Z120" s="1071" t="n"/>
      <c r="AA120" s="1071" t="n"/>
      <c r="AB120" s="1071" t="n"/>
      <c r="AC120" s="1071" t="n"/>
      <c r="AD120" s="1071" t="n"/>
      <c r="AE120" s="1071" t="n"/>
      <c r="AF120" s="1071" t="n"/>
      <c r="AG120" s="1071" t="n"/>
      <c r="AH120" s="1071" t="n"/>
      <c r="AI120" s="1071" t="n"/>
      <c r="AJ120" s="1071" t="n"/>
      <c r="AK120" s="1071" t="n"/>
      <c r="AL120" s="1071" t="n"/>
      <c r="AM120" s="1071" t="n"/>
      <c r="AN120" s="1071" t="n"/>
      <c r="AO120" s="1071" t="n"/>
      <c r="AP120" s="1071" t="n"/>
      <c r="AQ120" s="1071" t="n"/>
      <c r="AR120" s="1071" t="n"/>
      <c r="AS120" s="1071" t="n"/>
      <c r="AT120" s="1071" t="n"/>
      <c r="AU120" s="1071" t="n"/>
      <c r="AV120" s="1071" t="n"/>
      <c r="AW120" s="1071" t="n"/>
      <c r="AX120" s="1071" t="n"/>
      <c r="AY120" s="1071" t="n"/>
      <c r="AZ120" s="1071" t="n"/>
      <c r="BA120" s="1071" t="n"/>
      <c r="BB120" s="1071" t="n"/>
      <c r="BC120" s="1071" t="n"/>
      <c r="BD120" s="1071" t="n"/>
      <c r="BE120" s="1071" t="n"/>
      <c r="BF120" s="1071" t="n"/>
      <c r="BG120" s="1071" t="n"/>
      <c r="BH120" s="1071" t="n"/>
      <c r="BI120" s="1071" t="n"/>
      <c r="BJ120" s="1071" t="n"/>
      <c r="BK120" s="1071" t="n"/>
      <c r="BL120" s="1071" t="n"/>
      <c r="BM120" s="1071" t="n"/>
      <c r="BN120" s="1071" t="n"/>
      <c r="BO120" s="1071" t="n"/>
      <c r="BP120" s="1071" t="n"/>
      <c r="BQ120" s="1071" t="n"/>
      <c r="BR120" s="1071" t="n"/>
      <c r="BS120" s="1071" t="n"/>
      <c r="BT120" s="1071" t="n"/>
      <c r="BU120" s="1071" t="n"/>
      <c r="BV120" s="1071" t="n"/>
      <c r="BW120" s="1071" t="n"/>
      <c r="BX120" s="1071" t="n"/>
      <c r="BY120" s="1071" t="n"/>
      <c r="BZ120" s="1071" t="n"/>
      <c r="CA120" s="1071" t="n"/>
      <c r="CB120" s="1071" t="n"/>
      <c r="CC120" s="1071" t="n"/>
      <c r="CD120" s="1071" t="n"/>
      <c r="CE120" s="1071" t="n"/>
      <c r="CF120" s="1071" t="n"/>
      <c r="CG120" s="1071" t="n"/>
      <c r="CH120" s="1071" t="n"/>
      <c r="CI120" s="1071" t="n"/>
      <c r="CJ120" s="1071" t="n"/>
      <c r="CK120" s="1071" t="n"/>
      <c r="CL120" s="1071" t="n"/>
      <c r="CM120" s="1071" t="n"/>
      <c r="CN120" s="1071" t="n"/>
      <c r="CO120" s="1071" t="n"/>
      <c r="CP120" s="1071" t="n"/>
      <c r="CQ120" s="1071" t="n"/>
      <c r="CR120" s="1071" t="n"/>
      <c r="CS120" s="1071" t="n"/>
      <c r="CT120" s="1071" t="n"/>
      <c r="CU120" s="1071" t="n"/>
      <c r="CV120" s="1071" t="n"/>
      <c r="CW120" s="1071" t="n"/>
      <c r="CX120" s="1071" t="n"/>
      <c r="CY120" s="1071" t="n"/>
      <c r="CZ120" s="1071" t="n"/>
      <c r="DA120" s="1071" t="n"/>
      <c r="DB120" s="1071" t="n"/>
      <c r="DC120" s="1071" t="n"/>
      <c r="DD120" s="1071" t="n"/>
      <c r="DE120" s="1071" t="n"/>
      <c r="DF120" s="1071" t="n"/>
      <c r="DG120" s="1071" t="n"/>
      <c r="DH120" s="1071" t="n"/>
      <c r="DI120" s="1071" t="n"/>
      <c r="DJ120" s="1071" t="n"/>
      <c r="DK120" s="1071" t="n"/>
      <c r="DL120" s="1071" t="n"/>
      <c r="DM120" s="1071" t="n"/>
      <c r="DN120" s="1071" t="n"/>
      <c r="DO120" s="1071" t="n"/>
      <c r="DP120" s="1071" t="n"/>
      <c r="DQ120" s="1071" t="n"/>
      <c r="DR120" s="1071" t="n"/>
      <c r="DS120" s="1071" t="n"/>
      <c r="DT120" s="1071" t="n"/>
      <c r="DU120" s="1071" t="n"/>
      <c r="DV120" s="1071" t="n"/>
      <c r="DW120" s="1071" t="n"/>
      <c r="DX120" s="1071" t="n"/>
      <c r="DY120" s="1071" t="n"/>
      <c r="DZ120" s="1071" t="n"/>
      <c r="EA120" s="1071" t="n"/>
      <c r="EB120" s="1071" t="n"/>
      <c r="EC120" s="1071" t="n"/>
      <c r="ED120" s="1071" t="n"/>
      <c r="EE120" s="1071" t="n"/>
      <c r="EF120" s="1071" t="n"/>
      <c r="EG120" s="1071" t="n"/>
      <c r="EH120" s="1071" t="n"/>
      <c r="EI120" s="1071" t="n"/>
      <c r="EJ120" s="1071" t="n"/>
      <c r="EK120" s="1071" t="n"/>
      <c r="EL120" s="1071" t="n"/>
      <c r="EM120" s="1071" t="n"/>
      <c r="EN120" s="1071" t="n"/>
      <c r="EO120" s="1071" t="n"/>
      <c r="EP120" s="1071" t="n"/>
      <c r="EQ120" s="1071" t="n"/>
      <c r="ER120" s="1071" t="n"/>
      <c r="ES120" s="1071" t="n"/>
      <c r="ET120" s="1071" t="n"/>
      <c r="EU120" s="1071" t="n"/>
      <c r="EV120" s="1071" t="n"/>
      <c r="EW120" s="1071" t="n"/>
      <c r="EX120" s="1071" t="n"/>
      <c r="EY120" s="1071" t="n"/>
      <c r="EZ120" s="1071" t="n"/>
      <c r="FA120" s="1071" t="n"/>
      <c r="FB120" s="1071" t="n"/>
      <c r="FC120" s="1071" t="n"/>
      <c r="FD120" s="1071" t="n"/>
      <c r="FE120" s="1071" t="n"/>
      <c r="FF120" s="1071" t="n"/>
      <c r="FG120" s="1071" t="n"/>
      <c r="FH120" s="1071" t="n"/>
      <c r="FI120" s="1071" t="n"/>
      <c r="FJ120" s="1071" t="n"/>
      <c r="FK120" s="1071" t="n"/>
      <c r="FL120" s="1071" t="n"/>
      <c r="FM120" s="1071" t="n"/>
      <c r="FN120" s="1071" t="n"/>
      <c r="FO120" s="1071" t="n"/>
      <c r="FP120" s="1071" t="n"/>
      <c r="FQ120" s="1071" t="n"/>
      <c r="FR120" s="1071" t="n"/>
      <c r="FS120" s="1071" t="n"/>
      <c r="FT120" s="1071" t="n"/>
      <c r="FU120" s="1071" t="n"/>
      <c r="FV120" s="1071" t="n"/>
      <c r="FW120" s="1071" t="n"/>
      <c r="FX120" s="1071" t="n"/>
      <c r="FY120" s="1071" t="n"/>
      <c r="FZ120" s="1071" t="n"/>
      <c r="GA120" s="1071" t="n"/>
      <c r="GB120" s="1071" t="n"/>
      <c r="GC120" s="1071" t="n"/>
      <c r="GD120" s="1071" t="n"/>
      <c r="GE120" s="1071" t="n"/>
      <c r="GF120" s="1071" t="n"/>
      <c r="GG120" s="1071" t="n"/>
      <c r="GH120" s="1071" t="n"/>
      <c r="GI120" s="1071" t="n"/>
      <c r="GJ120" s="1071" t="n"/>
      <c r="GK120" s="1071" t="n"/>
      <c r="GL120" s="1071" t="n"/>
      <c r="GM120" s="1071" t="n"/>
      <c r="GN120" s="1071" t="n"/>
      <c r="GO120" s="1071" t="n"/>
      <c r="GP120" s="1071" t="n"/>
      <c r="GQ120" s="1071" t="n"/>
      <c r="GR120" s="1071" t="n"/>
      <c r="GS120" s="1071" t="n"/>
      <c r="GT120" s="1071" t="n"/>
      <c r="GU120" s="1071" t="n"/>
      <c r="GV120" s="1071" t="n"/>
      <c r="GW120" s="1071" t="n"/>
      <c r="GX120" s="1071" t="n"/>
      <c r="GY120" s="1071" t="n"/>
      <c r="GZ120" s="1071" t="n"/>
      <c r="HA120" s="1071" t="n"/>
      <c r="HB120" s="1071" t="n"/>
      <c r="HC120" s="1071" t="n"/>
      <c r="HD120" s="1071" t="n"/>
      <c r="HE120" s="1071" t="n"/>
      <c r="HF120" s="1071" t="n"/>
      <c r="HG120" s="1071" t="n"/>
      <c r="HH120" s="1071" t="n"/>
      <c r="HI120" s="1071" t="n"/>
      <c r="HJ120" s="1071" t="n"/>
      <c r="HK120" s="1071" t="n"/>
      <c r="HL120" s="1071" t="n"/>
      <c r="HM120" s="1071" t="n"/>
      <c r="HN120" s="1071" t="n"/>
      <c r="HO120" s="1071" t="n"/>
      <c r="HP120" s="1071" t="n"/>
      <c r="HQ120" s="1071" t="n"/>
      <c r="HR120" s="1071" t="n"/>
      <c r="HS120" s="1071" t="n"/>
      <c r="HT120" s="1071" t="n"/>
      <c r="HU120" s="1071" t="n"/>
      <c r="HV120" s="1071" t="n"/>
      <c r="HW120" s="1071" t="n"/>
      <c r="HX120" s="1071" t="n"/>
      <c r="HY120" s="1071" t="n"/>
      <c r="HZ120" s="1071" t="n"/>
      <c r="IA120" s="1071" t="n"/>
      <c r="IB120" s="1071" t="n"/>
      <c r="IC120" s="1071" t="n"/>
      <c r="ID120" s="1071" t="n"/>
      <c r="IE120" s="1071" t="n"/>
      <c r="IF120" s="1071" t="n"/>
      <c r="IG120" s="1071" t="n"/>
      <c r="IH120" s="1071" t="n"/>
      <c r="II120" s="1071" t="n"/>
      <c r="IJ120" s="1071" t="n"/>
      <c r="IK120" s="1071" t="n"/>
      <c r="IL120" s="1071" t="n"/>
      <c r="IM120" s="1071" t="n"/>
      <c r="IN120" s="1071" t="n"/>
      <c r="IO120" s="1071" t="n"/>
      <c r="IP120" s="1071" t="n"/>
      <c r="IQ120" s="1071" t="n"/>
      <c r="IR120" s="1071" t="n"/>
      <c r="IS120" s="1071" t="n"/>
      <c r="IT120" s="1071" t="n"/>
      <c r="IU120" s="1071" t="n"/>
      <c r="IV120" s="1071" t="n"/>
      <c r="IW120" s="1071" t="n"/>
      <c r="IX120" s="1071" t="n"/>
      <c r="IY120" s="1071" t="n"/>
      <c r="IZ120" s="1071" t="n"/>
      <c r="JA120" s="1071" t="n"/>
      <c r="JB120" s="1071" t="n"/>
      <c r="JC120" s="1071" t="n"/>
      <c r="JD120" s="1071" t="n"/>
      <c r="JE120" s="1071" t="n"/>
      <c r="JF120" s="1071" t="n"/>
      <c r="JG120" s="1071" t="n"/>
      <c r="JH120" s="1071" t="n"/>
      <c r="JI120" s="1071" t="n"/>
      <c r="JJ120" s="1071" t="n"/>
      <c r="JK120" s="1071" t="n"/>
      <c r="JL120" s="1071" t="n"/>
      <c r="JM120" s="1071" t="n"/>
      <c r="JN120" s="1071" t="n"/>
      <c r="JO120" s="1071" t="n"/>
      <c r="JP120" s="1071" t="n"/>
      <c r="JQ120" s="1071" t="n"/>
      <c r="JR120" s="1071" t="n"/>
      <c r="JS120" s="1071" t="n"/>
      <c r="JT120" s="1071" t="n"/>
      <c r="JU120" s="1071" t="n"/>
      <c r="JV120" s="1071" t="n"/>
      <c r="JW120" s="1071" t="n"/>
      <c r="JX120" s="1071" t="n"/>
      <c r="JY120" s="1071" t="n"/>
      <c r="JZ120" s="1071" t="n"/>
      <c r="KA120" s="1071" t="n"/>
      <c r="KB120" s="1071" t="n"/>
      <c r="KC120" s="1071" t="n"/>
      <c r="KD120" s="1071" t="n"/>
      <c r="KE120" s="1071" t="n"/>
      <c r="KF120" s="1071" t="n"/>
      <c r="KG120" s="1071" t="n"/>
      <c r="KH120" s="1071" t="n"/>
      <c r="KI120" s="1071" t="n"/>
      <c r="KJ120" s="1071" t="n"/>
      <c r="KK120" s="1071" t="n"/>
      <c r="KL120" s="1071" t="n"/>
      <c r="KM120" s="1071" t="n"/>
      <c r="KN120" s="1071" t="n"/>
      <c r="KO120" s="1071" t="n"/>
      <c r="KP120" s="1071" t="n"/>
      <c r="KQ120" s="1071" t="n"/>
      <c r="KR120" s="1071" t="n"/>
      <c r="KS120" s="1071" t="n"/>
      <c r="KT120" s="1071" t="n"/>
      <c r="KU120" s="1071" t="n"/>
      <c r="KV120" s="1071" t="n"/>
      <c r="KW120" s="1071" t="n"/>
      <c r="KX120" s="1071" t="n"/>
      <c r="KY120" s="1071" t="n"/>
      <c r="KZ120" s="1071" t="n"/>
      <c r="LA120" s="1071" t="n"/>
      <c r="LB120" s="1071" t="n"/>
      <c r="LC120" s="1071" t="n"/>
      <c r="LD120" s="1071" t="n"/>
      <c r="LE120" s="1071" t="n"/>
      <c r="LF120" s="1071" t="n"/>
      <c r="LG120" s="1071" t="n"/>
      <c r="LH120" s="1071" t="n"/>
      <c r="LI120" s="1071" t="n"/>
      <c r="LJ120" s="1071" t="n"/>
      <c r="LK120" s="1071" t="n"/>
      <c r="LL120" s="1071" t="n"/>
      <c r="LM120" s="1071" t="n"/>
      <c r="LN120" s="1071" t="n"/>
      <c r="LO120" s="1071" t="n"/>
      <c r="LP120" s="1071" t="n"/>
      <c r="LQ120" s="1071" t="n"/>
      <c r="LR120" s="1071" t="n"/>
      <c r="LS120" s="1071" t="n"/>
    </row>
    <row r="121" ht="14.25" customFormat="1" customHeight="1" s="1071">
      <c r="A121" s="1071" t="n"/>
      <c r="B121" s="1097" t="n"/>
      <c r="C121" s="1128" t="n"/>
      <c r="D121" s="1128" t="n"/>
      <c r="E121" s="1128" t="n"/>
      <c r="F121" s="1128" t="n"/>
      <c r="G121" s="1128" t="n"/>
      <c r="H121" s="1128" t="n"/>
      <c r="I121" s="1134" t="n"/>
      <c r="J121" s="1071" t="n"/>
      <c r="K121" s="1071" t="n"/>
      <c r="L121" s="1071" t="n"/>
      <c r="M121" s="1071" t="n"/>
      <c r="N121" s="1100">
        <f>B121</f>
        <v/>
      </c>
      <c r="O121" s="1101">
        <f>C121*BS!$B$9</f>
        <v/>
      </c>
      <c r="P121" s="1101">
        <f>D121*BS!$B$9</f>
        <v/>
      </c>
      <c r="Q121" s="1101">
        <f>E121*BS!$B$9</f>
        <v/>
      </c>
      <c r="R121" s="1101">
        <f>F121*BS!$B$9</f>
        <v/>
      </c>
      <c r="S121" s="1101">
        <f>G121*BS!$B$9</f>
        <v/>
      </c>
      <c r="T121" s="1101">
        <f>H121*BS!$B$9</f>
        <v/>
      </c>
      <c r="U121" s="1135">
        <f>I121</f>
        <v/>
      </c>
      <c r="V121" s="141" t="n"/>
      <c r="W121" s="141" t="n"/>
      <c r="X121" s="1071" t="n"/>
      <c r="Y121" s="1071" t="n"/>
      <c r="Z121" s="1071" t="n"/>
      <c r="AA121" s="1071" t="n"/>
      <c r="AB121" s="1071" t="n"/>
      <c r="AC121" s="1071" t="n"/>
      <c r="AD121" s="1071" t="n"/>
      <c r="AE121" s="1071" t="n"/>
      <c r="AF121" s="1071" t="n"/>
      <c r="AG121" s="1071" t="n"/>
      <c r="AH121" s="1071" t="n"/>
      <c r="AI121" s="1071" t="n"/>
      <c r="AJ121" s="1071" t="n"/>
      <c r="AK121" s="1071" t="n"/>
      <c r="AL121" s="1071" t="n"/>
      <c r="AM121" s="1071" t="n"/>
      <c r="AN121" s="1071" t="n"/>
      <c r="AO121" s="1071" t="n"/>
      <c r="AP121" s="1071" t="n"/>
      <c r="AQ121" s="1071" t="n"/>
      <c r="AR121" s="1071" t="n"/>
      <c r="AS121" s="1071" t="n"/>
      <c r="AT121" s="1071" t="n"/>
      <c r="AU121" s="1071" t="n"/>
      <c r="AV121" s="1071" t="n"/>
      <c r="AW121" s="1071" t="n"/>
      <c r="AX121" s="1071" t="n"/>
      <c r="AY121" s="1071" t="n"/>
      <c r="AZ121" s="1071" t="n"/>
      <c r="BA121" s="1071" t="n"/>
      <c r="BB121" s="1071" t="n"/>
      <c r="BC121" s="1071" t="n"/>
      <c r="BD121" s="1071" t="n"/>
      <c r="BE121" s="1071" t="n"/>
      <c r="BF121" s="1071" t="n"/>
      <c r="BG121" s="1071" t="n"/>
      <c r="BH121" s="1071" t="n"/>
      <c r="BI121" s="1071" t="n"/>
      <c r="BJ121" s="1071" t="n"/>
      <c r="BK121" s="1071" t="n"/>
      <c r="BL121" s="1071" t="n"/>
      <c r="BM121" s="1071" t="n"/>
      <c r="BN121" s="1071" t="n"/>
      <c r="BO121" s="1071" t="n"/>
      <c r="BP121" s="1071" t="n"/>
      <c r="BQ121" s="1071" t="n"/>
      <c r="BR121" s="1071" t="n"/>
      <c r="BS121" s="1071" t="n"/>
      <c r="BT121" s="1071" t="n"/>
      <c r="BU121" s="1071" t="n"/>
      <c r="BV121" s="1071" t="n"/>
      <c r="BW121" s="1071" t="n"/>
      <c r="BX121" s="1071" t="n"/>
      <c r="BY121" s="1071" t="n"/>
      <c r="BZ121" s="1071" t="n"/>
      <c r="CA121" s="1071" t="n"/>
      <c r="CB121" s="1071" t="n"/>
      <c r="CC121" s="1071" t="n"/>
      <c r="CD121" s="1071" t="n"/>
      <c r="CE121" s="1071" t="n"/>
      <c r="CF121" s="1071" t="n"/>
      <c r="CG121" s="1071" t="n"/>
      <c r="CH121" s="1071" t="n"/>
      <c r="CI121" s="1071" t="n"/>
      <c r="CJ121" s="1071" t="n"/>
      <c r="CK121" s="1071" t="n"/>
      <c r="CL121" s="1071" t="n"/>
      <c r="CM121" s="1071" t="n"/>
      <c r="CN121" s="1071" t="n"/>
      <c r="CO121" s="1071" t="n"/>
      <c r="CP121" s="1071" t="n"/>
      <c r="CQ121" s="1071" t="n"/>
      <c r="CR121" s="1071" t="n"/>
      <c r="CS121" s="1071" t="n"/>
      <c r="CT121" s="1071" t="n"/>
      <c r="CU121" s="1071" t="n"/>
      <c r="CV121" s="1071" t="n"/>
      <c r="CW121" s="1071" t="n"/>
      <c r="CX121" s="1071" t="n"/>
      <c r="CY121" s="1071" t="n"/>
      <c r="CZ121" s="1071" t="n"/>
      <c r="DA121" s="1071" t="n"/>
      <c r="DB121" s="1071" t="n"/>
      <c r="DC121" s="1071" t="n"/>
      <c r="DD121" s="1071" t="n"/>
      <c r="DE121" s="1071" t="n"/>
      <c r="DF121" s="1071" t="n"/>
      <c r="DG121" s="1071" t="n"/>
      <c r="DH121" s="1071" t="n"/>
      <c r="DI121" s="1071" t="n"/>
      <c r="DJ121" s="1071" t="n"/>
      <c r="DK121" s="1071" t="n"/>
      <c r="DL121" s="1071" t="n"/>
      <c r="DM121" s="1071" t="n"/>
      <c r="DN121" s="1071" t="n"/>
      <c r="DO121" s="1071" t="n"/>
      <c r="DP121" s="1071" t="n"/>
      <c r="DQ121" s="1071" t="n"/>
      <c r="DR121" s="1071" t="n"/>
      <c r="DS121" s="1071" t="n"/>
      <c r="DT121" s="1071" t="n"/>
      <c r="DU121" s="1071" t="n"/>
      <c r="DV121" s="1071" t="n"/>
      <c r="DW121" s="1071" t="n"/>
      <c r="DX121" s="1071" t="n"/>
      <c r="DY121" s="1071" t="n"/>
      <c r="DZ121" s="1071" t="n"/>
      <c r="EA121" s="1071" t="n"/>
      <c r="EB121" s="1071" t="n"/>
      <c r="EC121" s="1071" t="n"/>
      <c r="ED121" s="1071" t="n"/>
      <c r="EE121" s="1071" t="n"/>
      <c r="EF121" s="1071" t="n"/>
      <c r="EG121" s="1071" t="n"/>
      <c r="EH121" s="1071" t="n"/>
      <c r="EI121" s="1071" t="n"/>
      <c r="EJ121" s="1071" t="n"/>
      <c r="EK121" s="1071" t="n"/>
      <c r="EL121" s="1071" t="n"/>
      <c r="EM121" s="1071" t="n"/>
      <c r="EN121" s="1071" t="n"/>
      <c r="EO121" s="1071" t="n"/>
      <c r="EP121" s="1071" t="n"/>
      <c r="EQ121" s="1071" t="n"/>
      <c r="ER121" s="1071" t="n"/>
      <c r="ES121" s="1071" t="n"/>
      <c r="ET121" s="1071" t="n"/>
      <c r="EU121" s="1071" t="n"/>
      <c r="EV121" s="1071" t="n"/>
      <c r="EW121" s="1071" t="n"/>
      <c r="EX121" s="1071" t="n"/>
      <c r="EY121" s="1071" t="n"/>
      <c r="EZ121" s="1071" t="n"/>
      <c r="FA121" s="1071" t="n"/>
      <c r="FB121" s="1071" t="n"/>
      <c r="FC121" s="1071" t="n"/>
      <c r="FD121" s="1071" t="n"/>
      <c r="FE121" s="1071" t="n"/>
      <c r="FF121" s="1071" t="n"/>
      <c r="FG121" s="1071" t="n"/>
      <c r="FH121" s="1071" t="n"/>
      <c r="FI121" s="1071" t="n"/>
      <c r="FJ121" s="1071" t="n"/>
      <c r="FK121" s="1071" t="n"/>
      <c r="FL121" s="1071" t="n"/>
      <c r="FM121" s="1071" t="n"/>
      <c r="FN121" s="1071" t="n"/>
      <c r="FO121" s="1071" t="n"/>
      <c r="FP121" s="1071" t="n"/>
      <c r="FQ121" s="1071" t="n"/>
      <c r="FR121" s="1071" t="n"/>
      <c r="FS121" s="1071" t="n"/>
      <c r="FT121" s="1071" t="n"/>
      <c r="FU121" s="1071" t="n"/>
      <c r="FV121" s="1071" t="n"/>
      <c r="FW121" s="1071" t="n"/>
      <c r="FX121" s="1071" t="n"/>
      <c r="FY121" s="1071" t="n"/>
      <c r="FZ121" s="1071" t="n"/>
      <c r="GA121" s="1071" t="n"/>
      <c r="GB121" s="1071" t="n"/>
      <c r="GC121" s="1071" t="n"/>
      <c r="GD121" s="1071" t="n"/>
      <c r="GE121" s="1071" t="n"/>
      <c r="GF121" s="1071" t="n"/>
      <c r="GG121" s="1071" t="n"/>
      <c r="GH121" s="1071" t="n"/>
      <c r="GI121" s="1071" t="n"/>
      <c r="GJ121" s="1071" t="n"/>
      <c r="GK121" s="1071" t="n"/>
      <c r="GL121" s="1071" t="n"/>
      <c r="GM121" s="1071" t="n"/>
      <c r="GN121" s="1071" t="n"/>
      <c r="GO121" s="1071" t="n"/>
      <c r="GP121" s="1071" t="n"/>
      <c r="GQ121" s="1071" t="n"/>
      <c r="GR121" s="1071" t="n"/>
      <c r="GS121" s="1071" t="n"/>
      <c r="GT121" s="1071" t="n"/>
      <c r="GU121" s="1071" t="n"/>
      <c r="GV121" s="1071" t="n"/>
      <c r="GW121" s="1071" t="n"/>
      <c r="GX121" s="1071" t="n"/>
      <c r="GY121" s="1071" t="n"/>
      <c r="GZ121" s="1071" t="n"/>
      <c r="HA121" s="1071" t="n"/>
      <c r="HB121" s="1071" t="n"/>
      <c r="HC121" s="1071" t="n"/>
      <c r="HD121" s="1071" t="n"/>
      <c r="HE121" s="1071" t="n"/>
      <c r="HF121" s="1071" t="n"/>
      <c r="HG121" s="1071" t="n"/>
      <c r="HH121" s="1071" t="n"/>
      <c r="HI121" s="1071" t="n"/>
      <c r="HJ121" s="1071" t="n"/>
      <c r="HK121" s="1071" t="n"/>
      <c r="HL121" s="1071" t="n"/>
      <c r="HM121" s="1071" t="n"/>
      <c r="HN121" s="1071" t="n"/>
      <c r="HO121" s="1071" t="n"/>
      <c r="HP121" s="1071" t="n"/>
      <c r="HQ121" s="1071" t="n"/>
      <c r="HR121" s="1071" t="n"/>
      <c r="HS121" s="1071" t="n"/>
      <c r="HT121" s="1071" t="n"/>
      <c r="HU121" s="1071" t="n"/>
      <c r="HV121" s="1071" t="n"/>
      <c r="HW121" s="1071" t="n"/>
      <c r="HX121" s="1071" t="n"/>
      <c r="HY121" s="1071" t="n"/>
      <c r="HZ121" s="1071" t="n"/>
      <c r="IA121" s="1071" t="n"/>
      <c r="IB121" s="1071" t="n"/>
      <c r="IC121" s="1071" t="n"/>
      <c r="ID121" s="1071" t="n"/>
      <c r="IE121" s="1071" t="n"/>
      <c r="IF121" s="1071" t="n"/>
      <c r="IG121" s="1071" t="n"/>
      <c r="IH121" s="1071" t="n"/>
      <c r="II121" s="1071" t="n"/>
      <c r="IJ121" s="1071" t="n"/>
      <c r="IK121" s="1071" t="n"/>
      <c r="IL121" s="1071" t="n"/>
      <c r="IM121" s="1071" t="n"/>
      <c r="IN121" s="1071" t="n"/>
      <c r="IO121" s="1071" t="n"/>
      <c r="IP121" s="1071" t="n"/>
      <c r="IQ121" s="1071" t="n"/>
      <c r="IR121" s="1071" t="n"/>
      <c r="IS121" s="1071" t="n"/>
      <c r="IT121" s="1071" t="n"/>
      <c r="IU121" s="1071" t="n"/>
      <c r="IV121" s="1071" t="n"/>
      <c r="IW121" s="1071" t="n"/>
      <c r="IX121" s="1071" t="n"/>
      <c r="IY121" s="1071" t="n"/>
      <c r="IZ121" s="1071" t="n"/>
      <c r="JA121" s="1071" t="n"/>
      <c r="JB121" s="1071" t="n"/>
      <c r="JC121" s="1071" t="n"/>
      <c r="JD121" s="1071" t="n"/>
      <c r="JE121" s="1071" t="n"/>
      <c r="JF121" s="1071" t="n"/>
      <c r="JG121" s="1071" t="n"/>
      <c r="JH121" s="1071" t="n"/>
      <c r="JI121" s="1071" t="n"/>
      <c r="JJ121" s="1071" t="n"/>
      <c r="JK121" s="1071" t="n"/>
      <c r="JL121" s="1071" t="n"/>
      <c r="JM121" s="1071" t="n"/>
      <c r="JN121" s="1071" t="n"/>
      <c r="JO121" s="1071" t="n"/>
      <c r="JP121" s="1071" t="n"/>
      <c r="JQ121" s="1071" t="n"/>
      <c r="JR121" s="1071" t="n"/>
      <c r="JS121" s="1071" t="n"/>
      <c r="JT121" s="1071" t="n"/>
      <c r="JU121" s="1071" t="n"/>
      <c r="JV121" s="1071" t="n"/>
      <c r="JW121" s="1071" t="n"/>
      <c r="JX121" s="1071" t="n"/>
      <c r="JY121" s="1071" t="n"/>
      <c r="JZ121" s="1071" t="n"/>
      <c r="KA121" s="1071" t="n"/>
      <c r="KB121" s="1071" t="n"/>
      <c r="KC121" s="1071" t="n"/>
      <c r="KD121" s="1071" t="n"/>
      <c r="KE121" s="1071" t="n"/>
      <c r="KF121" s="1071" t="n"/>
      <c r="KG121" s="1071" t="n"/>
      <c r="KH121" s="1071" t="n"/>
      <c r="KI121" s="1071" t="n"/>
      <c r="KJ121" s="1071" t="n"/>
      <c r="KK121" s="1071" t="n"/>
      <c r="KL121" s="1071" t="n"/>
      <c r="KM121" s="1071" t="n"/>
      <c r="KN121" s="1071" t="n"/>
      <c r="KO121" s="1071" t="n"/>
      <c r="KP121" s="1071" t="n"/>
      <c r="KQ121" s="1071" t="n"/>
      <c r="KR121" s="1071" t="n"/>
      <c r="KS121" s="1071" t="n"/>
      <c r="KT121" s="1071" t="n"/>
      <c r="KU121" s="1071" t="n"/>
      <c r="KV121" s="1071" t="n"/>
      <c r="KW121" s="1071" t="n"/>
      <c r="KX121" s="1071" t="n"/>
      <c r="KY121" s="1071" t="n"/>
      <c r="KZ121" s="1071" t="n"/>
      <c r="LA121" s="1071" t="n"/>
      <c r="LB121" s="1071" t="n"/>
      <c r="LC121" s="1071" t="n"/>
      <c r="LD121" s="1071" t="n"/>
      <c r="LE121" s="1071" t="n"/>
      <c r="LF121" s="1071" t="n"/>
      <c r="LG121" s="1071" t="n"/>
      <c r="LH121" s="1071" t="n"/>
      <c r="LI121" s="1071" t="n"/>
      <c r="LJ121" s="1071" t="n"/>
      <c r="LK121" s="1071" t="n"/>
      <c r="LL121" s="1071" t="n"/>
      <c r="LM121" s="1071" t="n"/>
      <c r="LN121" s="1071" t="n"/>
      <c r="LO121" s="1071" t="n"/>
      <c r="LP121" s="1071" t="n"/>
      <c r="LQ121" s="1071" t="n"/>
      <c r="LR121" s="1071" t="n"/>
      <c r="LS121" s="1071" t="n"/>
    </row>
    <row r="122" ht="14.25" customFormat="1" customHeight="1" s="1071">
      <c r="A122" s="1071" t="n"/>
      <c r="B122" s="1097" t="n"/>
      <c r="C122" s="1128" t="n"/>
      <c r="D122" s="1128" t="n"/>
      <c r="E122" s="1128" t="n"/>
      <c r="F122" s="1128" t="n"/>
      <c r="G122" s="1128" t="n"/>
      <c r="H122" s="1128" t="n"/>
      <c r="I122" s="1134" t="n"/>
      <c r="J122" s="1071" t="n"/>
      <c r="K122" s="1071" t="n"/>
      <c r="L122" s="1071" t="n"/>
      <c r="M122" s="1071" t="n"/>
      <c r="N122" s="1100">
        <f>B122</f>
        <v/>
      </c>
      <c r="O122" s="1101">
        <f>C122*BS!$B$9</f>
        <v/>
      </c>
      <c r="P122" s="1101">
        <f>D122*BS!$B$9</f>
        <v/>
      </c>
      <c r="Q122" s="1101">
        <f>E122*BS!$B$9</f>
        <v/>
      </c>
      <c r="R122" s="1101">
        <f>F122*BS!$B$9</f>
        <v/>
      </c>
      <c r="S122" s="1101">
        <f>G122*BS!$B$9</f>
        <v/>
      </c>
      <c r="T122" s="1101">
        <f>H122*BS!$B$9</f>
        <v/>
      </c>
      <c r="U122" s="1135">
        <f>I122</f>
        <v/>
      </c>
      <c r="V122" s="141" t="n"/>
      <c r="W122" s="141" t="n"/>
      <c r="X122" s="1071" t="n"/>
      <c r="Y122" s="1071" t="n"/>
      <c r="Z122" s="1071" t="n"/>
      <c r="AA122" s="1071" t="n"/>
      <c r="AB122" s="1071" t="n"/>
      <c r="AC122" s="1071" t="n"/>
      <c r="AD122" s="1071" t="n"/>
      <c r="AE122" s="1071" t="n"/>
      <c r="AF122" s="1071" t="n"/>
      <c r="AG122" s="1071" t="n"/>
      <c r="AH122" s="1071" t="n"/>
      <c r="AI122" s="1071" t="n"/>
      <c r="AJ122" s="1071" t="n"/>
      <c r="AK122" s="1071" t="n"/>
      <c r="AL122" s="1071" t="n"/>
      <c r="AM122" s="1071" t="n"/>
      <c r="AN122" s="1071" t="n"/>
      <c r="AO122" s="1071" t="n"/>
      <c r="AP122" s="1071" t="n"/>
      <c r="AQ122" s="1071" t="n"/>
      <c r="AR122" s="1071" t="n"/>
      <c r="AS122" s="1071" t="n"/>
      <c r="AT122" s="1071" t="n"/>
      <c r="AU122" s="1071" t="n"/>
      <c r="AV122" s="1071" t="n"/>
      <c r="AW122" s="1071" t="n"/>
      <c r="AX122" s="1071" t="n"/>
      <c r="AY122" s="1071" t="n"/>
      <c r="AZ122" s="1071" t="n"/>
      <c r="BA122" s="1071" t="n"/>
      <c r="BB122" s="1071" t="n"/>
      <c r="BC122" s="1071" t="n"/>
      <c r="BD122" s="1071" t="n"/>
      <c r="BE122" s="1071" t="n"/>
      <c r="BF122" s="1071" t="n"/>
      <c r="BG122" s="1071" t="n"/>
      <c r="BH122" s="1071" t="n"/>
      <c r="BI122" s="1071" t="n"/>
      <c r="BJ122" s="1071" t="n"/>
      <c r="BK122" s="1071" t="n"/>
      <c r="BL122" s="1071" t="n"/>
      <c r="BM122" s="1071" t="n"/>
      <c r="BN122" s="1071" t="n"/>
      <c r="BO122" s="1071" t="n"/>
      <c r="BP122" s="1071" t="n"/>
      <c r="BQ122" s="1071" t="n"/>
      <c r="BR122" s="1071" t="n"/>
      <c r="BS122" s="1071" t="n"/>
      <c r="BT122" s="1071" t="n"/>
      <c r="BU122" s="1071" t="n"/>
      <c r="BV122" s="1071" t="n"/>
      <c r="BW122" s="1071" t="n"/>
      <c r="BX122" s="1071" t="n"/>
      <c r="BY122" s="1071" t="n"/>
      <c r="BZ122" s="1071" t="n"/>
      <c r="CA122" s="1071" t="n"/>
      <c r="CB122" s="1071" t="n"/>
      <c r="CC122" s="1071" t="n"/>
      <c r="CD122" s="1071" t="n"/>
      <c r="CE122" s="1071" t="n"/>
      <c r="CF122" s="1071" t="n"/>
      <c r="CG122" s="1071" t="n"/>
      <c r="CH122" s="1071" t="n"/>
      <c r="CI122" s="1071" t="n"/>
      <c r="CJ122" s="1071" t="n"/>
      <c r="CK122" s="1071" t="n"/>
      <c r="CL122" s="1071" t="n"/>
      <c r="CM122" s="1071" t="n"/>
      <c r="CN122" s="1071" t="n"/>
      <c r="CO122" s="1071" t="n"/>
      <c r="CP122" s="1071" t="n"/>
      <c r="CQ122" s="1071" t="n"/>
      <c r="CR122" s="1071" t="n"/>
      <c r="CS122" s="1071" t="n"/>
      <c r="CT122" s="1071" t="n"/>
      <c r="CU122" s="1071" t="n"/>
      <c r="CV122" s="1071" t="n"/>
      <c r="CW122" s="1071" t="n"/>
      <c r="CX122" s="1071" t="n"/>
      <c r="CY122" s="1071" t="n"/>
      <c r="CZ122" s="1071" t="n"/>
      <c r="DA122" s="1071" t="n"/>
      <c r="DB122" s="1071" t="n"/>
      <c r="DC122" s="1071" t="n"/>
      <c r="DD122" s="1071" t="n"/>
      <c r="DE122" s="1071" t="n"/>
      <c r="DF122" s="1071" t="n"/>
      <c r="DG122" s="1071" t="n"/>
      <c r="DH122" s="1071" t="n"/>
      <c r="DI122" s="1071" t="n"/>
      <c r="DJ122" s="1071" t="n"/>
      <c r="DK122" s="1071" t="n"/>
      <c r="DL122" s="1071" t="n"/>
      <c r="DM122" s="1071" t="n"/>
      <c r="DN122" s="1071" t="n"/>
      <c r="DO122" s="1071" t="n"/>
      <c r="DP122" s="1071" t="n"/>
      <c r="DQ122" s="1071" t="n"/>
      <c r="DR122" s="1071" t="n"/>
      <c r="DS122" s="1071" t="n"/>
      <c r="DT122" s="1071" t="n"/>
      <c r="DU122" s="1071" t="n"/>
      <c r="DV122" s="1071" t="n"/>
      <c r="DW122" s="1071" t="n"/>
      <c r="DX122" s="1071" t="n"/>
      <c r="DY122" s="1071" t="n"/>
      <c r="DZ122" s="1071" t="n"/>
      <c r="EA122" s="1071" t="n"/>
      <c r="EB122" s="1071" t="n"/>
      <c r="EC122" s="1071" t="n"/>
      <c r="ED122" s="1071" t="n"/>
      <c r="EE122" s="1071" t="n"/>
      <c r="EF122" s="1071" t="n"/>
      <c r="EG122" s="1071" t="n"/>
      <c r="EH122" s="1071" t="n"/>
      <c r="EI122" s="1071" t="n"/>
      <c r="EJ122" s="1071" t="n"/>
      <c r="EK122" s="1071" t="n"/>
      <c r="EL122" s="1071" t="n"/>
      <c r="EM122" s="1071" t="n"/>
      <c r="EN122" s="1071" t="n"/>
      <c r="EO122" s="1071" t="n"/>
      <c r="EP122" s="1071" t="n"/>
      <c r="EQ122" s="1071" t="n"/>
      <c r="ER122" s="1071" t="n"/>
      <c r="ES122" s="1071" t="n"/>
      <c r="ET122" s="1071" t="n"/>
      <c r="EU122" s="1071" t="n"/>
      <c r="EV122" s="1071" t="n"/>
      <c r="EW122" s="1071" t="n"/>
      <c r="EX122" s="1071" t="n"/>
      <c r="EY122" s="1071" t="n"/>
      <c r="EZ122" s="1071" t="n"/>
      <c r="FA122" s="1071" t="n"/>
      <c r="FB122" s="1071" t="n"/>
      <c r="FC122" s="1071" t="n"/>
      <c r="FD122" s="1071" t="n"/>
      <c r="FE122" s="1071" t="n"/>
      <c r="FF122" s="1071" t="n"/>
      <c r="FG122" s="1071" t="n"/>
      <c r="FH122" s="1071" t="n"/>
      <c r="FI122" s="1071" t="n"/>
      <c r="FJ122" s="1071" t="n"/>
      <c r="FK122" s="1071" t="n"/>
      <c r="FL122" s="1071" t="n"/>
      <c r="FM122" s="1071" t="n"/>
      <c r="FN122" s="1071" t="n"/>
      <c r="FO122" s="1071" t="n"/>
      <c r="FP122" s="1071" t="n"/>
      <c r="FQ122" s="1071" t="n"/>
      <c r="FR122" s="1071" t="n"/>
      <c r="FS122" s="1071" t="n"/>
      <c r="FT122" s="1071" t="n"/>
      <c r="FU122" s="1071" t="n"/>
      <c r="FV122" s="1071" t="n"/>
      <c r="FW122" s="1071" t="n"/>
      <c r="FX122" s="1071" t="n"/>
      <c r="FY122" s="1071" t="n"/>
      <c r="FZ122" s="1071" t="n"/>
      <c r="GA122" s="1071" t="n"/>
      <c r="GB122" s="1071" t="n"/>
      <c r="GC122" s="1071" t="n"/>
      <c r="GD122" s="1071" t="n"/>
      <c r="GE122" s="1071" t="n"/>
      <c r="GF122" s="1071" t="n"/>
      <c r="GG122" s="1071" t="n"/>
      <c r="GH122" s="1071" t="n"/>
      <c r="GI122" s="1071" t="n"/>
      <c r="GJ122" s="1071" t="n"/>
      <c r="GK122" s="1071" t="n"/>
      <c r="GL122" s="1071" t="n"/>
      <c r="GM122" s="1071" t="n"/>
      <c r="GN122" s="1071" t="n"/>
      <c r="GO122" s="1071" t="n"/>
      <c r="GP122" s="1071" t="n"/>
      <c r="GQ122" s="1071" t="n"/>
      <c r="GR122" s="1071" t="n"/>
      <c r="GS122" s="1071" t="n"/>
      <c r="GT122" s="1071" t="n"/>
      <c r="GU122" s="1071" t="n"/>
      <c r="GV122" s="1071" t="n"/>
      <c r="GW122" s="1071" t="n"/>
      <c r="GX122" s="1071" t="n"/>
      <c r="GY122" s="1071" t="n"/>
      <c r="GZ122" s="1071" t="n"/>
      <c r="HA122" s="1071" t="n"/>
      <c r="HB122" s="1071" t="n"/>
      <c r="HC122" s="1071" t="n"/>
      <c r="HD122" s="1071" t="n"/>
      <c r="HE122" s="1071" t="n"/>
      <c r="HF122" s="1071" t="n"/>
      <c r="HG122" s="1071" t="n"/>
      <c r="HH122" s="1071" t="n"/>
      <c r="HI122" s="1071" t="n"/>
      <c r="HJ122" s="1071" t="n"/>
      <c r="HK122" s="1071" t="n"/>
      <c r="HL122" s="1071" t="n"/>
      <c r="HM122" s="1071" t="n"/>
      <c r="HN122" s="1071" t="n"/>
      <c r="HO122" s="1071" t="n"/>
      <c r="HP122" s="1071" t="n"/>
      <c r="HQ122" s="1071" t="n"/>
      <c r="HR122" s="1071" t="n"/>
      <c r="HS122" s="1071" t="n"/>
      <c r="HT122" s="1071" t="n"/>
      <c r="HU122" s="1071" t="n"/>
      <c r="HV122" s="1071" t="n"/>
      <c r="HW122" s="1071" t="n"/>
      <c r="HX122" s="1071" t="n"/>
      <c r="HY122" s="1071" t="n"/>
      <c r="HZ122" s="1071" t="n"/>
      <c r="IA122" s="1071" t="n"/>
      <c r="IB122" s="1071" t="n"/>
      <c r="IC122" s="1071" t="n"/>
      <c r="ID122" s="1071" t="n"/>
      <c r="IE122" s="1071" t="n"/>
      <c r="IF122" s="1071" t="n"/>
      <c r="IG122" s="1071" t="n"/>
      <c r="IH122" s="1071" t="n"/>
      <c r="II122" s="1071" t="n"/>
      <c r="IJ122" s="1071" t="n"/>
      <c r="IK122" s="1071" t="n"/>
      <c r="IL122" s="1071" t="n"/>
      <c r="IM122" s="1071" t="n"/>
      <c r="IN122" s="1071" t="n"/>
      <c r="IO122" s="1071" t="n"/>
      <c r="IP122" s="1071" t="n"/>
      <c r="IQ122" s="1071" t="n"/>
      <c r="IR122" s="1071" t="n"/>
      <c r="IS122" s="1071" t="n"/>
      <c r="IT122" s="1071" t="n"/>
      <c r="IU122" s="1071" t="n"/>
      <c r="IV122" s="1071" t="n"/>
      <c r="IW122" s="1071" t="n"/>
      <c r="IX122" s="1071" t="n"/>
      <c r="IY122" s="1071" t="n"/>
      <c r="IZ122" s="1071" t="n"/>
      <c r="JA122" s="1071" t="n"/>
      <c r="JB122" s="1071" t="n"/>
      <c r="JC122" s="1071" t="n"/>
      <c r="JD122" s="1071" t="n"/>
      <c r="JE122" s="1071" t="n"/>
      <c r="JF122" s="1071" t="n"/>
      <c r="JG122" s="1071" t="n"/>
      <c r="JH122" s="1071" t="n"/>
      <c r="JI122" s="1071" t="n"/>
      <c r="JJ122" s="1071" t="n"/>
      <c r="JK122" s="1071" t="n"/>
      <c r="JL122" s="1071" t="n"/>
      <c r="JM122" s="1071" t="n"/>
      <c r="JN122" s="1071" t="n"/>
      <c r="JO122" s="1071" t="n"/>
      <c r="JP122" s="1071" t="n"/>
      <c r="JQ122" s="1071" t="n"/>
      <c r="JR122" s="1071" t="n"/>
      <c r="JS122" s="1071" t="n"/>
      <c r="JT122" s="1071" t="n"/>
      <c r="JU122" s="1071" t="n"/>
      <c r="JV122" s="1071" t="n"/>
      <c r="JW122" s="1071" t="n"/>
      <c r="JX122" s="1071" t="n"/>
      <c r="JY122" s="1071" t="n"/>
      <c r="JZ122" s="1071" t="n"/>
      <c r="KA122" s="1071" t="n"/>
      <c r="KB122" s="1071" t="n"/>
      <c r="KC122" s="1071" t="n"/>
      <c r="KD122" s="1071" t="n"/>
      <c r="KE122" s="1071" t="n"/>
      <c r="KF122" s="1071" t="n"/>
      <c r="KG122" s="1071" t="n"/>
      <c r="KH122" s="1071" t="n"/>
      <c r="KI122" s="1071" t="n"/>
      <c r="KJ122" s="1071" t="n"/>
      <c r="KK122" s="1071" t="n"/>
      <c r="KL122" s="1071" t="n"/>
      <c r="KM122" s="1071" t="n"/>
      <c r="KN122" s="1071" t="n"/>
      <c r="KO122" s="1071" t="n"/>
      <c r="KP122" s="1071" t="n"/>
      <c r="KQ122" s="1071" t="n"/>
      <c r="KR122" s="1071" t="n"/>
      <c r="KS122" s="1071" t="n"/>
      <c r="KT122" s="1071" t="n"/>
      <c r="KU122" s="1071" t="n"/>
      <c r="KV122" s="1071" t="n"/>
      <c r="KW122" s="1071" t="n"/>
      <c r="KX122" s="1071" t="n"/>
      <c r="KY122" s="1071" t="n"/>
      <c r="KZ122" s="1071" t="n"/>
      <c r="LA122" s="1071" t="n"/>
      <c r="LB122" s="1071" t="n"/>
      <c r="LC122" s="1071" t="n"/>
      <c r="LD122" s="1071" t="n"/>
      <c r="LE122" s="1071" t="n"/>
      <c r="LF122" s="1071" t="n"/>
      <c r="LG122" s="1071" t="n"/>
      <c r="LH122" s="1071" t="n"/>
      <c r="LI122" s="1071" t="n"/>
      <c r="LJ122" s="1071" t="n"/>
      <c r="LK122" s="1071" t="n"/>
      <c r="LL122" s="1071" t="n"/>
      <c r="LM122" s="1071" t="n"/>
      <c r="LN122" s="1071" t="n"/>
      <c r="LO122" s="1071" t="n"/>
      <c r="LP122" s="1071" t="n"/>
      <c r="LQ122" s="1071" t="n"/>
      <c r="LR122" s="1071" t="n"/>
      <c r="LS122" s="1071" t="n"/>
    </row>
    <row r="123" ht="14.25" customFormat="1" customHeight="1" s="1071">
      <c r="A123" s="1071" t="n"/>
      <c r="B123" s="1097" t="n"/>
      <c r="C123" s="1128" t="n"/>
      <c r="D123" s="1128" t="n"/>
      <c r="E123" s="1128" t="n"/>
      <c r="F123" s="1128" t="n"/>
      <c r="G123" s="1128" t="n"/>
      <c r="H123" s="1128" t="n"/>
      <c r="I123" s="1134" t="n"/>
      <c r="J123" s="1071" t="n"/>
      <c r="K123" s="1071" t="n"/>
      <c r="L123" s="1071" t="n"/>
      <c r="M123" s="1071" t="n"/>
      <c r="N123" s="1100">
        <f>B123</f>
        <v/>
      </c>
      <c r="O123" s="1101">
        <f>C123*BS!$B$9</f>
        <v/>
      </c>
      <c r="P123" s="1101">
        <f>D123*BS!$B$9</f>
        <v/>
      </c>
      <c r="Q123" s="1101">
        <f>E123*BS!$B$9</f>
        <v/>
      </c>
      <c r="R123" s="1101">
        <f>F123*BS!$B$9</f>
        <v/>
      </c>
      <c r="S123" s="1101">
        <f>G123*BS!$B$9</f>
        <v/>
      </c>
      <c r="T123" s="1101">
        <f>H123*BS!$B$9</f>
        <v/>
      </c>
      <c r="U123" s="1135">
        <f>I123</f>
        <v/>
      </c>
      <c r="V123" s="141" t="n"/>
      <c r="W123" s="141" t="n"/>
      <c r="X123" s="1071" t="n"/>
      <c r="Y123" s="1071" t="n"/>
      <c r="Z123" s="1071" t="n"/>
      <c r="AA123" s="1071" t="n"/>
      <c r="AB123" s="1071" t="n"/>
      <c r="AC123" s="1071" t="n"/>
      <c r="AD123" s="1071" t="n"/>
      <c r="AE123" s="1071" t="n"/>
      <c r="AF123" s="1071" t="n"/>
      <c r="AG123" s="1071" t="n"/>
      <c r="AH123" s="1071" t="n"/>
      <c r="AI123" s="1071" t="n"/>
      <c r="AJ123" s="1071" t="n"/>
      <c r="AK123" s="1071" t="n"/>
      <c r="AL123" s="1071" t="n"/>
      <c r="AM123" s="1071" t="n"/>
      <c r="AN123" s="1071" t="n"/>
      <c r="AO123" s="1071" t="n"/>
      <c r="AP123" s="1071" t="n"/>
      <c r="AQ123" s="1071" t="n"/>
      <c r="AR123" s="1071" t="n"/>
      <c r="AS123" s="1071" t="n"/>
      <c r="AT123" s="1071" t="n"/>
      <c r="AU123" s="1071" t="n"/>
      <c r="AV123" s="1071" t="n"/>
      <c r="AW123" s="1071" t="n"/>
      <c r="AX123" s="1071" t="n"/>
      <c r="AY123" s="1071" t="n"/>
      <c r="AZ123" s="1071" t="n"/>
      <c r="BA123" s="1071" t="n"/>
      <c r="BB123" s="1071" t="n"/>
      <c r="BC123" s="1071" t="n"/>
      <c r="BD123" s="1071" t="n"/>
      <c r="BE123" s="1071" t="n"/>
      <c r="BF123" s="1071" t="n"/>
      <c r="BG123" s="1071" t="n"/>
      <c r="BH123" s="1071" t="n"/>
      <c r="BI123" s="1071" t="n"/>
      <c r="BJ123" s="1071" t="n"/>
      <c r="BK123" s="1071" t="n"/>
      <c r="BL123" s="1071" t="n"/>
      <c r="BM123" s="1071" t="n"/>
      <c r="BN123" s="1071" t="n"/>
      <c r="BO123" s="1071" t="n"/>
      <c r="BP123" s="1071" t="n"/>
      <c r="BQ123" s="1071" t="n"/>
      <c r="BR123" s="1071" t="n"/>
      <c r="BS123" s="1071" t="n"/>
      <c r="BT123" s="1071" t="n"/>
      <c r="BU123" s="1071" t="n"/>
      <c r="BV123" s="1071" t="n"/>
      <c r="BW123" s="1071" t="n"/>
      <c r="BX123" s="1071" t="n"/>
      <c r="BY123" s="1071" t="n"/>
      <c r="BZ123" s="1071" t="n"/>
      <c r="CA123" s="1071" t="n"/>
      <c r="CB123" s="1071" t="n"/>
      <c r="CC123" s="1071" t="n"/>
      <c r="CD123" s="1071" t="n"/>
      <c r="CE123" s="1071" t="n"/>
      <c r="CF123" s="1071" t="n"/>
      <c r="CG123" s="1071" t="n"/>
      <c r="CH123" s="1071" t="n"/>
      <c r="CI123" s="1071" t="n"/>
      <c r="CJ123" s="1071" t="n"/>
      <c r="CK123" s="1071" t="n"/>
      <c r="CL123" s="1071" t="n"/>
      <c r="CM123" s="1071" t="n"/>
      <c r="CN123" s="1071" t="n"/>
      <c r="CO123" s="1071" t="n"/>
      <c r="CP123" s="1071" t="n"/>
      <c r="CQ123" s="1071" t="n"/>
      <c r="CR123" s="1071" t="n"/>
      <c r="CS123" s="1071" t="n"/>
      <c r="CT123" s="1071" t="n"/>
      <c r="CU123" s="1071" t="n"/>
      <c r="CV123" s="1071" t="n"/>
      <c r="CW123" s="1071" t="n"/>
      <c r="CX123" s="1071" t="n"/>
      <c r="CY123" s="1071" t="n"/>
      <c r="CZ123" s="1071" t="n"/>
      <c r="DA123" s="1071" t="n"/>
      <c r="DB123" s="1071" t="n"/>
      <c r="DC123" s="1071" t="n"/>
      <c r="DD123" s="1071" t="n"/>
      <c r="DE123" s="1071" t="n"/>
      <c r="DF123" s="1071" t="n"/>
      <c r="DG123" s="1071" t="n"/>
      <c r="DH123" s="1071" t="n"/>
      <c r="DI123" s="1071" t="n"/>
      <c r="DJ123" s="1071" t="n"/>
      <c r="DK123" s="1071" t="n"/>
      <c r="DL123" s="1071" t="n"/>
      <c r="DM123" s="1071" t="n"/>
      <c r="DN123" s="1071" t="n"/>
      <c r="DO123" s="1071" t="n"/>
      <c r="DP123" s="1071" t="n"/>
      <c r="DQ123" s="1071" t="n"/>
      <c r="DR123" s="1071" t="n"/>
      <c r="DS123" s="1071" t="n"/>
      <c r="DT123" s="1071" t="n"/>
      <c r="DU123" s="1071" t="n"/>
      <c r="DV123" s="1071" t="n"/>
      <c r="DW123" s="1071" t="n"/>
      <c r="DX123" s="1071" t="n"/>
      <c r="DY123" s="1071" t="n"/>
      <c r="DZ123" s="1071" t="n"/>
      <c r="EA123" s="1071" t="n"/>
      <c r="EB123" s="1071" t="n"/>
      <c r="EC123" s="1071" t="n"/>
      <c r="ED123" s="1071" t="n"/>
      <c r="EE123" s="1071" t="n"/>
      <c r="EF123" s="1071" t="n"/>
      <c r="EG123" s="1071" t="n"/>
      <c r="EH123" s="1071" t="n"/>
      <c r="EI123" s="1071" t="n"/>
      <c r="EJ123" s="1071" t="n"/>
      <c r="EK123" s="1071" t="n"/>
      <c r="EL123" s="1071" t="n"/>
      <c r="EM123" s="1071" t="n"/>
      <c r="EN123" s="1071" t="n"/>
      <c r="EO123" s="1071" t="n"/>
      <c r="EP123" s="1071" t="n"/>
      <c r="EQ123" s="1071" t="n"/>
      <c r="ER123" s="1071" t="n"/>
      <c r="ES123" s="1071" t="n"/>
      <c r="ET123" s="1071" t="n"/>
      <c r="EU123" s="1071" t="n"/>
      <c r="EV123" s="1071" t="n"/>
      <c r="EW123" s="1071" t="n"/>
      <c r="EX123" s="1071" t="n"/>
      <c r="EY123" s="1071" t="n"/>
      <c r="EZ123" s="1071" t="n"/>
      <c r="FA123" s="1071" t="n"/>
      <c r="FB123" s="1071" t="n"/>
      <c r="FC123" s="1071" t="n"/>
      <c r="FD123" s="1071" t="n"/>
      <c r="FE123" s="1071" t="n"/>
      <c r="FF123" s="1071" t="n"/>
      <c r="FG123" s="1071" t="n"/>
      <c r="FH123" s="1071" t="n"/>
      <c r="FI123" s="1071" t="n"/>
      <c r="FJ123" s="1071" t="n"/>
      <c r="FK123" s="1071" t="n"/>
      <c r="FL123" s="1071" t="n"/>
      <c r="FM123" s="1071" t="n"/>
      <c r="FN123" s="1071" t="n"/>
      <c r="FO123" s="1071" t="n"/>
      <c r="FP123" s="1071" t="n"/>
      <c r="FQ123" s="1071" t="n"/>
      <c r="FR123" s="1071" t="n"/>
      <c r="FS123" s="1071" t="n"/>
      <c r="FT123" s="1071" t="n"/>
      <c r="FU123" s="1071" t="n"/>
      <c r="FV123" s="1071" t="n"/>
      <c r="FW123" s="1071" t="n"/>
      <c r="FX123" s="1071" t="n"/>
      <c r="FY123" s="1071" t="n"/>
      <c r="FZ123" s="1071" t="n"/>
      <c r="GA123" s="1071" t="n"/>
      <c r="GB123" s="1071" t="n"/>
      <c r="GC123" s="1071" t="n"/>
      <c r="GD123" s="1071" t="n"/>
      <c r="GE123" s="1071" t="n"/>
      <c r="GF123" s="1071" t="n"/>
      <c r="GG123" s="1071" t="n"/>
      <c r="GH123" s="1071" t="n"/>
      <c r="GI123" s="1071" t="n"/>
      <c r="GJ123" s="1071" t="n"/>
      <c r="GK123" s="1071" t="n"/>
      <c r="GL123" s="1071" t="n"/>
      <c r="GM123" s="1071" t="n"/>
      <c r="GN123" s="1071" t="n"/>
      <c r="GO123" s="1071" t="n"/>
      <c r="GP123" s="1071" t="n"/>
      <c r="GQ123" s="1071" t="n"/>
      <c r="GR123" s="1071" t="n"/>
      <c r="GS123" s="1071" t="n"/>
      <c r="GT123" s="1071" t="n"/>
      <c r="GU123" s="1071" t="n"/>
      <c r="GV123" s="1071" t="n"/>
      <c r="GW123" s="1071" t="n"/>
      <c r="GX123" s="1071" t="n"/>
      <c r="GY123" s="1071" t="n"/>
      <c r="GZ123" s="1071" t="n"/>
      <c r="HA123" s="1071" t="n"/>
      <c r="HB123" s="1071" t="n"/>
      <c r="HC123" s="1071" t="n"/>
      <c r="HD123" s="1071" t="n"/>
      <c r="HE123" s="1071" t="n"/>
      <c r="HF123" s="1071" t="n"/>
      <c r="HG123" s="1071" t="n"/>
      <c r="HH123" s="1071" t="n"/>
      <c r="HI123" s="1071" t="n"/>
      <c r="HJ123" s="1071" t="n"/>
      <c r="HK123" s="1071" t="n"/>
      <c r="HL123" s="1071" t="n"/>
      <c r="HM123" s="1071" t="n"/>
      <c r="HN123" s="1071" t="n"/>
      <c r="HO123" s="1071" t="n"/>
      <c r="HP123" s="1071" t="n"/>
      <c r="HQ123" s="1071" t="n"/>
      <c r="HR123" s="1071" t="n"/>
      <c r="HS123" s="1071" t="n"/>
      <c r="HT123" s="1071" t="n"/>
      <c r="HU123" s="1071" t="n"/>
      <c r="HV123" s="1071" t="n"/>
      <c r="HW123" s="1071" t="n"/>
      <c r="HX123" s="1071" t="n"/>
      <c r="HY123" s="1071" t="n"/>
      <c r="HZ123" s="1071" t="n"/>
      <c r="IA123" s="1071" t="n"/>
      <c r="IB123" s="1071" t="n"/>
      <c r="IC123" s="1071" t="n"/>
      <c r="ID123" s="1071" t="n"/>
      <c r="IE123" s="1071" t="n"/>
      <c r="IF123" s="1071" t="n"/>
      <c r="IG123" s="1071" t="n"/>
      <c r="IH123" s="1071" t="n"/>
      <c r="II123" s="1071" t="n"/>
      <c r="IJ123" s="1071" t="n"/>
      <c r="IK123" s="1071" t="n"/>
      <c r="IL123" s="1071" t="n"/>
      <c r="IM123" s="1071" t="n"/>
      <c r="IN123" s="1071" t="n"/>
      <c r="IO123" s="1071" t="n"/>
      <c r="IP123" s="1071" t="n"/>
      <c r="IQ123" s="1071" t="n"/>
      <c r="IR123" s="1071" t="n"/>
      <c r="IS123" s="1071" t="n"/>
      <c r="IT123" s="1071" t="n"/>
      <c r="IU123" s="1071" t="n"/>
      <c r="IV123" s="1071" t="n"/>
      <c r="IW123" s="1071" t="n"/>
      <c r="IX123" s="1071" t="n"/>
      <c r="IY123" s="1071" t="n"/>
      <c r="IZ123" s="1071" t="n"/>
      <c r="JA123" s="1071" t="n"/>
      <c r="JB123" s="1071" t="n"/>
      <c r="JC123" s="1071" t="n"/>
      <c r="JD123" s="1071" t="n"/>
      <c r="JE123" s="1071" t="n"/>
      <c r="JF123" s="1071" t="n"/>
      <c r="JG123" s="1071" t="n"/>
      <c r="JH123" s="1071" t="n"/>
      <c r="JI123" s="1071" t="n"/>
      <c r="JJ123" s="1071" t="n"/>
      <c r="JK123" s="1071" t="n"/>
      <c r="JL123" s="1071" t="n"/>
      <c r="JM123" s="1071" t="n"/>
      <c r="JN123" s="1071" t="n"/>
      <c r="JO123" s="1071" t="n"/>
      <c r="JP123" s="1071" t="n"/>
      <c r="JQ123" s="1071" t="n"/>
      <c r="JR123" s="1071" t="n"/>
      <c r="JS123" s="1071" t="n"/>
      <c r="JT123" s="1071" t="n"/>
      <c r="JU123" s="1071" t="n"/>
      <c r="JV123" s="1071" t="n"/>
      <c r="JW123" s="1071" t="n"/>
      <c r="JX123" s="1071" t="n"/>
      <c r="JY123" s="1071" t="n"/>
      <c r="JZ123" s="1071" t="n"/>
      <c r="KA123" s="1071" t="n"/>
      <c r="KB123" s="1071" t="n"/>
      <c r="KC123" s="1071" t="n"/>
      <c r="KD123" s="1071" t="n"/>
      <c r="KE123" s="1071" t="n"/>
      <c r="KF123" s="1071" t="n"/>
      <c r="KG123" s="1071" t="n"/>
      <c r="KH123" s="1071" t="n"/>
      <c r="KI123" s="1071" t="n"/>
      <c r="KJ123" s="1071" t="n"/>
      <c r="KK123" s="1071" t="n"/>
      <c r="KL123" s="1071" t="n"/>
      <c r="KM123" s="1071" t="n"/>
      <c r="KN123" s="1071" t="n"/>
      <c r="KO123" s="1071" t="n"/>
      <c r="KP123" s="1071" t="n"/>
      <c r="KQ123" s="1071" t="n"/>
      <c r="KR123" s="1071" t="n"/>
      <c r="KS123" s="1071" t="n"/>
      <c r="KT123" s="1071" t="n"/>
      <c r="KU123" s="1071" t="n"/>
      <c r="KV123" s="1071" t="n"/>
      <c r="KW123" s="1071" t="n"/>
      <c r="KX123" s="1071" t="n"/>
      <c r="KY123" s="1071" t="n"/>
      <c r="KZ123" s="1071" t="n"/>
      <c r="LA123" s="1071" t="n"/>
      <c r="LB123" s="1071" t="n"/>
      <c r="LC123" s="1071" t="n"/>
      <c r="LD123" s="1071" t="n"/>
      <c r="LE123" s="1071" t="n"/>
      <c r="LF123" s="1071" t="n"/>
      <c r="LG123" s="1071" t="n"/>
      <c r="LH123" s="1071" t="n"/>
      <c r="LI123" s="1071" t="n"/>
      <c r="LJ123" s="1071" t="n"/>
      <c r="LK123" s="1071" t="n"/>
      <c r="LL123" s="1071" t="n"/>
      <c r="LM123" s="1071" t="n"/>
      <c r="LN123" s="1071" t="n"/>
      <c r="LO123" s="1071" t="n"/>
      <c r="LP123" s="1071" t="n"/>
      <c r="LQ123" s="1071" t="n"/>
      <c r="LR123" s="1071" t="n"/>
      <c r="LS123" s="1071" t="n"/>
    </row>
    <row r="124" ht="14.25" customFormat="1" customHeight="1" s="1071">
      <c r="A124" s="1071" t="n"/>
      <c r="B124" s="1097" t="n"/>
      <c r="C124" s="1128" t="n"/>
      <c r="D124" s="1128" t="n"/>
      <c r="E124" s="1128" t="n"/>
      <c r="F124" s="1128" t="n"/>
      <c r="G124" s="1128" t="n"/>
      <c r="H124" s="1128" t="n"/>
      <c r="I124" s="1134" t="n"/>
      <c r="J124" s="1071" t="n"/>
      <c r="K124" s="1071" t="n"/>
      <c r="L124" s="1071" t="n"/>
      <c r="M124" s="1071" t="n"/>
      <c r="N124" s="1100">
        <f>B124</f>
        <v/>
      </c>
      <c r="O124" s="1101">
        <f>C124*BS!$B$9</f>
        <v/>
      </c>
      <c r="P124" s="1101">
        <f>D124*BS!$B$9</f>
        <v/>
      </c>
      <c r="Q124" s="1101">
        <f>E124*BS!$B$9</f>
        <v/>
      </c>
      <c r="R124" s="1101">
        <f>F124*BS!$B$9</f>
        <v/>
      </c>
      <c r="S124" s="1101">
        <f>G124*BS!$B$9</f>
        <v/>
      </c>
      <c r="T124" s="1101">
        <f>H124*BS!$B$9</f>
        <v/>
      </c>
      <c r="U124" s="1135">
        <f>I124</f>
        <v/>
      </c>
      <c r="V124" s="141" t="n"/>
      <c r="W124" s="141" t="n"/>
      <c r="X124" s="1071" t="n"/>
      <c r="Y124" s="1071" t="n"/>
      <c r="Z124" s="1071" t="n"/>
      <c r="AA124" s="1071" t="n"/>
      <c r="AB124" s="1071" t="n"/>
      <c r="AC124" s="1071" t="n"/>
      <c r="AD124" s="1071" t="n"/>
      <c r="AE124" s="1071" t="n"/>
      <c r="AF124" s="1071" t="n"/>
      <c r="AG124" s="1071" t="n"/>
      <c r="AH124" s="1071" t="n"/>
      <c r="AI124" s="1071" t="n"/>
      <c r="AJ124" s="1071" t="n"/>
      <c r="AK124" s="1071" t="n"/>
      <c r="AL124" s="1071" t="n"/>
      <c r="AM124" s="1071" t="n"/>
      <c r="AN124" s="1071" t="n"/>
      <c r="AO124" s="1071" t="n"/>
      <c r="AP124" s="1071" t="n"/>
      <c r="AQ124" s="1071" t="n"/>
      <c r="AR124" s="1071" t="n"/>
      <c r="AS124" s="1071" t="n"/>
      <c r="AT124" s="1071" t="n"/>
      <c r="AU124" s="1071" t="n"/>
      <c r="AV124" s="1071" t="n"/>
      <c r="AW124" s="1071" t="n"/>
      <c r="AX124" s="1071" t="n"/>
      <c r="AY124" s="1071" t="n"/>
      <c r="AZ124" s="1071" t="n"/>
      <c r="BA124" s="1071" t="n"/>
      <c r="BB124" s="1071" t="n"/>
      <c r="BC124" s="1071" t="n"/>
      <c r="BD124" s="1071" t="n"/>
      <c r="BE124" s="1071" t="n"/>
      <c r="BF124" s="1071" t="n"/>
      <c r="BG124" s="1071" t="n"/>
      <c r="BH124" s="1071" t="n"/>
      <c r="BI124" s="1071" t="n"/>
      <c r="BJ124" s="1071" t="n"/>
      <c r="BK124" s="1071" t="n"/>
      <c r="BL124" s="1071" t="n"/>
      <c r="BM124" s="1071" t="n"/>
      <c r="BN124" s="1071" t="n"/>
      <c r="BO124" s="1071" t="n"/>
      <c r="BP124" s="1071" t="n"/>
      <c r="BQ124" s="1071" t="n"/>
      <c r="BR124" s="1071" t="n"/>
      <c r="BS124" s="1071" t="n"/>
      <c r="BT124" s="1071" t="n"/>
      <c r="BU124" s="1071" t="n"/>
      <c r="BV124" s="1071" t="n"/>
      <c r="BW124" s="1071" t="n"/>
      <c r="BX124" s="1071" t="n"/>
      <c r="BY124" s="1071" t="n"/>
      <c r="BZ124" s="1071" t="n"/>
      <c r="CA124" s="1071" t="n"/>
      <c r="CB124" s="1071" t="n"/>
      <c r="CC124" s="1071" t="n"/>
      <c r="CD124" s="1071" t="n"/>
      <c r="CE124" s="1071" t="n"/>
      <c r="CF124" s="1071" t="n"/>
      <c r="CG124" s="1071" t="n"/>
      <c r="CH124" s="1071" t="n"/>
      <c r="CI124" s="1071" t="n"/>
      <c r="CJ124" s="1071" t="n"/>
      <c r="CK124" s="1071" t="n"/>
      <c r="CL124" s="1071" t="n"/>
      <c r="CM124" s="1071" t="n"/>
      <c r="CN124" s="1071" t="n"/>
      <c r="CO124" s="1071" t="n"/>
      <c r="CP124" s="1071" t="n"/>
      <c r="CQ124" s="1071" t="n"/>
      <c r="CR124" s="1071" t="n"/>
      <c r="CS124" s="1071" t="n"/>
      <c r="CT124" s="1071" t="n"/>
      <c r="CU124" s="1071" t="n"/>
      <c r="CV124" s="1071" t="n"/>
      <c r="CW124" s="1071" t="n"/>
      <c r="CX124" s="1071" t="n"/>
      <c r="CY124" s="1071" t="n"/>
      <c r="CZ124" s="1071" t="n"/>
      <c r="DA124" s="1071" t="n"/>
      <c r="DB124" s="1071" t="n"/>
      <c r="DC124" s="1071" t="n"/>
      <c r="DD124" s="1071" t="n"/>
      <c r="DE124" s="1071" t="n"/>
      <c r="DF124" s="1071" t="n"/>
      <c r="DG124" s="1071" t="n"/>
      <c r="DH124" s="1071" t="n"/>
      <c r="DI124" s="1071" t="n"/>
      <c r="DJ124" s="1071" t="n"/>
      <c r="DK124" s="1071" t="n"/>
      <c r="DL124" s="1071" t="n"/>
      <c r="DM124" s="1071" t="n"/>
      <c r="DN124" s="1071" t="n"/>
      <c r="DO124" s="1071" t="n"/>
      <c r="DP124" s="1071" t="n"/>
      <c r="DQ124" s="1071" t="n"/>
      <c r="DR124" s="1071" t="n"/>
      <c r="DS124" s="1071" t="n"/>
      <c r="DT124" s="1071" t="n"/>
      <c r="DU124" s="1071" t="n"/>
      <c r="DV124" s="1071" t="n"/>
      <c r="DW124" s="1071" t="n"/>
      <c r="DX124" s="1071" t="n"/>
      <c r="DY124" s="1071" t="n"/>
      <c r="DZ124" s="1071" t="n"/>
      <c r="EA124" s="1071" t="n"/>
      <c r="EB124" s="1071" t="n"/>
      <c r="EC124" s="1071" t="n"/>
      <c r="ED124" s="1071" t="n"/>
      <c r="EE124" s="1071" t="n"/>
      <c r="EF124" s="1071" t="n"/>
      <c r="EG124" s="1071" t="n"/>
      <c r="EH124" s="1071" t="n"/>
      <c r="EI124" s="1071" t="n"/>
      <c r="EJ124" s="1071" t="n"/>
      <c r="EK124" s="1071" t="n"/>
      <c r="EL124" s="1071" t="n"/>
      <c r="EM124" s="1071" t="n"/>
      <c r="EN124" s="1071" t="n"/>
      <c r="EO124" s="1071" t="n"/>
      <c r="EP124" s="1071" t="n"/>
      <c r="EQ124" s="1071" t="n"/>
      <c r="ER124" s="1071" t="n"/>
      <c r="ES124" s="1071" t="n"/>
      <c r="ET124" s="1071" t="n"/>
      <c r="EU124" s="1071" t="n"/>
      <c r="EV124" s="1071" t="n"/>
      <c r="EW124" s="1071" t="n"/>
      <c r="EX124" s="1071" t="n"/>
      <c r="EY124" s="1071" t="n"/>
      <c r="EZ124" s="1071" t="n"/>
      <c r="FA124" s="1071" t="n"/>
      <c r="FB124" s="1071" t="n"/>
      <c r="FC124" s="1071" t="n"/>
      <c r="FD124" s="1071" t="n"/>
      <c r="FE124" s="1071" t="n"/>
      <c r="FF124" s="1071" t="n"/>
      <c r="FG124" s="1071" t="n"/>
      <c r="FH124" s="1071" t="n"/>
      <c r="FI124" s="1071" t="n"/>
      <c r="FJ124" s="1071" t="n"/>
      <c r="FK124" s="1071" t="n"/>
      <c r="FL124" s="1071" t="n"/>
      <c r="FM124" s="1071" t="n"/>
      <c r="FN124" s="1071" t="n"/>
      <c r="FO124" s="1071" t="n"/>
      <c r="FP124" s="1071" t="n"/>
      <c r="FQ124" s="1071" t="n"/>
      <c r="FR124" s="1071" t="n"/>
      <c r="FS124" s="1071" t="n"/>
      <c r="FT124" s="1071" t="n"/>
      <c r="FU124" s="1071" t="n"/>
      <c r="FV124" s="1071" t="n"/>
      <c r="FW124" s="1071" t="n"/>
      <c r="FX124" s="1071" t="n"/>
      <c r="FY124" s="1071" t="n"/>
      <c r="FZ124" s="1071" t="n"/>
      <c r="GA124" s="1071" t="n"/>
      <c r="GB124" s="1071" t="n"/>
      <c r="GC124" s="1071" t="n"/>
      <c r="GD124" s="1071" t="n"/>
      <c r="GE124" s="1071" t="n"/>
      <c r="GF124" s="1071" t="n"/>
      <c r="GG124" s="1071" t="n"/>
      <c r="GH124" s="1071" t="n"/>
      <c r="GI124" s="1071" t="n"/>
      <c r="GJ124" s="1071" t="n"/>
      <c r="GK124" s="1071" t="n"/>
      <c r="GL124" s="1071" t="n"/>
      <c r="GM124" s="1071" t="n"/>
      <c r="GN124" s="1071" t="n"/>
      <c r="GO124" s="1071" t="n"/>
      <c r="GP124" s="1071" t="n"/>
      <c r="GQ124" s="1071" t="n"/>
      <c r="GR124" s="1071" t="n"/>
      <c r="GS124" s="1071" t="n"/>
      <c r="GT124" s="1071" t="n"/>
      <c r="GU124" s="1071" t="n"/>
      <c r="GV124" s="1071" t="n"/>
      <c r="GW124" s="1071" t="n"/>
      <c r="GX124" s="1071" t="n"/>
      <c r="GY124" s="1071" t="n"/>
      <c r="GZ124" s="1071" t="n"/>
      <c r="HA124" s="1071" t="n"/>
      <c r="HB124" s="1071" t="n"/>
      <c r="HC124" s="1071" t="n"/>
      <c r="HD124" s="1071" t="n"/>
      <c r="HE124" s="1071" t="n"/>
      <c r="HF124" s="1071" t="n"/>
      <c r="HG124" s="1071" t="n"/>
      <c r="HH124" s="1071" t="n"/>
      <c r="HI124" s="1071" t="n"/>
      <c r="HJ124" s="1071" t="n"/>
      <c r="HK124" s="1071" t="n"/>
      <c r="HL124" s="1071" t="n"/>
      <c r="HM124" s="1071" t="n"/>
      <c r="HN124" s="1071" t="n"/>
      <c r="HO124" s="1071" t="n"/>
      <c r="HP124" s="1071" t="n"/>
      <c r="HQ124" s="1071" t="n"/>
      <c r="HR124" s="1071" t="n"/>
      <c r="HS124" s="1071" t="n"/>
      <c r="HT124" s="1071" t="n"/>
      <c r="HU124" s="1071" t="n"/>
      <c r="HV124" s="1071" t="n"/>
      <c r="HW124" s="1071" t="n"/>
      <c r="HX124" s="1071" t="n"/>
      <c r="HY124" s="1071" t="n"/>
      <c r="HZ124" s="1071" t="n"/>
      <c r="IA124" s="1071" t="n"/>
      <c r="IB124" s="1071" t="n"/>
      <c r="IC124" s="1071" t="n"/>
      <c r="ID124" s="1071" t="n"/>
      <c r="IE124" s="1071" t="n"/>
      <c r="IF124" s="1071" t="n"/>
      <c r="IG124" s="1071" t="n"/>
      <c r="IH124" s="1071" t="n"/>
      <c r="II124" s="1071" t="n"/>
      <c r="IJ124" s="1071" t="n"/>
      <c r="IK124" s="1071" t="n"/>
      <c r="IL124" s="1071" t="n"/>
      <c r="IM124" s="1071" t="n"/>
      <c r="IN124" s="1071" t="n"/>
      <c r="IO124" s="1071" t="n"/>
      <c r="IP124" s="1071" t="n"/>
      <c r="IQ124" s="1071" t="n"/>
      <c r="IR124" s="1071" t="n"/>
      <c r="IS124" s="1071" t="n"/>
      <c r="IT124" s="1071" t="n"/>
      <c r="IU124" s="1071" t="n"/>
      <c r="IV124" s="1071" t="n"/>
      <c r="IW124" s="1071" t="n"/>
      <c r="IX124" s="1071" t="n"/>
      <c r="IY124" s="1071" t="n"/>
      <c r="IZ124" s="1071" t="n"/>
      <c r="JA124" s="1071" t="n"/>
      <c r="JB124" s="1071" t="n"/>
      <c r="JC124" s="1071" t="n"/>
      <c r="JD124" s="1071" t="n"/>
      <c r="JE124" s="1071" t="n"/>
      <c r="JF124" s="1071" t="n"/>
      <c r="JG124" s="1071" t="n"/>
      <c r="JH124" s="1071" t="n"/>
      <c r="JI124" s="1071" t="n"/>
      <c r="JJ124" s="1071" t="n"/>
      <c r="JK124" s="1071" t="n"/>
      <c r="JL124" s="1071" t="n"/>
      <c r="JM124" s="1071" t="n"/>
      <c r="JN124" s="1071" t="n"/>
      <c r="JO124" s="1071" t="n"/>
      <c r="JP124" s="1071" t="n"/>
      <c r="JQ124" s="1071" t="n"/>
      <c r="JR124" s="1071" t="n"/>
      <c r="JS124" s="1071" t="n"/>
      <c r="JT124" s="1071" t="n"/>
      <c r="JU124" s="1071" t="n"/>
      <c r="JV124" s="1071" t="n"/>
      <c r="JW124" s="1071" t="n"/>
      <c r="JX124" s="1071" t="n"/>
      <c r="JY124" s="1071" t="n"/>
      <c r="JZ124" s="1071" t="n"/>
      <c r="KA124" s="1071" t="n"/>
      <c r="KB124" s="1071" t="n"/>
      <c r="KC124" s="1071" t="n"/>
      <c r="KD124" s="1071" t="n"/>
      <c r="KE124" s="1071" t="n"/>
      <c r="KF124" s="1071" t="n"/>
      <c r="KG124" s="1071" t="n"/>
      <c r="KH124" s="1071" t="n"/>
      <c r="KI124" s="1071" t="n"/>
      <c r="KJ124" s="1071" t="n"/>
      <c r="KK124" s="1071" t="n"/>
      <c r="KL124" s="1071" t="n"/>
      <c r="KM124" s="1071" t="n"/>
      <c r="KN124" s="1071" t="n"/>
      <c r="KO124" s="1071" t="n"/>
      <c r="KP124" s="1071" t="n"/>
      <c r="KQ124" s="1071" t="n"/>
      <c r="KR124" s="1071" t="n"/>
      <c r="KS124" s="1071" t="n"/>
      <c r="KT124" s="1071" t="n"/>
      <c r="KU124" s="1071" t="n"/>
      <c r="KV124" s="1071" t="n"/>
      <c r="KW124" s="1071" t="n"/>
      <c r="KX124" s="1071" t="n"/>
      <c r="KY124" s="1071" t="n"/>
      <c r="KZ124" s="1071" t="n"/>
      <c r="LA124" s="1071" t="n"/>
      <c r="LB124" s="1071" t="n"/>
      <c r="LC124" s="1071" t="n"/>
      <c r="LD124" s="1071" t="n"/>
      <c r="LE124" s="1071" t="n"/>
      <c r="LF124" s="1071" t="n"/>
      <c r="LG124" s="1071" t="n"/>
      <c r="LH124" s="1071" t="n"/>
      <c r="LI124" s="1071" t="n"/>
      <c r="LJ124" s="1071" t="n"/>
      <c r="LK124" s="1071" t="n"/>
      <c r="LL124" s="1071" t="n"/>
      <c r="LM124" s="1071" t="n"/>
      <c r="LN124" s="1071" t="n"/>
      <c r="LO124" s="1071" t="n"/>
      <c r="LP124" s="1071" t="n"/>
      <c r="LQ124" s="1071" t="n"/>
      <c r="LR124" s="1071" t="n"/>
      <c r="LS124" s="1071" t="n"/>
    </row>
    <row r="125" ht="14.25" customFormat="1" customHeight="1" s="1071">
      <c r="A125" s="1071" t="n"/>
      <c r="B125" s="1097" t="n"/>
      <c r="C125" s="1128" t="n"/>
      <c r="D125" s="1128" t="n"/>
      <c r="E125" s="1128" t="n"/>
      <c r="F125" s="1128" t="n"/>
      <c r="G125" s="1128" t="n"/>
      <c r="H125" s="1128" t="n"/>
      <c r="I125" s="1134" t="n"/>
      <c r="J125" s="1071" t="n"/>
      <c r="K125" s="1071" t="n"/>
      <c r="L125" s="1071" t="n"/>
      <c r="M125" s="1071" t="n"/>
      <c r="N125" s="1100" t="n"/>
      <c r="O125" s="1101" t="n"/>
      <c r="P125" s="1101" t="n"/>
      <c r="Q125" s="1101" t="n"/>
      <c r="R125" s="1101" t="n"/>
      <c r="S125" s="1101" t="n"/>
      <c r="T125" s="1101" t="n"/>
      <c r="U125" s="1102" t="n"/>
      <c r="V125" s="141" t="n"/>
      <c r="W125" s="141" t="n"/>
      <c r="X125" s="1071" t="n"/>
      <c r="Y125" s="1071" t="n"/>
      <c r="Z125" s="1071" t="n"/>
      <c r="AA125" s="1071" t="n"/>
      <c r="AB125" s="1071" t="n"/>
      <c r="AC125" s="1071" t="n"/>
      <c r="AD125" s="1071" t="n"/>
      <c r="AE125" s="1071" t="n"/>
      <c r="AF125" s="1071" t="n"/>
      <c r="AG125" s="1071" t="n"/>
      <c r="AH125" s="1071" t="n"/>
      <c r="AI125" s="1071" t="n"/>
      <c r="AJ125" s="1071" t="n"/>
      <c r="AK125" s="1071" t="n"/>
      <c r="AL125" s="1071" t="n"/>
      <c r="AM125" s="1071" t="n"/>
      <c r="AN125" s="1071" t="n"/>
      <c r="AO125" s="1071" t="n"/>
      <c r="AP125" s="1071" t="n"/>
      <c r="AQ125" s="1071" t="n"/>
      <c r="AR125" s="1071" t="n"/>
      <c r="AS125" s="1071" t="n"/>
      <c r="AT125" s="1071" t="n"/>
      <c r="AU125" s="1071" t="n"/>
      <c r="AV125" s="1071" t="n"/>
      <c r="AW125" s="1071" t="n"/>
      <c r="AX125" s="1071" t="n"/>
      <c r="AY125" s="1071" t="n"/>
      <c r="AZ125" s="1071" t="n"/>
      <c r="BA125" s="1071" t="n"/>
      <c r="BB125" s="1071" t="n"/>
      <c r="BC125" s="1071" t="n"/>
      <c r="BD125" s="1071" t="n"/>
      <c r="BE125" s="1071" t="n"/>
      <c r="BF125" s="1071" t="n"/>
      <c r="BG125" s="1071" t="n"/>
      <c r="BH125" s="1071" t="n"/>
      <c r="BI125" s="1071" t="n"/>
      <c r="BJ125" s="1071" t="n"/>
      <c r="BK125" s="1071" t="n"/>
      <c r="BL125" s="1071" t="n"/>
      <c r="BM125" s="1071" t="n"/>
      <c r="BN125" s="1071" t="n"/>
      <c r="BO125" s="1071" t="n"/>
      <c r="BP125" s="1071" t="n"/>
      <c r="BQ125" s="1071" t="n"/>
      <c r="BR125" s="1071" t="n"/>
      <c r="BS125" s="1071" t="n"/>
      <c r="BT125" s="1071" t="n"/>
      <c r="BU125" s="1071" t="n"/>
      <c r="BV125" s="1071" t="n"/>
      <c r="BW125" s="1071" t="n"/>
      <c r="BX125" s="1071" t="n"/>
      <c r="BY125" s="1071" t="n"/>
      <c r="BZ125" s="1071" t="n"/>
      <c r="CA125" s="1071" t="n"/>
      <c r="CB125" s="1071" t="n"/>
      <c r="CC125" s="1071" t="n"/>
      <c r="CD125" s="1071" t="n"/>
      <c r="CE125" s="1071" t="n"/>
      <c r="CF125" s="1071" t="n"/>
      <c r="CG125" s="1071" t="n"/>
      <c r="CH125" s="1071" t="n"/>
      <c r="CI125" s="1071" t="n"/>
      <c r="CJ125" s="1071" t="n"/>
      <c r="CK125" s="1071" t="n"/>
      <c r="CL125" s="1071" t="n"/>
      <c r="CM125" s="1071" t="n"/>
      <c r="CN125" s="1071" t="n"/>
      <c r="CO125" s="1071" t="n"/>
      <c r="CP125" s="1071" t="n"/>
      <c r="CQ125" s="1071" t="n"/>
      <c r="CR125" s="1071" t="n"/>
      <c r="CS125" s="1071" t="n"/>
      <c r="CT125" s="1071" t="n"/>
      <c r="CU125" s="1071" t="n"/>
      <c r="CV125" s="1071" t="n"/>
      <c r="CW125" s="1071" t="n"/>
      <c r="CX125" s="1071" t="n"/>
      <c r="CY125" s="1071" t="n"/>
      <c r="CZ125" s="1071" t="n"/>
      <c r="DA125" s="1071" t="n"/>
      <c r="DB125" s="1071" t="n"/>
      <c r="DC125" s="1071" t="n"/>
      <c r="DD125" s="1071" t="n"/>
      <c r="DE125" s="1071" t="n"/>
      <c r="DF125" s="1071" t="n"/>
      <c r="DG125" s="1071" t="n"/>
      <c r="DH125" s="1071" t="n"/>
      <c r="DI125" s="1071" t="n"/>
      <c r="DJ125" s="1071" t="n"/>
      <c r="DK125" s="1071" t="n"/>
      <c r="DL125" s="1071" t="n"/>
      <c r="DM125" s="1071" t="n"/>
      <c r="DN125" s="1071" t="n"/>
      <c r="DO125" s="1071" t="n"/>
      <c r="DP125" s="1071" t="n"/>
      <c r="DQ125" s="1071" t="n"/>
      <c r="DR125" s="1071" t="n"/>
      <c r="DS125" s="1071" t="n"/>
      <c r="DT125" s="1071" t="n"/>
      <c r="DU125" s="1071" t="n"/>
      <c r="DV125" s="1071" t="n"/>
      <c r="DW125" s="1071" t="n"/>
      <c r="DX125" s="1071" t="n"/>
      <c r="DY125" s="1071" t="n"/>
      <c r="DZ125" s="1071" t="n"/>
      <c r="EA125" s="1071" t="n"/>
      <c r="EB125" s="1071" t="n"/>
      <c r="EC125" s="1071" t="n"/>
      <c r="ED125" s="1071" t="n"/>
      <c r="EE125" s="1071" t="n"/>
      <c r="EF125" s="1071" t="n"/>
      <c r="EG125" s="1071" t="n"/>
      <c r="EH125" s="1071" t="n"/>
      <c r="EI125" s="1071" t="n"/>
      <c r="EJ125" s="1071" t="n"/>
      <c r="EK125" s="1071" t="n"/>
      <c r="EL125" s="1071" t="n"/>
      <c r="EM125" s="1071" t="n"/>
      <c r="EN125" s="1071" t="n"/>
      <c r="EO125" s="1071" t="n"/>
      <c r="EP125" s="1071" t="n"/>
      <c r="EQ125" s="1071" t="n"/>
      <c r="ER125" s="1071" t="n"/>
      <c r="ES125" s="1071" t="n"/>
      <c r="ET125" s="1071" t="n"/>
      <c r="EU125" s="1071" t="n"/>
      <c r="EV125" s="1071" t="n"/>
      <c r="EW125" s="1071" t="n"/>
      <c r="EX125" s="1071" t="n"/>
      <c r="EY125" s="1071" t="n"/>
      <c r="EZ125" s="1071" t="n"/>
      <c r="FA125" s="1071" t="n"/>
      <c r="FB125" s="1071" t="n"/>
      <c r="FC125" s="1071" t="n"/>
      <c r="FD125" s="1071" t="n"/>
      <c r="FE125" s="1071" t="n"/>
      <c r="FF125" s="1071" t="n"/>
      <c r="FG125" s="1071" t="n"/>
      <c r="FH125" s="1071" t="n"/>
      <c r="FI125" s="1071" t="n"/>
      <c r="FJ125" s="1071" t="n"/>
      <c r="FK125" s="1071" t="n"/>
      <c r="FL125" s="1071" t="n"/>
      <c r="FM125" s="1071" t="n"/>
      <c r="FN125" s="1071" t="n"/>
      <c r="FO125" s="1071" t="n"/>
      <c r="FP125" s="1071" t="n"/>
      <c r="FQ125" s="1071" t="n"/>
      <c r="FR125" s="1071" t="n"/>
      <c r="FS125" s="1071" t="n"/>
      <c r="FT125" s="1071" t="n"/>
      <c r="FU125" s="1071" t="n"/>
      <c r="FV125" s="1071" t="n"/>
      <c r="FW125" s="1071" t="n"/>
      <c r="FX125" s="1071" t="n"/>
      <c r="FY125" s="1071" t="n"/>
      <c r="FZ125" s="1071" t="n"/>
      <c r="GA125" s="1071" t="n"/>
      <c r="GB125" s="1071" t="n"/>
      <c r="GC125" s="1071" t="n"/>
      <c r="GD125" s="1071" t="n"/>
      <c r="GE125" s="1071" t="n"/>
      <c r="GF125" s="1071" t="n"/>
      <c r="GG125" s="1071" t="n"/>
      <c r="GH125" s="1071" t="n"/>
      <c r="GI125" s="1071" t="n"/>
      <c r="GJ125" s="1071" t="n"/>
      <c r="GK125" s="1071" t="n"/>
      <c r="GL125" s="1071" t="n"/>
      <c r="GM125" s="1071" t="n"/>
      <c r="GN125" s="1071" t="n"/>
      <c r="GO125" s="1071" t="n"/>
      <c r="GP125" s="1071" t="n"/>
      <c r="GQ125" s="1071" t="n"/>
      <c r="GR125" s="1071" t="n"/>
      <c r="GS125" s="1071" t="n"/>
      <c r="GT125" s="1071" t="n"/>
      <c r="GU125" s="1071" t="n"/>
      <c r="GV125" s="1071" t="n"/>
      <c r="GW125" s="1071" t="n"/>
      <c r="GX125" s="1071" t="n"/>
      <c r="GY125" s="1071" t="n"/>
      <c r="GZ125" s="1071" t="n"/>
      <c r="HA125" s="1071" t="n"/>
      <c r="HB125" s="1071" t="n"/>
      <c r="HC125" s="1071" t="n"/>
      <c r="HD125" s="1071" t="n"/>
      <c r="HE125" s="1071" t="n"/>
      <c r="HF125" s="1071" t="n"/>
      <c r="HG125" s="1071" t="n"/>
      <c r="HH125" s="1071" t="n"/>
      <c r="HI125" s="1071" t="n"/>
      <c r="HJ125" s="1071" t="n"/>
      <c r="HK125" s="1071" t="n"/>
      <c r="HL125" s="1071" t="n"/>
      <c r="HM125" s="1071" t="n"/>
      <c r="HN125" s="1071" t="n"/>
      <c r="HO125" s="1071" t="n"/>
      <c r="HP125" s="1071" t="n"/>
      <c r="HQ125" s="1071" t="n"/>
      <c r="HR125" s="1071" t="n"/>
      <c r="HS125" s="1071" t="n"/>
      <c r="HT125" s="1071" t="n"/>
      <c r="HU125" s="1071" t="n"/>
      <c r="HV125" s="1071" t="n"/>
      <c r="HW125" s="1071" t="n"/>
      <c r="HX125" s="1071" t="n"/>
      <c r="HY125" s="1071" t="n"/>
      <c r="HZ125" s="1071" t="n"/>
      <c r="IA125" s="1071" t="n"/>
      <c r="IB125" s="1071" t="n"/>
      <c r="IC125" s="1071" t="n"/>
      <c r="ID125" s="1071" t="n"/>
      <c r="IE125" s="1071" t="n"/>
      <c r="IF125" s="1071" t="n"/>
      <c r="IG125" s="1071" t="n"/>
      <c r="IH125" s="1071" t="n"/>
      <c r="II125" s="1071" t="n"/>
      <c r="IJ125" s="1071" t="n"/>
      <c r="IK125" s="1071" t="n"/>
      <c r="IL125" s="1071" t="n"/>
      <c r="IM125" s="1071" t="n"/>
      <c r="IN125" s="1071" t="n"/>
      <c r="IO125" s="1071" t="n"/>
      <c r="IP125" s="1071" t="n"/>
      <c r="IQ125" s="1071" t="n"/>
      <c r="IR125" s="1071" t="n"/>
      <c r="IS125" s="1071" t="n"/>
      <c r="IT125" s="1071" t="n"/>
      <c r="IU125" s="1071" t="n"/>
      <c r="IV125" s="1071" t="n"/>
      <c r="IW125" s="1071" t="n"/>
      <c r="IX125" s="1071" t="n"/>
      <c r="IY125" s="1071" t="n"/>
      <c r="IZ125" s="1071" t="n"/>
      <c r="JA125" s="1071" t="n"/>
      <c r="JB125" s="1071" t="n"/>
      <c r="JC125" s="1071" t="n"/>
      <c r="JD125" s="1071" t="n"/>
      <c r="JE125" s="1071" t="n"/>
      <c r="JF125" s="1071" t="n"/>
      <c r="JG125" s="1071" t="n"/>
      <c r="JH125" s="1071" t="n"/>
      <c r="JI125" s="1071" t="n"/>
      <c r="JJ125" s="1071" t="n"/>
      <c r="JK125" s="1071" t="n"/>
      <c r="JL125" s="1071" t="n"/>
      <c r="JM125" s="1071" t="n"/>
      <c r="JN125" s="1071" t="n"/>
      <c r="JO125" s="1071" t="n"/>
      <c r="JP125" s="1071" t="n"/>
      <c r="JQ125" s="1071" t="n"/>
      <c r="JR125" s="1071" t="n"/>
      <c r="JS125" s="1071" t="n"/>
      <c r="JT125" s="1071" t="n"/>
      <c r="JU125" s="1071" t="n"/>
      <c r="JV125" s="1071" t="n"/>
      <c r="JW125" s="1071" t="n"/>
      <c r="JX125" s="1071" t="n"/>
      <c r="JY125" s="1071" t="n"/>
      <c r="JZ125" s="1071" t="n"/>
      <c r="KA125" s="1071" t="n"/>
      <c r="KB125" s="1071" t="n"/>
      <c r="KC125" s="1071" t="n"/>
      <c r="KD125" s="1071" t="n"/>
      <c r="KE125" s="1071" t="n"/>
      <c r="KF125" s="1071" t="n"/>
      <c r="KG125" s="1071" t="n"/>
      <c r="KH125" s="1071" t="n"/>
      <c r="KI125" s="1071" t="n"/>
      <c r="KJ125" s="1071" t="n"/>
      <c r="KK125" s="1071" t="n"/>
      <c r="KL125" s="1071" t="n"/>
      <c r="KM125" s="1071" t="n"/>
      <c r="KN125" s="1071" t="n"/>
      <c r="KO125" s="1071" t="n"/>
      <c r="KP125" s="1071" t="n"/>
      <c r="KQ125" s="1071" t="n"/>
      <c r="KR125" s="1071" t="n"/>
      <c r="KS125" s="1071" t="n"/>
      <c r="KT125" s="1071" t="n"/>
      <c r="KU125" s="1071" t="n"/>
      <c r="KV125" s="1071" t="n"/>
      <c r="KW125" s="1071" t="n"/>
      <c r="KX125" s="1071" t="n"/>
      <c r="KY125" s="1071" t="n"/>
      <c r="KZ125" s="1071" t="n"/>
      <c r="LA125" s="1071" t="n"/>
      <c r="LB125" s="1071" t="n"/>
      <c r="LC125" s="1071" t="n"/>
      <c r="LD125" s="1071" t="n"/>
      <c r="LE125" s="1071" t="n"/>
      <c r="LF125" s="1071" t="n"/>
      <c r="LG125" s="1071" t="n"/>
      <c r="LH125" s="1071" t="n"/>
      <c r="LI125" s="1071" t="n"/>
      <c r="LJ125" s="1071" t="n"/>
      <c r="LK125" s="1071" t="n"/>
      <c r="LL125" s="1071" t="n"/>
      <c r="LM125" s="1071" t="n"/>
      <c r="LN125" s="1071" t="n"/>
      <c r="LO125" s="1071" t="n"/>
      <c r="LP125" s="1071" t="n"/>
      <c r="LQ125" s="1071" t="n"/>
      <c r="LR125" s="1071" t="n"/>
      <c r="LS125" s="1071" t="n"/>
    </row>
    <row r="126" ht="14.25" customFormat="1" customHeight="1" s="1143">
      <c r="A126" s="1071" t="n"/>
      <c r="B126" s="1091" t="inlineStr">
        <is>
          <t>Total</t>
        </is>
      </c>
      <c r="C126" s="1123">
        <f>SUM(C114:C125)</f>
        <v/>
      </c>
      <c r="D126" s="1123">
        <f>SUM(D114:D125)</f>
        <v/>
      </c>
      <c r="E126" s="1123">
        <f>SUM(E114:E125)</f>
        <v/>
      </c>
      <c r="F126" s="1123">
        <f>SUM(F114:F125)</f>
        <v/>
      </c>
      <c r="G126" s="1123">
        <f>SUM(G114:G125)</f>
        <v/>
      </c>
      <c r="H126" s="1123">
        <f>SUM(H114:H125)</f>
        <v/>
      </c>
      <c r="I126" s="1124" t="n"/>
      <c r="J126" s="1071" t="n"/>
      <c r="K126" s="1071" t="n"/>
      <c r="L126" s="1071" t="n"/>
      <c r="M126" s="1071" t="n"/>
      <c r="N126" s="1110">
        <f>B126</f>
        <v/>
      </c>
      <c r="O126" s="1111">
        <f>C126*BS!$B$9</f>
        <v/>
      </c>
      <c r="P126" s="1111">
        <f>D126*BS!$B$9</f>
        <v/>
      </c>
      <c r="Q126" s="1111">
        <f>E126*BS!$B$9</f>
        <v/>
      </c>
      <c r="R126" s="1111">
        <f>F126*BS!$B$9</f>
        <v/>
      </c>
      <c r="S126" s="1111">
        <f>G126*BS!$B$9</f>
        <v/>
      </c>
      <c r="T126" s="1111">
        <f>H126*BS!$B$9</f>
        <v/>
      </c>
      <c r="U126" s="1125">
        <f>I126</f>
        <v/>
      </c>
      <c r="V126" s="160" t="n"/>
      <c r="W126" s="160" t="n"/>
      <c r="X126" s="1071" t="n"/>
      <c r="Y126" s="1071" t="n"/>
      <c r="Z126" s="1071" t="n"/>
      <c r="AA126" s="1071" t="n"/>
      <c r="AB126" s="1071" t="n"/>
      <c r="AC126" s="1071" t="n"/>
      <c r="AD126" s="1071" t="n"/>
      <c r="AE126" s="1071" t="n"/>
      <c r="AF126" s="1071" t="n"/>
      <c r="AG126" s="1071" t="n"/>
      <c r="AH126" s="1071" t="n"/>
      <c r="AI126" s="1071" t="n"/>
      <c r="AJ126" s="1071" t="n"/>
      <c r="AK126" s="1071" t="n"/>
      <c r="AL126" s="1071" t="n"/>
      <c r="AM126" s="1071" t="n"/>
      <c r="AN126" s="1071" t="n"/>
      <c r="AO126" s="1071" t="n"/>
      <c r="AP126" s="1071" t="n"/>
      <c r="AQ126" s="1071" t="n"/>
      <c r="AR126" s="1071" t="n"/>
      <c r="AS126" s="1071" t="n"/>
      <c r="AT126" s="1071" t="n"/>
      <c r="AU126" s="1071" t="n"/>
      <c r="AV126" s="1071" t="n"/>
      <c r="AW126" s="1071" t="n"/>
      <c r="AX126" s="1071" t="n"/>
      <c r="AY126" s="1071" t="n"/>
      <c r="AZ126" s="1071" t="n"/>
      <c r="BA126" s="1071" t="n"/>
      <c r="BB126" s="1071" t="n"/>
      <c r="BC126" s="1071" t="n"/>
      <c r="BD126" s="1071" t="n"/>
      <c r="BE126" s="1071" t="n"/>
      <c r="BF126" s="1071" t="n"/>
      <c r="BG126" s="1071" t="n"/>
      <c r="BH126" s="1071" t="n"/>
      <c r="BI126" s="1071" t="n"/>
      <c r="BJ126" s="1071" t="n"/>
      <c r="BK126" s="1071" t="n"/>
      <c r="BL126" s="1071" t="n"/>
      <c r="BM126" s="1071" t="n"/>
      <c r="BN126" s="1071" t="n"/>
      <c r="BO126" s="1071" t="n"/>
      <c r="BP126" s="1071" t="n"/>
      <c r="BQ126" s="1071" t="n"/>
      <c r="BR126" s="1071" t="n"/>
      <c r="BS126" s="1071" t="n"/>
      <c r="BT126" s="1071" t="n"/>
      <c r="BU126" s="1071" t="n"/>
      <c r="BV126" s="1071" t="n"/>
      <c r="BW126" s="1071" t="n"/>
      <c r="BX126" s="1071" t="n"/>
      <c r="BY126" s="1071" t="n"/>
      <c r="BZ126" s="1071" t="n"/>
      <c r="CA126" s="1071" t="n"/>
      <c r="CB126" s="1071" t="n"/>
      <c r="CC126" s="1071" t="n"/>
      <c r="CD126" s="1071" t="n"/>
      <c r="CE126" s="1071" t="n"/>
      <c r="CF126" s="1071" t="n"/>
      <c r="CG126" s="1071" t="n"/>
      <c r="CH126" s="1071" t="n"/>
      <c r="CI126" s="1071" t="n"/>
      <c r="CJ126" s="1071" t="n"/>
      <c r="CK126" s="1071" t="n"/>
      <c r="CL126" s="1071" t="n"/>
      <c r="CM126" s="1071" t="n"/>
      <c r="CN126" s="1071" t="n"/>
      <c r="CO126" s="1071" t="n"/>
      <c r="CP126" s="1071" t="n"/>
      <c r="CQ126" s="1071" t="n"/>
      <c r="CR126" s="1071" t="n"/>
      <c r="CS126" s="1071" t="n"/>
      <c r="CT126" s="1071" t="n"/>
      <c r="CU126" s="1071" t="n"/>
      <c r="CV126" s="1071" t="n"/>
      <c r="CW126" s="1071" t="n"/>
      <c r="CX126" s="1071" t="n"/>
      <c r="CY126" s="1071" t="n"/>
      <c r="CZ126" s="1071" t="n"/>
      <c r="DA126" s="1071" t="n"/>
      <c r="DB126" s="1071" t="n"/>
      <c r="DC126" s="1071" t="n"/>
      <c r="DD126" s="1071" t="n"/>
      <c r="DE126" s="1071" t="n"/>
      <c r="DF126" s="1071" t="n"/>
      <c r="DG126" s="1071" t="n"/>
      <c r="DH126" s="1071" t="n"/>
      <c r="DI126" s="1071" t="n"/>
      <c r="DJ126" s="1071" t="n"/>
      <c r="DK126" s="1071" t="n"/>
      <c r="DL126" s="1071" t="n"/>
      <c r="DM126" s="1071" t="n"/>
      <c r="DN126" s="1071" t="n"/>
      <c r="DO126" s="1071" t="n"/>
      <c r="DP126" s="1071" t="n"/>
      <c r="DQ126" s="1071" t="n"/>
      <c r="DR126" s="1071" t="n"/>
      <c r="DS126" s="1071" t="n"/>
      <c r="DT126" s="1071" t="n"/>
      <c r="DU126" s="1071" t="n"/>
      <c r="DV126" s="1071" t="n"/>
      <c r="DW126" s="1071" t="n"/>
      <c r="DX126" s="1071" t="n"/>
      <c r="DY126" s="1071" t="n"/>
      <c r="DZ126" s="1071" t="n"/>
      <c r="EA126" s="1071" t="n"/>
      <c r="EB126" s="1071" t="n"/>
      <c r="EC126" s="1071" t="n"/>
      <c r="ED126" s="1071" t="n"/>
      <c r="EE126" s="1071" t="n"/>
      <c r="EF126" s="1071" t="n"/>
      <c r="EG126" s="1071" t="n"/>
      <c r="EH126" s="1071" t="n"/>
      <c r="EI126" s="1071" t="n"/>
      <c r="EJ126" s="1071" t="n"/>
      <c r="EK126" s="1071" t="n"/>
      <c r="EL126" s="1071" t="n"/>
      <c r="EM126" s="1071" t="n"/>
      <c r="EN126" s="1071" t="n"/>
      <c r="EO126" s="1071" t="n"/>
      <c r="EP126" s="1071" t="n"/>
      <c r="EQ126" s="1071" t="n"/>
      <c r="ER126" s="1071" t="n"/>
      <c r="ES126" s="1071" t="n"/>
      <c r="ET126" s="1071" t="n"/>
      <c r="EU126" s="1071" t="n"/>
      <c r="EV126" s="1071" t="n"/>
      <c r="EW126" s="1071" t="n"/>
      <c r="EX126" s="1071" t="n"/>
      <c r="EY126" s="1071" t="n"/>
      <c r="EZ126" s="1071" t="n"/>
      <c r="FA126" s="1071" t="n"/>
      <c r="FB126" s="1071" t="n"/>
      <c r="FC126" s="1071" t="n"/>
      <c r="FD126" s="1071" t="n"/>
      <c r="FE126" s="1071" t="n"/>
      <c r="FF126" s="1071" t="n"/>
      <c r="FG126" s="1071" t="n"/>
      <c r="FH126" s="1071" t="n"/>
      <c r="FI126" s="1071" t="n"/>
      <c r="FJ126" s="1071" t="n"/>
      <c r="FK126" s="1071" t="n"/>
      <c r="FL126" s="1071" t="n"/>
      <c r="FM126" s="1071" t="n"/>
      <c r="FN126" s="1071" t="n"/>
      <c r="FO126" s="1071" t="n"/>
      <c r="FP126" s="1071" t="n"/>
      <c r="FQ126" s="1071" t="n"/>
      <c r="FR126" s="1071" t="n"/>
      <c r="FS126" s="1071" t="n"/>
      <c r="FT126" s="1071" t="n"/>
      <c r="FU126" s="1071" t="n"/>
      <c r="FV126" s="1071" t="n"/>
      <c r="FW126" s="1071" t="n"/>
      <c r="FX126" s="1071" t="n"/>
      <c r="FY126" s="1071" t="n"/>
      <c r="FZ126" s="1071" t="n"/>
      <c r="GA126" s="1071" t="n"/>
      <c r="GB126" s="1071" t="n"/>
      <c r="GC126" s="1071" t="n"/>
      <c r="GD126" s="1071" t="n"/>
      <c r="GE126" s="1071" t="n"/>
      <c r="GF126" s="1071" t="n"/>
      <c r="GG126" s="1071" t="n"/>
      <c r="GH126" s="1071" t="n"/>
      <c r="GI126" s="1071" t="n"/>
      <c r="GJ126" s="1071" t="n"/>
      <c r="GK126" s="1071" t="n"/>
      <c r="GL126" s="1071" t="n"/>
      <c r="GM126" s="1071" t="n"/>
      <c r="GN126" s="1071" t="n"/>
      <c r="GO126" s="1071" t="n"/>
      <c r="GP126" s="1071" t="n"/>
      <c r="GQ126" s="1071" t="n"/>
      <c r="GR126" s="1071" t="n"/>
      <c r="GS126" s="1071" t="n"/>
      <c r="GT126" s="1071" t="n"/>
      <c r="GU126" s="1071" t="n"/>
      <c r="GV126" s="1071" t="n"/>
      <c r="GW126" s="1071" t="n"/>
      <c r="GX126" s="1071" t="n"/>
      <c r="GY126" s="1071" t="n"/>
      <c r="GZ126" s="1071" t="n"/>
      <c r="HA126" s="1071" t="n"/>
      <c r="HB126" s="1071" t="n"/>
      <c r="HC126" s="1071" t="n"/>
      <c r="HD126" s="1071" t="n"/>
      <c r="HE126" s="1071" t="n"/>
      <c r="HF126" s="1071" t="n"/>
      <c r="HG126" s="1071" t="n"/>
      <c r="HH126" s="1071" t="n"/>
      <c r="HI126" s="1071" t="n"/>
      <c r="HJ126" s="1071" t="n"/>
      <c r="HK126" s="1071" t="n"/>
      <c r="HL126" s="1071" t="n"/>
      <c r="HM126" s="1071" t="n"/>
      <c r="HN126" s="1071" t="n"/>
      <c r="HO126" s="1071" t="n"/>
      <c r="HP126" s="1071" t="n"/>
      <c r="HQ126" s="1071" t="n"/>
      <c r="HR126" s="1071" t="n"/>
      <c r="HS126" s="1071" t="n"/>
      <c r="HT126" s="1071" t="n"/>
      <c r="HU126" s="1071" t="n"/>
      <c r="HV126" s="1071" t="n"/>
      <c r="HW126" s="1071" t="n"/>
      <c r="HX126" s="1071" t="n"/>
      <c r="HY126" s="1071" t="n"/>
      <c r="HZ126" s="1071" t="n"/>
      <c r="IA126" s="1071" t="n"/>
      <c r="IB126" s="1071" t="n"/>
      <c r="IC126" s="1071" t="n"/>
      <c r="ID126" s="1071" t="n"/>
      <c r="IE126" s="1071" t="n"/>
      <c r="IF126" s="1071" t="n"/>
      <c r="IG126" s="1071" t="n"/>
      <c r="IH126" s="1071" t="n"/>
      <c r="II126" s="1071" t="n"/>
      <c r="IJ126" s="1071" t="n"/>
      <c r="IK126" s="1071" t="n"/>
      <c r="IL126" s="1071" t="n"/>
      <c r="IM126" s="1071" t="n"/>
      <c r="IN126" s="1071" t="n"/>
      <c r="IO126" s="1071" t="n"/>
      <c r="IP126" s="1071" t="n"/>
      <c r="IQ126" s="1071" t="n"/>
      <c r="IR126" s="1071" t="n"/>
      <c r="IS126" s="1071" t="n"/>
      <c r="IT126" s="1071" t="n"/>
      <c r="IU126" s="1071" t="n"/>
      <c r="IV126" s="1071" t="n"/>
      <c r="IW126" s="1071" t="n"/>
      <c r="IX126" s="1071" t="n"/>
      <c r="IY126" s="1071" t="n"/>
      <c r="IZ126" s="1071" t="n"/>
      <c r="JA126" s="1071" t="n"/>
      <c r="JB126" s="1071" t="n"/>
      <c r="JC126" s="1071" t="n"/>
      <c r="JD126" s="1071" t="n"/>
      <c r="JE126" s="1071" t="n"/>
      <c r="JF126" s="1071" t="n"/>
      <c r="JG126" s="1071" t="n"/>
      <c r="JH126" s="1071" t="n"/>
      <c r="JI126" s="1071" t="n"/>
      <c r="JJ126" s="1071" t="n"/>
      <c r="JK126" s="1071" t="n"/>
      <c r="JL126" s="1071" t="n"/>
      <c r="JM126" s="1071" t="n"/>
      <c r="JN126" s="1071" t="n"/>
      <c r="JO126" s="1071" t="n"/>
      <c r="JP126" s="1071" t="n"/>
      <c r="JQ126" s="1071" t="n"/>
      <c r="JR126" s="1071" t="n"/>
      <c r="JS126" s="1071" t="n"/>
      <c r="JT126" s="1071" t="n"/>
      <c r="JU126" s="1071" t="n"/>
      <c r="JV126" s="1071" t="n"/>
      <c r="JW126" s="1071" t="n"/>
      <c r="JX126" s="1071" t="n"/>
      <c r="JY126" s="1071" t="n"/>
      <c r="JZ126" s="1071" t="n"/>
      <c r="KA126" s="1071" t="n"/>
      <c r="KB126" s="1071" t="n"/>
      <c r="KC126" s="1071" t="n"/>
      <c r="KD126" s="1071" t="n"/>
      <c r="KE126" s="1071" t="n"/>
      <c r="KF126" s="1071" t="n"/>
      <c r="KG126" s="1071" t="n"/>
      <c r="KH126" s="1071" t="n"/>
      <c r="KI126" s="1071" t="n"/>
      <c r="KJ126" s="1071" t="n"/>
      <c r="KK126" s="1071" t="n"/>
      <c r="KL126" s="1071" t="n"/>
      <c r="KM126" s="1071" t="n"/>
      <c r="KN126" s="1071" t="n"/>
      <c r="KO126" s="1071" t="n"/>
      <c r="KP126" s="1071" t="n"/>
      <c r="KQ126" s="1071" t="n"/>
      <c r="KR126" s="1071" t="n"/>
      <c r="KS126" s="1071" t="n"/>
      <c r="KT126" s="1071" t="n"/>
      <c r="KU126" s="1071" t="n"/>
      <c r="KV126" s="1071" t="n"/>
      <c r="KW126" s="1071" t="n"/>
      <c r="KX126" s="1071" t="n"/>
      <c r="KY126" s="1071" t="n"/>
      <c r="KZ126" s="1071" t="n"/>
      <c r="LA126" s="1071" t="n"/>
      <c r="LB126" s="1071" t="n"/>
      <c r="LC126" s="1071" t="n"/>
      <c r="LD126" s="1071" t="n"/>
      <c r="LE126" s="1071" t="n"/>
      <c r="LF126" s="1071" t="n"/>
      <c r="LG126" s="1071" t="n"/>
      <c r="LH126" s="1071" t="n"/>
      <c r="LI126" s="1071" t="n"/>
      <c r="LJ126" s="1071" t="n"/>
      <c r="LK126" s="1071" t="n"/>
      <c r="LL126" s="1071" t="n"/>
      <c r="LM126" s="1071" t="n"/>
      <c r="LN126" s="1071" t="n"/>
      <c r="LO126" s="1071" t="n"/>
      <c r="LP126" s="1071" t="n"/>
      <c r="LQ126" s="1071" t="n"/>
      <c r="LR126" s="1071" t="n"/>
      <c r="LS126" s="1071" t="n"/>
    </row>
    <row r="127" ht="14.25" customFormat="1" customHeight="1" s="1071">
      <c r="A127" s="1071" t="n"/>
      <c r="B127" s="1097" t="n"/>
      <c r="C127" s="1128" t="n"/>
      <c r="D127" s="1128" t="n"/>
      <c r="E127" s="1128" t="n"/>
      <c r="F127" s="1128" t="n"/>
      <c r="G127" s="1128" t="n"/>
      <c r="H127" s="1128" t="n"/>
      <c r="I127" s="1119" t="n"/>
      <c r="J127" s="1071" t="n"/>
      <c r="K127" s="1071" t="n"/>
      <c r="L127" s="1071" t="n"/>
      <c r="M127" s="1071" t="n"/>
      <c r="N127" s="1100" t="n"/>
      <c r="O127" s="1101" t="n"/>
      <c r="P127" s="1101" t="n"/>
      <c r="Q127" s="1101" t="n"/>
      <c r="R127" s="1101" t="n"/>
      <c r="S127" s="1101" t="n"/>
      <c r="T127" s="1101" t="n"/>
      <c r="U127" s="1102" t="n"/>
      <c r="V127" s="141" t="n"/>
      <c r="W127" s="141" t="n"/>
      <c r="X127" s="1071" t="n"/>
      <c r="Y127" s="1071" t="n"/>
      <c r="Z127" s="1071" t="n"/>
      <c r="AA127" s="1071" t="n"/>
      <c r="AB127" s="1071" t="n"/>
      <c r="AC127" s="1071" t="n"/>
      <c r="AD127" s="1071" t="n"/>
      <c r="AE127" s="1071" t="n"/>
      <c r="AF127" s="1071" t="n"/>
      <c r="AG127" s="1071" t="n"/>
      <c r="AH127" s="1071" t="n"/>
      <c r="AI127" s="1071" t="n"/>
      <c r="AJ127" s="1071" t="n"/>
      <c r="AK127" s="1071" t="n"/>
      <c r="AL127" s="1071" t="n"/>
      <c r="AM127" s="1071" t="n"/>
      <c r="AN127" s="1071" t="n"/>
      <c r="AO127" s="1071" t="n"/>
      <c r="AP127" s="1071" t="n"/>
      <c r="AQ127" s="1071" t="n"/>
      <c r="AR127" s="1071" t="n"/>
      <c r="AS127" s="1071" t="n"/>
      <c r="AT127" s="1071" t="n"/>
      <c r="AU127" s="1071" t="n"/>
      <c r="AV127" s="1071" t="n"/>
      <c r="AW127" s="1071" t="n"/>
      <c r="AX127" s="1071" t="n"/>
      <c r="AY127" s="1071" t="n"/>
      <c r="AZ127" s="1071" t="n"/>
      <c r="BA127" s="1071" t="n"/>
      <c r="BB127" s="1071" t="n"/>
      <c r="BC127" s="1071" t="n"/>
      <c r="BD127" s="1071" t="n"/>
      <c r="BE127" s="1071" t="n"/>
      <c r="BF127" s="1071" t="n"/>
      <c r="BG127" s="1071" t="n"/>
      <c r="BH127" s="1071" t="n"/>
      <c r="BI127" s="1071" t="n"/>
      <c r="BJ127" s="1071" t="n"/>
      <c r="BK127" s="1071" t="n"/>
      <c r="BL127" s="1071" t="n"/>
      <c r="BM127" s="1071" t="n"/>
      <c r="BN127" s="1071" t="n"/>
      <c r="BO127" s="1071" t="n"/>
      <c r="BP127" s="1071" t="n"/>
      <c r="BQ127" s="1071" t="n"/>
      <c r="BR127" s="1071" t="n"/>
      <c r="BS127" s="1071" t="n"/>
      <c r="BT127" s="1071" t="n"/>
      <c r="BU127" s="1071" t="n"/>
      <c r="BV127" s="1071" t="n"/>
      <c r="BW127" s="1071" t="n"/>
      <c r="BX127" s="1071" t="n"/>
      <c r="BY127" s="1071" t="n"/>
      <c r="BZ127" s="1071" t="n"/>
      <c r="CA127" s="1071" t="n"/>
      <c r="CB127" s="1071" t="n"/>
      <c r="CC127" s="1071" t="n"/>
      <c r="CD127" s="1071" t="n"/>
      <c r="CE127" s="1071" t="n"/>
      <c r="CF127" s="1071" t="n"/>
      <c r="CG127" s="1071" t="n"/>
      <c r="CH127" s="1071" t="n"/>
      <c r="CI127" s="1071" t="n"/>
      <c r="CJ127" s="1071" t="n"/>
      <c r="CK127" s="1071" t="n"/>
      <c r="CL127" s="1071" t="n"/>
      <c r="CM127" s="1071" t="n"/>
      <c r="CN127" s="1071" t="n"/>
      <c r="CO127" s="1071" t="n"/>
      <c r="CP127" s="1071" t="n"/>
      <c r="CQ127" s="1071" t="n"/>
      <c r="CR127" s="1071" t="n"/>
      <c r="CS127" s="1071" t="n"/>
      <c r="CT127" s="1071" t="n"/>
      <c r="CU127" s="1071" t="n"/>
      <c r="CV127" s="1071" t="n"/>
      <c r="CW127" s="1071" t="n"/>
      <c r="CX127" s="1071" t="n"/>
      <c r="CY127" s="1071" t="n"/>
      <c r="CZ127" s="1071" t="n"/>
      <c r="DA127" s="1071" t="n"/>
      <c r="DB127" s="1071" t="n"/>
      <c r="DC127" s="1071" t="n"/>
      <c r="DD127" s="1071" t="n"/>
      <c r="DE127" s="1071" t="n"/>
      <c r="DF127" s="1071" t="n"/>
      <c r="DG127" s="1071" t="n"/>
      <c r="DH127" s="1071" t="n"/>
      <c r="DI127" s="1071" t="n"/>
      <c r="DJ127" s="1071" t="n"/>
      <c r="DK127" s="1071" t="n"/>
      <c r="DL127" s="1071" t="n"/>
      <c r="DM127" s="1071" t="n"/>
      <c r="DN127" s="1071" t="n"/>
      <c r="DO127" s="1071" t="n"/>
      <c r="DP127" s="1071" t="n"/>
      <c r="DQ127" s="1071" t="n"/>
      <c r="DR127" s="1071" t="n"/>
      <c r="DS127" s="1071" t="n"/>
      <c r="DT127" s="1071" t="n"/>
      <c r="DU127" s="1071" t="n"/>
      <c r="DV127" s="1071" t="n"/>
      <c r="DW127" s="1071" t="n"/>
      <c r="DX127" s="1071" t="n"/>
      <c r="DY127" s="1071" t="n"/>
      <c r="DZ127" s="1071" t="n"/>
      <c r="EA127" s="1071" t="n"/>
      <c r="EB127" s="1071" t="n"/>
      <c r="EC127" s="1071" t="n"/>
      <c r="ED127" s="1071" t="n"/>
      <c r="EE127" s="1071" t="n"/>
      <c r="EF127" s="1071" t="n"/>
      <c r="EG127" s="1071" t="n"/>
      <c r="EH127" s="1071" t="n"/>
      <c r="EI127" s="1071" t="n"/>
      <c r="EJ127" s="1071" t="n"/>
      <c r="EK127" s="1071" t="n"/>
      <c r="EL127" s="1071" t="n"/>
      <c r="EM127" s="1071" t="n"/>
      <c r="EN127" s="1071" t="n"/>
      <c r="EO127" s="1071" t="n"/>
      <c r="EP127" s="1071" t="n"/>
      <c r="EQ127" s="1071" t="n"/>
      <c r="ER127" s="1071" t="n"/>
      <c r="ES127" s="1071" t="n"/>
      <c r="ET127" s="1071" t="n"/>
      <c r="EU127" s="1071" t="n"/>
      <c r="EV127" s="1071" t="n"/>
      <c r="EW127" s="1071" t="n"/>
      <c r="EX127" s="1071" t="n"/>
      <c r="EY127" s="1071" t="n"/>
      <c r="EZ127" s="1071" t="n"/>
      <c r="FA127" s="1071" t="n"/>
      <c r="FB127" s="1071" t="n"/>
      <c r="FC127" s="1071" t="n"/>
      <c r="FD127" s="1071" t="n"/>
      <c r="FE127" s="1071" t="n"/>
      <c r="FF127" s="1071" t="n"/>
      <c r="FG127" s="1071" t="n"/>
      <c r="FH127" s="1071" t="n"/>
      <c r="FI127" s="1071" t="n"/>
      <c r="FJ127" s="1071" t="n"/>
      <c r="FK127" s="1071" t="n"/>
      <c r="FL127" s="1071" t="n"/>
      <c r="FM127" s="1071" t="n"/>
      <c r="FN127" s="1071" t="n"/>
      <c r="FO127" s="1071" t="n"/>
      <c r="FP127" s="1071" t="n"/>
      <c r="FQ127" s="1071" t="n"/>
      <c r="FR127" s="1071" t="n"/>
      <c r="FS127" s="1071" t="n"/>
      <c r="FT127" s="1071" t="n"/>
      <c r="FU127" s="1071" t="n"/>
      <c r="FV127" s="1071" t="n"/>
      <c r="FW127" s="1071" t="n"/>
      <c r="FX127" s="1071" t="n"/>
      <c r="FY127" s="1071" t="n"/>
      <c r="FZ127" s="1071" t="n"/>
      <c r="GA127" s="1071" t="n"/>
      <c r="GB127" s="1071" t="n"/>
      <c r="GC127" s="1071" t="n"/>
      <c r="GD127" s="1071" t="n"/>
      <c r="GE127" s="1071" t="n"/>
      <c r="GF127" s="1071" t="n"/>
      <c r="GG127" s="1071" t="n"/>
      <c r="GH127" s="1071" t="n"/>
      <c r="GI127" s="1071" t="n"/>
      <c r="GJ127" s="1071" t="n"/>
      <c r="GK127" s="1071" t="n"/>
      <c r="GL127" s="1071" t="n"/>
      <c r="GM127" s="1071" t="n"/>
      <c r="GN127" s="1071" t="n"/>
      <c r="GO127" s="1071" t="n"/>
      <c r="GP127" s="1071" t="n"/>
      <c r="GQ127" s="1071" t="n"/>
      <c r="GR127" s="1071" t="n"/>
      <c r="GS127" s="1071" t="n"/>
      <c r="GT127" s="1071" t="n"/>
      <c r="GU127" s="1071" t="n"/>
      <c r="GV127" s="1071" t="n"/>
      <c r="GW127" s="1071" t="n"/>
      <c r="GX127" s="1071" t="n"/>
      <c r="GY127" s="1071" t="n"/>
      <c r="GZ127" s="1071" t="n"/>
      <c r="HA127" s="1071" t="n"/>
      <c r="HB127" s="1071" t="n"/>
      <c r="HC127" s="1071" t="n"/>
      <c r="HD127" s="1071" t="n"/>
      <c r="HE127" s="1071" t="n"/>
      <c r="HF127" s="1071" t="n"/>
      <c r="HG127" s="1071" t="n"/>
      <c r="HH127" s="1071" t="n"/>
      <c r="HI127" s="1071" t="n"/>
      <c r="HJ127" s="1071" t="n"/>
      <c r="HK127" s="1071" t="n"/>
      <c r="HL127" s="1071" t="n"/>
      <c r="HM127" s="1071" t="n"/>
      <c r="HN127" s="1071" t="n"/>
      <c r="HO127" s="1071" t="n"/>
      <c r="HP127" s="1071" t="n"/>
      <c r="HQ127" s="1071" t="n"/>
      <c r="HR127" s="1071" t="n"/>
      <c r="HS127" s="1071" t="n"/>
      <c r="HT127" s="1071" t="n"/>
      <c r="HU127" s="1071" t="n"/>
      <c r="HV127" s="1071" t="n"/>
      <c r="HW127" s="1071" t="n"/>
      <c r="HX127" s="1071" t="n"/>
      <c r="HY127" s="1071" t="n"/>
      <c r="HZ127" s="1071" t="n"/>
      <c r="IA127" s="1071" t="n"/>
      <c r="IB127" s="1071" t="n"/>
      <c r="IC127" s="1071" t="n"/>
      <c r="ID127" s="1071" t="n"/>
      <c r="IE127" s="1071" t="n"/>
      <c r="IF127" s="1071" t="n"/>
      <c r="IG127" s="1071" t="n"/>
      <c r="IH127" s="1071" t="n"/>
      <c r="II127" s="1071" t="n"/>
      <c r="IJ127" s="1071" t="n"/>
      <c r="IK127" s="1071" t="n"/>
      <c r="IL127" s="1071" t="n"/>
      <c r="IM127" s="1071" t="n"/>
      <c r="IN127" s="1071" t="n"/>
      <c r="IO127" s="1071" t="n"/>
      <c r="IP127" s="1071" t="n"/>
      <c r="IQ127" s="1071" t="n"/>
      <c r="IR127" s="1071" t="n"/>
      <c r="IS127" s="1071" t="n"/>
      <c r="IT127" s="1071" t="n"/>
      <c r="IU127" s="1071" t="n"/>
      <c r="IV127" s="1071" t="n"/>
      <c r="IW127" s="1071" t="n"/>
      <c r="IX127" s="1071" t="n"/>
      <c r="IY127" s="1071" t="n"/>
      <c r="IZ127" s="1071" t="n"/>
      <c r="JA127" s="1071" t="n"/>
      <c r="JB127" s="1071" t="n"/>
      <c r="JC127" s="1071" t="n"/>
      <c r="JD127" s="1071" t="n"/>
      <c r="JE127" s="1071" t="n"/>
      <c r="JF127" s="1071" t="n"/>
      <c r="JG127" s="1071" t="n"/>
      <c r="JH127" s="1071" t="n"/>
      <c r="JI127" s="1071" t="n"/>
      <c r="JJ127" s="1071" t="n"/>
      <c r="JK127" s="1071" t="n"/>
      <c r="JL127" s="1071" t="n"/>
      <c r="JM127" s="1071" t="n"/>
      <c r="JN127" s="1071" t="n"/>
      <c r="JO127" s="1071" t="n"/>
      <c r="JP127" s="1071" t="n"/>
      <c r="JQ127" s="1071" t="n"/>
      <c r="JR127" s="1071" t="n"/>
      <c r="JS127" s="1071" t="n"/>
      <c r="JT127" s="1071" t="n"/>
      <c r="JU127" s="1071" t="n"/>
      <c r="JV127" s="1071" t="n"/>
      <c r="JW127" s="1071" t="n"/>
      <c r="JX127" s="1071" t="n"/>
      <c r="JY127" s="1071" t="n"/>
      <c r="JZ127" s="1071" t="n"/>
      <c r="KA127" s="1071" t="n"/>
      <c r="KB127" s="1071" t="n"/>
      <c r="KC127" s="1071" t="n"/>
      <c r="KD127" s="1071" t="n"/>
      <c r="KE127" s="1071" t="n"/>
      <c r="KF127" s="1071" t="n"/>
      <c r="KG127" s="1071" t="n"/>
      <c r="KH127" s="1071" t="n"/>
      <c r="KI127" s="1071" t="n"/>
      <c r="KJ127" s="1071" t="n"/>
      <c r="KK127" s="1071" t="n"/>
      <c r="KL127" s="1071" t="n"/>
      <c r="KM127" s="1071" t="n"/>
      <c r="KN127" s="1071" t="n"/>
      <c r="KO127" s="1071" t="n"/>
      <c r="KP127" s="1071" t="n"/>
      <c r="KQ127" s="1071" t="n"/>
      <c r="KR127" s="1071" t="n"/>
      <c r="KS127" s="1071" t="n"/>
      <c r="KT127" s="1071" t="n"/>
      <c r="KU127" s="1071" t="n"/>
      <c r="KV127" s="1071" t="n"/>
      <c r="KW127" s="1071" t="n"/>
      <c r="KX127" s="1071" t="n"/>
      <c r="KY127" s="1071" t="n"/>
      <c r="KZ127" s="1071" t="n"/>
      <c r="LA127" s="1071" t="n"/>
      <c r="LB127" s="1071" t="n"/>
      <c r="LC127" s="1071" t="n"/>
      <c r="LD127" s="1071" t="n"/>
      <c r="LE127" s="1071" t="n"/>
      <c r="LF127" s="1071" t="n"/>
      <c r="LG127" s="1071" t="n"/>
      <c r="LH127" s="1071" t="n"/>
      <c r="LI127" s="1071" t="n"/>
      <c r="LJ127" s="1071" t="n"/>
      <c r="LK127" s="1071" t="n"/>
      <c r="LL127" s="1071" t="n"/>
      <c r="LM127" s="1071" t="n"/>
      <c r="LN127" s="1071" t="n"/>
      <c r="LO127" s="1071" t="n"/>
      <c r="LP127" s="1071" t="n"/>
      <c r="LQ127" s="1071" t="n"/>
      <c r="LR127" s="1071" t="n"/>
      <c r="LS127" s="1071" t="n"/>
    </row>
    <row r="128" ht="14.25" customFormat="1" customHeight="1" s="1107">
      <c r="A128" s="1080" t="n"/>
      <c r="B128" s="1091" t="inlineStr">
        <is>
          <t>Goodwill</t>
        </is>
      </c>
      <c r="C128" s="1144" t="n"/>
      <c r="D128" s="1144" t="n"/>
      <c r="E128" s="1144" t="n"/>
      <c r="F128" s="1144" t="n"/>
      <c r="G128" s="1144" t="n"/>
      <c r="H128" s="1144" t="n"/>
      <c r="I128" s="1124" t="n"/>
      <c r="J128" s="1080" t="n"/>
      <c r="K128" s="1080" t="n"/>
      <c r="L128" s="1080" t="n"/>
      <c r="M128" s="1080" t="n"/>
      <c r="N128" s="1110">
        <f>B128</f>
        <v/>
      </c>
      <c r="O128" s="1111">
        <f>C128*BS!$B$9</f>
        <v/>
      </c>
      <c r="P128" s="1111">
        <f>D128*BS!$B$9</f>
        <v/>
      </c>
      <c r="Q128" s="1111">
        <f>E128*BS!$B$9</f>
        <v/>
      </c>
      <c r="R128" s="1111">
        <f>F128*BS!$B$9</f>
        <v/>
      </c>
      <c r="S128" s="1111">
        <f>G128*BS!$B$9</f>
        <v/>
      </c>
      <c r="T128" s="1111">
        <f>H128*BS!$B$9</f>
        <v/>
      </c>
      <c r="U128" s="1125">
        <f>I128</f>
        <v/>
      </c>
      <c r="V128" s="160" t="n"/>
      <c r="W128" s="160" t="n"/>
      <c r="X128" s="1080" t="n"/>
      <c r="Y128" s="1080" t="n"/>
      <c r="Z128" s="1080" t="n"/>
      <c r="AA128" s="1080" t="n"/>
      <c r="AB128" s="1080" t="n"/>
      <c r="AC128" s="1080" t="n"/>
      <c r="AD128" s="1080" t="n"/>
      <c r="AE128" s="1080" t="n"/>
      <c r="AF128" s="1080" t="n"/>
      <c r="AG128" s="1080" t="n"/>
      <c r="AH128" s="1080" t="n"/>
      <c r="AI128" s="1080" t="n"/>
      <c r="AJ128" s="1080" t="n"/>
      <c r="AK128" s="1080" t="n"/>
      <c r="AL128" s="1080" t="n"/>
      <c r="AM128" s="1080" t="n"/>
      <c r="AN128" s="1080" t="n"/>
      <c r="AO128" s="1080" t="n"/>
      <c r="AP128" s="1080" t="n"/>
      <c r="AQ128" s="1080" t="n"/>
      <c r="AR128" s="1080" t="n"/>
      <c r="AS128" s="1080" t="n"/>
      <c r="AT128" s="1080" t="n"/>
      <c r="AU128" s="1080" t="n"/>
      <c r="AV128" s="1080" t="n"/>
      <c r="AW128" s="1080" t="n"/>
      <c r="AX128" s="1080" t="n"/>
      <c r="AY128" s="1080" t="n"/>
      <c r="AZ128" s="1080" t="n"/>
      <c r="BA128" s="1080" t="n"/>
      <c r="BB128" s="1080" t="n"/>
      <c r="BC128" s="1080" t="n"/>
      <c r="BD128" s="1080" t="n"/>
      <c r="BE128" s="1080" t="n"/>
      <c r="BF128" s="1080" t="n"/>
      <c r="BG128" s="1080" t="n"/>
      <c r="BH128" s="1080" t="n"/>
      <c r="BI128" s="1080" t="n"/>
      <c r="BJ128" s="1080" t="n"/>
      <c r="BK128" s="1080" t="n"/>
      <c r="BL128" s="1080" t="n"/>
      <c r="BM128" s="1080" t="n"/>
      <c r="BN128" s="1080" t="n"/>
      <c r="BO128" s="1080" t="n"/>
      <c r="BP128" s="1080" t="n"/>
      <c r="BQ128" s="1080" t="n"/>
      <c r="BR128" s="1080" t="n"/>
      <c r="BS128" s="1080" t="n"/>
      <c r="BT128" s="1080" t="n"/>
      <c r="BU128" s="1080" t="n"/>
      <c r="BV128" s="1080" t="n"/>
      <c r="BW128" s="1080" t="n"/>
      <c r="BX128" s="1080" t="n"/>
      <c r="BY128" s="1080" t="n"/>
      <c r="BZ128" s="1080" t="n"/>
      <c r="CA128" s="1080" t="n"/>
      <c r="CB128" s="1080" t="n"/>
      <c r="CC128" s="1080" t="n"/>
      <c r="CD128" s="1080" t="n"/>
      <c r="CE128" s="1080" t="n"/>
      <c r="CF128" s="1080" t="n"/>
      <c r="CG128" s="1080" t="n"/>
      <c r="CH128" s="1080" t="n"/>
      <c r="CI128" s="1080" t="n"/>
      <c r="CJ128" s="1080" t="n"/>
      <c r="CK128" s="1080" t="n"/>
      <c r="CL128" s="1080" t="n"/>
      <c r="CM128" s="1080" t="n"/>
      <c r="CN128" s="1080" t="n"/>
      <c r="CO128" s="1080" t="n"/>
      <c r="CP128" s="1080" t="n"/>
      <c r="CQ128" s="1080" t="n"/>
      <c r="CR128" s="1080" t="n"/>
      <c r="CS128" s="1080" t="n"/>
      <c r="CT128" s="1080" t="n"/>
      <c r="CU128" s="1080" t="n"/>
      <c r="CV128" s="1080" t="n"/>
      <c r="CW128" s="1080" t="n"/>
      <c r="CX128" s="1080" t="n"/>
      <c r="CY128" s="1080" t="n"/>
      <c r="CZ128" s="1080" t="n"/>
      <c r="DA128" s="1080" t="n"/>
      <c r="DB128" s="1080" t="n"/>
      <c r="DC128" s="1080" t="n"/>
      <c r="DD128" s="1080" t="n"/>
      <c r="DE128" s="1080" t="n"/>
      <c r="DF128" s="1080" t="n"/>
      <c r="DG128" s="1080" t="n"/>
      <c r="DH128" s="1080" t="n"/>
      <c r="DI128" s="1080" t="n"/>
      <c r="DJ128" s="1080" t="n"/>
      <c r="DK128" s="1080" t="n"/>
      <c r="DL128" s="1080" t="n"/>
      <c r="DM128" s="1080" t="n"/>
      <c r="DN128" s="1080" t="n"/>
      <c r="DO128" s="1080" t="n"/>
      <c r="DP128" s="1080" t="n"/>
      <c r="DQ128" s="1080" t="n"/>
      <c r="DR128" s="1080" t="n"/>
      <c r="DS128" s="1080" t="n"/>
      <c r="DT128" s="1080" t="n"/>
      <c r="DU128" s="1080" t="n"/>
      <c r="DV128" s="1080" t="n"/>
      <c r="DW128" s="1080" t="n"/>
      <c r="DX128" s="1080" t="n"/>
      <c r="DY128" s="1080" t="n"/>
      <c r="DZ128" s="1080" t="n"/>
      <c r="EA128" s="1080" t="n"/>
      <c r="EB128" s="1080" t="n"/>
      <c r="EC128" s="1080" t="n"/>
      <c r="ED128" s="1080" t="n"/>
      <c r="EE128" s="1080" t="n"/>
      <c r="EF128" s="1080" t="n"/>
      <c r="EG128" s="1080" t="n"/>
      <c r="EH128" s="1080" t="n"/>
      <c r="EI128" s="1080" t="n"/>
      <c r="EJ128" s="1080" t="n"/>
      <c r="EK128" s="1080" t="n"/>
      <c r="EL128" s="1080" t="n"/>
      <c r="EM128" s="1080" t="n"/>
      <c r="EN128" s="1080" t="n"/>
      <c r="EO128" s="1080" t="n"/>
      <c r="EP128" s="1080" t="n"/>
      <c r="EQ128" s="1080" t="n"/>
      <c r="ER128" s="1080" t="n"/>
      <c r="ES128" s="1080" t="n"/>
      <c r="ET128" s="1080" t="n"/>
      <c r="EU128" s="1080" t="n"/>
      <c r="EV128" s="1080" t="n"/>
      <c r="EW128" s="1080" t="n"/>
      <c r="EX128" s="1080" t="n"/>
      <c r="EY128" s="1080" t="n"/>
      <c r="EZ128" s="1080" t="n"/>
      <c r="FA128" s="1080" t="n"/>
      <c r="FB128" s="1080" t="n"/>
      <c r="FC128" s="1080" t="n"/>
      <c r="FD128" s="1080" t="n"/>
      <c r="FE128" s="1080" t="n"/>
      <c r="FF128" s="1080" t="n"/>
      <c r="FG128" s="1080" t="n"/>
      <c r="FH128" s="1080" t="n"/>
      <c r="FI128" s="1080" t="n"/>
      <c r="FJ128" s="1080" t="n"/>
      <c r="FK128" s="1080" t="n"/>
      <c r="FL128" s="1080" t="n"/>
      <c r="FM128" s="1080" t="n"/>
      <c r="FN128" s="1080" t="n"/>
      <c r="FO128" s="1080" t="n"/>
      <c r="FP128" s="1080" t="n"/>
      <c r="FQ128" s="1080" t="n"/>
      <c r="FR128" s="1080" t="n"/>
      <c r="FS128" s="1080" t="n"/>
      <c r="FT128" s="1080" t="n"/>
      <c r="FU128" s="1080" t="n"/>
      <c r="FV128" s="1080" t="n"/>
      <c r="FW128" s="1080" t="n"/>
      <c r="FX128" s="1080" t="n"/>
      <c r="FY128" s="1080" t="n"/>
      <c r="FZ128" s="1080" t="n"/>
      <c r="GA128" s="1080" t="n"/>
      <c r="GB128" s="1080" t="n"/>
      <c r="GC128" s="1080" t="n"/>
      <c r="GD128" s="1080" t="n"/>
      <c r="GE128" s="1080" t="n"/>
      <c r="GF128" s="1080" t="n"/>
      <c r="GG128" s="1080" t="n"/>
      <c r="GH128" s="1080" t="n"/>
      <c r="GI128" s="1080" t="n"/>
      <c r="GJ128" s="1080" t="n"/>
      <c r="GK128" s="1080" t="n"/>
      <c r="GL128" s="1080" t="n"/>
      <c r="GM128" s="1080" t="n"/>
      <c r="GN128" s="1080" t="n"/>
      <c r="GO128" s="1080" t="n"/>
      <c r="GP128" s="1080" t="n"/>
      <c r="GQ128" s="1080" t="n"/>
      <c r="GR128" s="1080" t="n"/>
      <c r="GS128" s="1080" t="n"/>
      <c r="GT128" s="1080" t="n"/>
      <c r="GU128" s="1080" t="n"/>
      <c r="GV128" s="1080" t="n"/>
      <c r="GW128" s="1080" t="n"/>
      <c r="GX128" s="1080" t="n"/>
      <c r="GY128" s="1080" t="n"/>
      <c r="GZ128" s="1080" t="n"/>
      <c r="HA128" s="1080" t="n"/>
      <c r="HB128" s="1080" t="n"/>
      <c r="HC128" s="1080" t="n"/>
      <c r="HD128" s="1080" t="n"/>
      <c r="HE128" s="1080" t="n"/>
      <c r="HF128" s="1080" t="n"/>
      <c r="HG128" s="1080" t="n"/>
      <c r="HH128" s="1080" t="n"/>
      <c r="HI128" s="1080" t="n"/>
      <c r="HJ128" s="1080" t="n"/>
      <c r="HK128" s="1080" t="n"/>
      <c r="HL128" s="1080" t="n"/>
      <c r="HM128" s="1080" t="n"/>
      <c r="HN128" s="1080" t="n"/>
      <c r="HO128" s="1080" t="n"/>
      <c r="HP128" s="1080" t="n"/>
      <c r="HQ128" s="1080" t="n"/>
      <c r="HR128" s="1080" t="n"/>
      <c r="HS128" s="1080" t="n"/>
      <c r="HT128" s="1080" t="n"/>
      <c r="HU128" s="1080" t="n"/>
      <c r="HV128" s="1080" t="n"/>
      <c r="HW128" s="1080" t="n"/>
      <c r="HX128" s="1080" t="n"/>
      <c r="HY128" s="1080" t="n"/>
      <c r="HZ128" s="1080" t="n"/>
      <c r="IA128" s="1080" t="n"/>
      <c r="IB128" s="1080" t="n"/>
      <c r="IC128" s="1080" t="n"/>
      <c r="ID128" s="1080" t="n"/>
      <c r="IE128" s="1080" t="n"/>
      <c r="IF128" s="1080" t="n"/>
      <c r="IG128" s="1080" t="n"/>
      <c r="IH128" s="1080" t="n"/>
      <c r="II128" s="1080" t="n"/>
      <c r="IJ128" s="1080" t="n"/>
      <c r="IK128" s="1080" t="n"/>
      <c r="IL128" s="1080" t="n"/>
      <c r="IM128" s="1080" t="n"/>
      <c r="IN128" s="1080" t="n"/>
      <c r="IO128" s="1080" t="n"/>
      <c r="IP128" s="1080" t="n"/>
      <c r="IQ128" s="1080" t="n"/>
      <c r="IR128" s="1080" t="n"/>
      <c r="IS128" s="1080" t="n"/>
      <c r="IT128" s="1080" t="n"/>
      <c r="IU128" s="1080" t="n"/>
      <c r="IV128" s="1080" t="n"/>
      <c r="IW128" s="1080" t="n"/>
      <c r="IX128" s="1080" t="n"/>
      <c r="IY128" s="1080" t="n"/>
      <c r="IZ128" s="1080" t="n"/>
      <c r="JA128" s="1080" t="n"/>
      <c r="JB128" s="1080" t="n"/>
      <c r="JC128" s="1080" t="n"/>
      <c r="JD128" s="1080" t="n"/>
      <c r="JE128" s="1080" t="n"/>
      <c r="JF128" s="1080" t="n"/>
      <c r="JG128" s="1080" t="n"/>
      <c r="JH128" s="1080" t="n"/>
      <c r="JI128" s="1080" t="n"/>
      <c r="JJ128" s="1080" t="n"/>
      <c r="JK128" s="1080" t="n"/>
      <c r="JL128" s="1080" t="n"/>
      <c r="JM128" s="1080" t="n"/>
      <c r="JN128" s="1080" t="n"/>
      <c r="JO128" s="1080" t="n"/>
      <c r="JP128" s="1080" t="n"/>
      <c r="JQ128" s="1080" t="n"/>
      <c r="JR128" s="1080" t="n"/>
      <c r="JS128" s="1080" t="n"/>
      <c r="JT128" s="1080" t="n"/>
      <c r="JU128" s="1080" t="n"/>
      <c r="JV128" s="1080" t="n"/>
      <c r="JW128" s="1080" t="n"/>
      <c r="JX128" s="1080" t="n"/>
      <c r="JY128" s="1080" t="n"/>
      <c r="JZ128" s="1080" t="n"/>
      <c r="KA128" s="1080" t="n"/>
      <c r="KB128" s="1080" t="n"/>
      <c r="KC128" s="1080" t="n"/>
      <c r="KD128" s="1080" t="n"/>
      <c r="KE128" s="1080" t="n"/>
      <c r="KF128" s="1080" t="n"/>
      <c r="KG128" s="1080" t="n"/>
      <c r="KH128" s="1080" t="n"/>
      <c r="KI128" s="1080" t="n"/>
      <c r="KJ128" s="1080" t="n"/>
      <c r="KK128" s="1080" t="n"/>
      <c r="KL128" s="1080" t="n"/>
      <c r="KM128" s="1080" t="n"/>
      <c r="KN128" s="1080" t="n"/>
      <c r="KO128" s="1080" t="n"/>
      <c r="KP128" s="1080" t="n"/>
      <c r="KQ128" s="1080" t="n"/>
      <c r="KR128" s="1080" t="n"/>
      <c r="KS128" s="1080" t="n"/>
      <c r="KT128" s="1080" t="n"/>
      <c r="KU128" s="1080" t="n"/>
      <c r="KV128" s="1080" t="n"/>
      <c r="KW128" s="1080" t="n"/>
      <c r="KX128" s="1080" t="n"/>
      <c r="KY128" s="1080" t="n"/>
      <c r="KZ128" s="1080" t="n"/>
      <c r="LA128" s="1080" t="n"/>
      <c r="LB128" s="1080" t="n"/>
      <c r="LC128" s="1080" t="n"/>
      <c r="LD128" s="1080" t="n"/>
      <c r="LE128" s="1080" t="n"/>
      <c r="LF128" s="1080" t="n"/>
      <c r="LG128" s="1080" t="n"/>
      <c r="LH128" s="1080" t="n"/>
      <c r="LI128" s="1080" t="n"/>
      <c r="LJ128" s="1080" t="n"/>
      <c r="LK128" s="1080" t="n"/>
      <c r="LL128" s="1080" t="n"/>
      <c r="LM128" s="1080" t="n"/>
      <c r="LN128" s="1080" t="n"/>
      <c r="LO128" s="1080" t="n"/>
      <c r="LP128" s="1080" t="n"/>
      <c r="LQ128" s="1080" t="n"/>
      <c r="LR128" s="1080" t="n"/>
      <c r="LS128" s="1080" t="n"/>
    </row>
    <row r="129" ht="14.25" customFormat="1" customHeight="1" s="1107">
      <c r="A129" s="1080" t="n"/>
      <c r="B129" s="1097" t="n"/>
      <c r="C129" s="1128" t="n"/>
      <c r="D129" s="1128" t="n"/>
      <c r="E129" s="1128" t="n"/>
      <c r="F129" s="1128" t="n"/>
      <c r="G129" s="1128" t="n"/>
      <c r="H129" s="1128" t="n"/>
      <c r="I129" s="1124" t="n"/>
      <c r="J129" s="1080" t="n"/>
      <c r="K129" s="1080" t="n"/>
      <c r="L129" s="1080" t="n"/>
      <c r="M129" s="1080" t="n"/>
      <c r="N129" s="1110" t="n"/>
      <c r="O129" s="1111" t="n"/>
      <c r="P129" s="1111" t="n"/>
      <c r="Q129" s="1111" t="n"/>
      <c r="R129" s="1111" t="n"/>
      <c r="S129" s="1111" t="n"/>
      <c r="T129" s="1111" t="n"/>
      <c r="U129" s="1118" t="n"/>
      <c r="V129" s="160" t="n"/>
      <c r="W129" s="160" t="n"/>
      <c r="X129" s="1080" t="n"/>
      <c r="Y129" s="1080" t="n"/>
      <c r="Z129" s="1080" t="n"/>
      <c r="AA129" s="1080" t="n"/>
      <c r="AB129" s="1080" t="n"/>
      <c r="AC129" s="1080" t="n"/>
      <c r="AD129" s="1080" t="n"/>
      <c r="AE129" s="1080" t="n"/>
      <c r="AF129" s="1080" t="n"/>
      <c r="AG129" s="1080" t="n"/>
      <c r="AH129" s="1080" t="n"/>
      <c r="AI129" s="1080" t="n"/>
      <c r="AJ129" s="1080" t="n"/>
      <c r="AK129" s="1080" t="n"/>
      <c r="AL129" s="1080" t="n"/>
      <c r="AM129" s="1080" t="n"/>
      <c r="AN129" s="1080" t="n"/>
      <c r="AO129" s="1080" t="n"/>
      <c r="AP129" s="1080" t="n"/>
      <c r="AQ129" s="1080" t="n"/>
      <c r="AR129" s="1080" t="n"/>
      <c r="AS129" s="1080" t="n"/>
      <c r="AT129" s="1080" t="n"/>
      <c r="AU129" s="1080" t="n"/>
      <c r="AV129" s="1080" t="n"/>
      <c r="AW129" s="1080" t="n"/>
      <c r="AX129" s="1080" t="n"/>
      <c r="AY129" s="1080" t="n"/>
      <c r="AZ129" s="1080" t="n"/>
      <c r="BA129" s="1080" t="n"/>
      <c r="BB129" s="1080" t="n"/>
      <c r="BC129" s="1080" t="n"/>
      <c r="BD129" s="1080" t="n"/>
      <c r="BE129" s="1080" t="n"/>
      <c r="BF129" s="1080" t="n"/>
      <c r="BG129" s="1080" t="n"/>
      <c r="BH129" s="1080" t="n"/>
      <c r="BI129" s="1080" t="n"/>
      <c r="BJ129" s="1080" t="n"/>
      <c r="BK129" s="1080" t="n"/>
      <c r="BL129" s="1080" t="n"/>
      <c r="BM129" s="1080" t="n"/>
      <c r="BN129" s="1080" t="n"/>
      <c r="BO129" s="1080" t="n"/>
      <c r="BP129" s="1080" t="n"/>
      <c r="BQ129" s="1080" t="n"/>
      <c r="BR129" s="1080" t="n"/>
      <c r="BS129" s="1080" t="n"/>
      <c r="BT129" s="1080" t="n"/>
      <c r="BU129" s="1080" t="n"/>
      <c r="BV129" s="1080" t="n"/>
      <c r="BW129" s="1080" t="n"/>
      <c r="BX129" s="1080" t="n"/>
      <c r="BY129" s="1080" t="n"/>
      <c r="BZ129" s="1080" t="n"/>
      <c r="CA129" s="1080" t="n"/>
      <c r="CB129" s="1080" t="n"/>
      <c r="CC129" s="1080" t="n"/>
      <c r="CD129" s="1080" t="n"/>
      <c r="CE129" s="1080" t="n"/>
      <c r="CF129" s="1080" t="n"/>
      <c r="CG129" s="1080" t="n"/>
      <c r="CH129" s="1080" t="n"/>
      <c r="CI129" s="1080" t="n"/>
      <c r="CJ129" s="1080" t="n"/>
      <c r="CK129" s="1080" t="n"/>
      <c r="CL129" s="1080" t="n"/>
      <c r="CM129" s="1080" t="n"/>
      <c r="CN129" s="1080" t="n"/>
      <c r="CO129" s="1080" t="n"/>
      <c r="CP129" s="1080" t="n"/>
      <c r="CQ129" s="1080" t="n"/>
      <c r="CR129" s="1080" t="n"/>
      <c r="CS129" s="1080" t="n"/>
      <c r="CT129" s="1080" t="n"/>
      <c r="CU129" s="1080" t="n"/>
      <c r="CV129" s="1080" t="n"/>
      <c r="CW129" s="1080" t="n"/>
      <c r="CX129" s="1080" t="n"/>
      <c r="CY129" s="1080" t="n"/>
      <c r="CZ129" s="1080" t="n"/>
      <c r="DA129" s="1080" t="n"/>
      <c r="DB129" s="1080" t="n"/>
      <c r="DC129" s="1080" t="n"/>
      <c r="DD129" s="1080" t="n"/>
      <c r="DE129" s="1080" t="n"/>
      <c r="DF129" s="1080" t="n"/>
      <c r="DG129" s="1080" t="n"/>
      <c r="DH129" s="1080" t="n"/>
      <c r="DI129" s="1080" t="n"/>
      <c r="DJ129" s="1080" t="n"/>
      <c r="DK129" s="1080" t="n"/>
      <c r="DL129" s="1080" t="n"/>
      <c r="DM129" s="1080" t="n"/>
      <c r="DN129" s="1080" t="n"/>
      <c r="DO129" s="1080" t="n"/>
      <c r="DP129" s="1080" t="n"/>
      <c r="DQ129" s="1080" t="n"/>
      <c r="DR129" s="1080" t="n"/>
      <c r="DS129" s="1080" t="n"/>
      <c r="DT129" s="1080" t="n"/>
      <c r="DU129" s="1080" t="n"/>
      <c r="DV129" s="1080" t="n"/>
      <c r="DW129" s="1080" t="n"/>
      <c r="DX129" s="1080" t="n"/>
      <c r="DY129" s="1080" t="n"/>
      <c r="DZ129" s="1080" t="n"/>
      <c r="EA129" s="1080" t="n"/>
      <c r="EB129" s="1080" t="n"/>
      <c r="EC129" s="1080" t="n"/>
      <c r="ED129" s="1080" t="n"/>
      <c r="EE129" s="1080" t="n"/>
      <c r="EF129" s="1080" t="n"/>
      <c r="EG129" s="1080" t="n"/>
      <c r="EH129" s="1080" t="n"/>
      <c r="EI129" s="1080" t="n"/>
      <c r="EJ129" s="1080" t="n"/>
      <c r="EK129" s="1080" t="n"/>
      <c r="EL129" s="1080" t="n"/>
      <c r="EM129" s="1080" t="n"/>
      <c r="EN129" s="1080" t="n"/>
      <c r="EO129" s="1080" t="n"/>
      <c r="EP129" s="1080" t="n"/>
      <c r="EQ129" s="1080" t="n"/>
      <c r="ER129" s="1080" t="n"/>
      <c r="ES129" s="1080" t="n"/>
      <c r="ET129" s="1080" t="n"/>
      <c r="EU129" s="1080" t="n"/>
      <c r="EV129" s="1080" t="n"/>
      <c r="EW129" s="1080" t="n"/>
      <c r="EX129" s="1080" t="n"/>
      <c r="EY129" s="1080" t="n"/>
      <c r="EZ129" s="1080" t="n"/>
      <c r="FA129" s="1080" t="n"/>
      <c r="FB129" s="1080" t="n"/>
      <c r="FC129" s="1080" t="n"/>
      <c r="FD129" s="1080" t="n"/>
      <c r="FE129" s="1080" t="n"/>
      <c r="FF129" s="1080" t="n"/>
      <c r="FG129" s="1080" t="n"/>
      <c r="FH129" s="1080" t="n"/>
      <c r="FI129" s="1080" t="n"/>
      <c r="FJ129" s="1080" t="n"/>
      <c r="FK129" s="1080" t="n"/>
      <c r="FL129" s="1080" t="n"/>
      <c r="FM129" s="1080" t="n"/>
      <c r="FN129" s="1080" t="n"/>
      <c r="FO129" s="1080" t="n"/>
      <c r="FP129" s="1080" t="n"/>
      <c r="FQ129" s="1080" t="n"/>
      <c r="FR129" s="1080" t="n"/>
      <c r="FS129" s="1080" t="n"/>
      <c r="FT129" s="1080" t="n"/>
      <c r="FU129" s="1080" t="n"/>
      <c r="FV129" s="1080" t="n"/>
      <c r="FW129" s="1080" t="n"/>
      <c r="FX129" s="1080" t="n"/>
      <c r="FY129" s="1080" t="n"/>
      <c r="FZ129" s="1080" t="n"/>
      <c r="GA129" s="1080" t="n"/>
      <c r="GB129" s="1080" t="n"/>
      <c r="GC129" s="1080" t="n"/>
      <c r="GD129" s="1080" t="n"/>
      <c r="GE129" s="1080" t="n"/>
      <c r="GF129" s="1080" t="n"/>
      <c r="GG129" s="1080" t="n"/>
      <c r="GH129" s="1080" t="n"/>
      <c r="GI129" s="1080" t="n"/>
      <c r="GJ129" s="1080" t="n"/>
      <c r="GK129" s="1080" t="n"/>
      <c r="GL129" s="1080" t="n"/>
      <c r="GM129" s="1080" t="n"/>
      <c r="GN129" s="1080" t="n"/>
      <c r="GO129" s="1080" t="n"/>
      <c r="GP129" s="1080" t="n"/>
      <c r="GQ129" s="1080" t="n"/>
      <c r="GR129" s="1080" t="n"/>
      <c r="GS129" s="1080" t="n"/>
      <c r="GT129" s="1080" t="n"/>
      <c r="GU129" s="1080" t="n"/>
      <c r="GV129" s="1080" t="n"/>
      <c r="GW129" s="1080" t="n"/>
      <c r="GX129" s="1080" t="n"/>
      <c r="GY129" s="1080" t="n"/>
      <c r="GZ129" s="1080" t="n"/>
      <c r="HA129" s="1080" t="n"/>
      <c r="HB129" s="1080" t="n"/>
      <c r="HC129" s="1080" t="n"/>
      <c r="HD129" s="1080" t="n"/>
      <c r="HE129" s="1080" t="n"/>
      <c r="HF129" s="1080" t="n"/>
      <c r="HG129" s="1080" t="n"/>
      <c r="HH129" s="1080" t="n"/>
      <c r="HI129" s="1080" t="n"/>
      <c r="HJ129" s="1080" t="n"/>
      <c r="HK129" s="1080" t="n"/>
      <c r="HL129" s="1080" t="n"/>
      <c r="HM129" s="1080" t="n"/>
      <c r="HN129" s="1080" t="n"/>
      <c r="HO129" s="1080" t="n"/>
      <c r="HP129" s="1080" t="n"/>
      <c r="HQ129" s="1080" t="n"/>
      <c r="HR129" s="1080" t="n"/>
      <c r="HS129" s="1080" t="n"/>
      <c r="HT129" s="1080" t="n"/>
      <c r="HU129" s="1080" t="n"/>
      <c r="HV129" s="1080" t="n"/>
      <c r="HW129" s="1080" t="n"/>
      <c r="HX129" s="1080" t="n"/>
      <c r="HY129" s="1080" t="n"/>
      <c r="HZ129" s="1080" t="n"/>
      <c r="IA129" s="1080" t="n"/>
      <c r="IB129" s="1080" t="n"/>
      <c r="IC129" s="1080" t="n"/>
      <c r="ID129" s="1080" t="n"/>
      <c r="IE129" s="1080" t="n"/>
      <c r="IF129" s="1080" t="n"/>
      <c r="IG129" s="1080" t="n"/>
      <c r="IH129" s="1080" t="n"/>
      <c r="II129" s="1080" t="n"/>
      <c r="IJ129" s="1080" t="n"/>
      <c r="IK129" s="1080" t="n"/>
      <c r="IL129" s="1080" t="n"/>
      <c r="IM129" s="1080" t="n"/>
      <c r="IN129" s="1080" t="n"/>
      <c r="IO129" s="1080" t="n"/>
      <c r="IP129" s="1080" t="n"/>
      <c r="IQ129" s="1080" t="n"/>
      <c r="IR129" s="1080" t="n"/>
      <c r="IS129" s="1080" t="n"/>
      <c r="IT129" s="1080" t="n"/>
      <c r="IU129" s="1080" t="n"/>
      <c r="IV129" s="1080" t="n"/>
      <c r="IW129" s="1080" t="n"/>
      <c r="IX129" s="1080" t="n"/>
      <c r="IY129" s="1080" t="n"/>
      <c r="IZ129" s="1080" t="n"/>
      <c r="JA129" s="1080" t="n"/>
      <c r="JB129" s="1080" t="n"/>
      <c r="JC129" s="1080" t="n"/>
      <c r="JD129" s="1080" t="n"/>
      <c r="JE129" s="1080" t="n"/>
      <c r="JF129" s="1080" t="n"/>
      <c r="JG129" s="1080" t="n"/>
      <c r="JH129" s="1080" t="n"/>
      <c r="JI129" s="1080" t="n"/>
      <c r="JJ129" s="1080" t="n"/>
      <c r="JK129" s="1080" t="n"/>
      <c r="JL129" s="1080" t="n"/>
      <c r="JM129" s="1080" t="n"/>
      <c r="JN129" s="1080" t="n"/>
      <c r="JO129" s="1080" t="n"/>
      <c r="JP129" s="1080" t="n"/>
      <c r="JQ129" s="1080" t="n"/>
      <c r="JR129" s="1080" t="n"/>
      <c r="JS129" s="1080" t="n"/>
      <c r="JT129" s="1080" t="n"/>
      <c r="JU129" s="1080" t="n"/>
      <c r="JV129" s="1080" t="n"/>
      <c r="JW129" s="1080" t="n"/>
      <c r="JX129" s="1080" t="n"/>
      <c r="JY129" s="1080" t="n"/>
      <c r="JZ129" s="1080" t="n"/>
      <c r="KA129" s="1080" t="n"/>
      <c r="KB129" s="1080" t="n"/>
      <c r="KC129" s="1080" t="n"/>
      <c r="KD129" s="1080" t="n"/>
      <c r="KE129" s="1080" t="n"/>
      <c r="KF129" s="1080" t="n"/>
      <c r="KG129" s="1080" t="n"/>
      <c r="KH129" s="1080" t="n"/>
      <c r="KI129" s="1080" t="n"/>
      <c r="KJ129" s="1080" t="n"/>
      <c r="KK129" s="1080" t="n"/>
      <c r="KL129" s="1080" t="n"/>
      <c r="KM129" s="1080" t="n"/>
      <c r="KN129" s="1080" t="n"/>
      <c r="KO129" s="1080" t="n"/>
      <c r="KP129" s="1080" t="n"/>
      <c r="KQ129" s="1080" t="n"/>
      <c r="KR129" s="1080" t="n"/>
      <c r="KS129" s="1080" t="n"/>
      <c r="KT129" s="1080" t="n"/>
      <c r="KU129" s="1080" t="n"/>
      <c r="KV129" s="1080" t="n"/>
      <c r="KW129" s="1080" t="n"/>
      <c r="KX129" s="1080" t="n"/>
      <c r="KY129" s="1080" t="n"/>
      <c r="KZ129" s="1080" t="n"/>
      <c r="LA129" s="1080" t="n"/>
      <c r="LB129" s="1080" t="n"/>
      <c r="LC129" s="1080" t="n"/>
      <c r="LD129" s="1080" t="n"/>
      <c r="LE129" s="1080" t="n"/>
      <c r="LF129" s="1080" t="n"/>
      <c r="LG129" s="1080" t="n"/>
      <c r="LH129" s="1080" t="n"/>
      <c r="LI129" s="1080" t="n"/>
      <c r="LJ129" s="1080" t="n"/>
      <c r="LK129" s="1080" t="n"/>
      <c r="LL129" s="1080" t="n"/>
      <c r="LM129" s="1080" t="n"/>
      <c r="LN129" s="1080" t="n"/>
      <c r="LO129" s="1080" t="n"/>
      <c r="LP129" s="1080" t="n"/>
      <c r="LQ129" s="1080" t="n"/>
      <c r="LR129" s="1080" t="n"/>
      <c r="LS129" s="1080" t="n"/>
    </row>
    <row r="130" ht="14.25" customFormat="1" customHeight="1" s="1107">
      <c r="A130" s="1080" t="n"/>
      <c r="B130" s="1097" t="n"/>
      <c r="C130" s="1128" t="n"/>
      <c r="D130" s="1128" t="n"/>
      <c r="E130" s="1128" t="n"/>
      <c r="F130" s="1128" t="n"/>
      <c r="G130" s="1128" t="n"/>
      <c r="H130" s="1128" t="n"/>
      <c r="I130" s="1124" t="n"/>
      <c r="J130" s="1080" t="n"/>
      <c r="K130" s="1080" t="n"/>
      <c r="L130" s="1080" t="n"/>
      <c r="M130" s="1080" t="n"/>
      <c r="N130" s="1110" t="n"/>
      <c r="O130" s="1111" t="n"/>
      <c r="P130" s="1111" t="n"/>
      <c r="Q130" s="1111" t="n"/>
      <c r="R130" s="1111" t="n"/>
      <c r="S130" s="1111" t="n"/>
      <c r="T130" s="1111" t="n"/>
      <c r="U130" s="1118" t="n"/>
      <c r="V130" s="160" t="n"/>
      <c r="W130" s="160" t="n"/>
      <c r="X130" s="1080" t="n"/>
      <c r="Y130" s="1080" t="n"/>
      <c r="Z130" s="1080" t="n"/>
      <c r="AA130" s="1080" t="n"/>
      <c r="AB130" s="1080" t="n"/>
      <c r="AC130" s="1080" t="n"/>
      <c r="AD130" s="1080" t="n"/>
      <c r="AE130" s="1080" t="n"/>
      <c r="AF130" s="1080" t="n"/>
      <c r="AG130" s="1080" t="n"/>
      <c r="AH130" s="1080" t="n"/>
      <c r="AI130" s="1080" t="n"/>
      <c r="AJ130" s="1080" t="n"/>
      <c r="AK130" s="1080" t="n"/>
      <c r="AL130" s="1080" t="n"/>
      <c r="AM130" s="1080" t="n"/>
      <c r="AN130" s="1080" t="n"/>
      <c r="AO130" s="1080" t="n"/>
      <c r="AP130" s="1080" t="n"/>
      <c r="AQ130" s="1080" t="n"/>
      <c r="AR130" s="1080" t="n"/>
      <c r="AS130" s="1080" t="n"/>
      <c r="AT130" s="1080" t="n"/>
      <c r="AU130" s="1080" t="n"/>
      <c r="AV130" s="1080" t="n"/>
      <c r="AW130" s="1080" t="n"/>
      <c r="AX130" s="1080" t="n"/>
      <c r="AY130" s="1080" t="n"/>
      <c r="AZ130" s="1080" t="n"/>
      <c r="BA130" s="1080" t="n"/>
      <c r="BB130" s="1080" t="n"/>
      <c r="BC130" s="1080" t="n"/>
      <c r="BD130" s="1080" t="n"/>
      <c r="BE130" s="1080" t="n"/>
      <c r="BF130" s="1080" t="n"/>
      <c r="BG130" s="1080" t="n"/>
      <c r="BH130" s="1080" t="n"/>
      <c r="BI130" s="1080" t="n"/>
      <c r="BJ130" s="1080" t="n"/>
      <c r="BK130" s="1080" t="n"/>
      <c r="BL130" s="1080" t="n"/>
      <c r="BM130" s="1080" t="n"/>
      <c r="BN130" s="1080" t="n"/>
      <c r="BO130" s="1080" t="n"/>
      <c r="BP130" s="1080" t="n"/>
      <c r="BQ130" s="1080" t="n"/>
      <c r="BR130" s="1080" t="n"/>
      <c r="BS130" s="1080" t="n"/>
      <c r="BT130" s="1080" t="n"/>
      <c r="BU130" s="1080" t="n"/>
      <c r="BV130" s="1080" t="n"/>
      <c r="BW130" s="1080" t="n"/>
      <c r="BX130" s="1080" t="n"/>
      <c r="BY130" s="1080" t="n"/>
      <c r="BZ130" s="1080" t="n"/>
      <c r="CA130" s="1080" t="n"/>
      <c r="CB130" s="1080" t="n"/>
      <c r="CC130" s="1080" t="n"/>
      <c r="CD130" s="1080" t="n"/>
      <c r="CE130" s="1080" t="n"/>
      <c r="CF130" s="1080" t="n"/>
      <c r="CG130" s="1080" t="n"/>
      <c r="CH130" s="1080" t="n"/>
      <c r="CI130" s="1080" t="n"/>
      <c r="CJ130" s="1080" t="n"/>
      <c r="CK130" s="1080" t="n"/>
      <c r="CL130" s="1080" t="n"/>
      <c r="CM130" s="1080" t="n"/>
      <c r="CN130" s="1080" t="n"/>
      <c r="CO130" s="1080" t="n"/>
      <c r="CP130" s="1080" t="n"/>
      <c r="CQ130" s="1080" t="n"/>
      <c r="CR130" s="1080" t="n"/>
      <c r="CS130" s="1080" t="n"/>
      <c r="CT130" s="1080" t="n"/>
      <c r="CU130" s="1080" t="n"/>
      <c r="CV130" s="1080" t="n"/>
      <c r="CW130" s="1080" t="n"/>
      <c r="CX130" s="1080" t="n"/>
      <c r="CY130" s="1080" t="n"/>
      <c r="CZ130" s="1080" t="n"/>
      <c r="DA130" s="1080" t="n"/>
      <c r="DB130" s="1080" t="n"/>
      <c r="DC130" s="1080" t="n"/>
      <c r="DD130" s="1080" t="n"/>
      <c r="DE130" s="1080" t="n"/>
      <c r="DF130" s="1080" t="n"/>
      <c r="DG130" s="1080" t="n"/>
      <c r="DH130" s="1080" t="n"/>
      <c r="DI130" s="1080" t="n"/>
      <c r="DJ130" s="1080" t="n"/>
      <c r="DK130" s="1080" t="n"/>
      <c r="DL130" s="1080" t="n"/>
      <c r="DM130" s="1080" t="n"/>
      <c r="DN130" s="1080" t="n"/>
      <c r="DO130" s="1080" t="n"/>
      <c r="DP130" s="1080" t="n"/>
      <c r="DQ130" s="1080" t="n"/>
      <c r="DR130" s="1080" t="n"/>
      <c r="DS130" s="1080" t="n"/>
      <c r="DT130" s="1080" t="n"/>
      <c r="DU130" s="1080" t="n"/>
      <c r="DV130" s="1080" t="n"/>
      <c r="DW130" s="1080" t="n"/>
      <c r="DX130" s="1080" t="n"/>
      <c r="DY130" s="1080" t="n"/>
      <c r="DZ130" s="1080" t="n"/>
      <c r="EA130" s="1080" t="n"/>
      <c r="EB130" s="1080" t="n"/>
      <c r="EC130" s="1080" t="n"/>
      <c r="ED130" s="1080" t="n"/>
      <c r="EE130" s="1080" t="n"/>
      <c r="EF130" s="1080" t="n"/>
      <c r="EG130" s="1080" t="n"/>
      <c r="EH130" s="1080" t="n"/>
      <c r="EI130" s="1080" t="n"/>
      <c r="EJ130" s="1080" t="n"/>
      <c r="EK130" s="1080" t="n"/>
      <c r="EL130" s="1080" t="n"/>
      <c r="EM130" s="1080" t="n"/>
      <c r="EN130" s="1080" t="n"/>
      <c r="EO130" s="1080" t="n"/>
      <c r="EP130" s="1080" t="n"/>
      <c r="EQ130" s="1080" t="n"/>
      <c r="ER130" s="1080" t="n"/>
      <c r="ES130" s="1080" t="n"/>
      <c r="ET130" s="1080" t="n"/>
      <c r="EU130" s="1080" t="n"/>
      <c r="EV130" s="1080" t="n"/>
      <c r="EW130" s="1080" t="n"/>
      <c r="EX130" s="1080" t="n"/>
      <c r="EY130" s="1080" t="n"/>
      <c r="EZ130" s="1080" t="n"/>
      <c r="FA130" s="1080" t="n"/>
      <c r="FB130" s="1080" t="n"/>
      <c r="FC130" s="1080" t="n"/>
      <c r="FD130" s="1080" t="n"/>
      <c r="FE130" s="1080" t="n"/>
      <c r="FF130" s="1080" t="n"/>
      <c r="FG130" s="1080" t="n"/>
      <c r="FH130" s="1080" t="n"/>
      <c r="FI130" s="1080" t="n"/>
      <c r="FJ130" s="1080" t="n"/>
      <c r="FK130" s="1080" t="n"/>
      <c r="FL130" s="1080" t="n"/>
      <c r="FM130" s="1080" t="n"/>
      <c r="FN130" s="1080" t="n"/>
      <c r="FO130" s="1080" t="n"/>
      <c r="FP130" s="1080" t="n"/>
      <c r="FQ130" s="1080" t="n"/>
      <c r="FR130" s="1080" t="n"/>
      <c r="FS130" s="1080" t="n"/>
      <c r="FT130" s="1080" t="n"/>
      <c r="FU130" s="1080" t="n"/>
      <c r="FV130" s="1080" t="n"/>
      <c r="FW130" s="1080" t="n"/>
      <c r="FX130" s="1080" t="n"/>
      <c r="FY130" s="1080" t="n"/>
      <c r="FZ130" s="1080" t="n"/>
      <c r="GA130" s="1080" t="n"/>
      <c r="GB130" s="1080" t="n"/>
      <c r="GC130" s="1080" t="n"/>
      <c r="GD130" s="1080" t="n"/>
      <c r="GE130" s="1080" t="n"/>
      <c r="GF130" s="1080" t="n"/>
      <c r="GG130" s="1080" t="n"/>
      <c r="GH130" s="1080" t="n"/>
      <c r="GI130" s="1080" t="n"/>
      <c r="GJ130" s="1080" t="n"/>
      <c r="GK130" s="1080" t="n"/>
      <c r="GL130" s="1080" t="n"/>
      <c r="GM130" s="1080" t="n"/>
      <c r="GN130" s="1080" t="n"/>
      <c r="GO130" s="1080" t="n"/>
      <c r="GP130" s="1080" t="n"/>
      <c r="GQ130" s="1080" t="n"/>
      <c r="GR130" s="1080" t="n"/>
      <c r="GS130" s="1080" t="n"/>
      <c r="GT130" s="1080" t="n"/>
      <c r="GU130" s="1080" t="n"/>
      <c r="GV130" s="1080" t="n"/>
      <c r="GW130" s="1080" t="n"/>
      <c r="GX130" s="1080" t="n"/>
      <c r="GY130" s="1080" t="n"/>
      <c r="GZ130" s="1080" t="n"/>
      <c r="HA130" s="1080" t="n"/>
      <c r="HB130" s="1080" t="n"/>
      <c r="HC130" s="1080" t="n"/>
      <c r="HD130" s="1080" t="n"/>
      <c r="HE130" s="1080" t="n"/>
      <c r="HF130" s="1080" t="n"/>
      <c r="HG130" s="1080" t="n"/>
      <c r="HH130" s="1080" t="n"/>
      <c r="HI130" s="1080" t="n"/>
      <c r="HJ130" s="1080" t="n"/>
      <c r="HK130" s="1080" t="n"/>
      <c r="HL130" s="1080" t="n"/>
      <c r="HM130" s="1080" t="n"/>
      <c r="HN130" s="1080" t="n"/>
      <c r="HO130" s="1080" t="n"/>
      <c r="HP130" s="1080" t="n"/>
      <c r="HQ130" s="1080" t="n"/>
      <c r="HR130" s="1080" t="n"/>
      <c r="HS130" s="1080" t="n"/>
      <c r="HT130" s="1080" t="n"/>
      <c r="HU130" s="1080" t="n"/>
      <c r="HV130" s="1080" t="n"/>
      <c r="HW130" s="1080" t="n"/>
      <c r="HX130" s="1080" t="n"/>
      <c r="HY130" s="1080" t="n"/>
      <c r="HZ130" s="1080" t="n"/>
      <c r="IA130" s="1080" t="n"/>
      <c r="IB130" s="1080" t="n"/>
      <c r="IC130" s="1080" t="n"/>
      <c r="ID130" s="1080" t="n"/>
      <c r="IE130" s="1080" t="n"/>
      <c r="IF130" s="1080" t="n"/>
      <c r="IG130" s="1080" t="n"/>
      <c r="IH130" s="1080" t="n"/>
      <c r="II130" s="1080" t="n"/>
      <c r="IJ130" s="1080" t="n"/>
      <c r="IK130" s="1080" t="n"/>
      <c r="IL130" s="1080" t="n"/>
      <c r="IM130" s="1080" t="n"/>
      <c r="IN130" s="1080" t="n"/>
      <c r="IO130" s="1080" t="n"/>
      <c r="IP130" s="1080" t="n"/>
      <c r="IQ130" s="1080" t="n"/>
      <c r="IR130" s="1080" t="n"/>
      <c r="IS130" s="1080" t="n"/>
      <c r="IT130" s="1080" t="n"/>
      <c r="IU130" s="1080" t="n"/>
      <c r="IV130" s="1080" t="n"/>
      <c r="IW130" s="1080" t="n"/>
      <c r="IX130" s="1080" t="n"/>
      <c r="IY130" s="1080" t="n"/>
      <c r="IZ130" s="1080" t="n"/>
      <c r="JA130" s="1080" t="n"/>
      <c r="JB130" s="1080" t="n"/>
      <c r="JC130" s="1080" t="n"/>
      <c r="JD130" s="1080" t="n"/>
      <c r="JE130" s="1080" t="n"/>
      <c r="JF130" s="1080" t="n"/>
      <c r="JG130" s="1080" t="n"/>
      <c r="JH130" s="1080" t="n"/>
      <c r="JI130" s="1080" t="n"/>
      <c r="JJ130" s="1080" t="n"/>
      <c r="JK130" s="1080" t="n"/>
      <c r="JL130" s="1080" t="n"/>
      <c r="JM130" s="1080" t="n"/>
      <c r="JN130" s="1080" t="n"/>
      <c r="JO130" s="1080" t="n"/>
      <c r="JP130" s="1080" t="n"/>
      <c r="JQ130" s="1080" t="n"/>
      <c r="JR130" s="1080" t="n"/>
      <c r="JS130" s="1080" t="n"/>
      <c r="JT130" s="1080" t="n"/>
      <c r="JU130" s="1080" t="n"/>
      <c r="JV130" s="1080" t="n"/>
      <c r="JW130" s="1080" t="n"/>
      <c r="JX130" s="1080" t="n"/>
      <c r="JY130" s="1080" t="n"/>
      <c r="JZ130" s="1080" t="n"/>
      <c r="KA130" s="1080" t="n"/>
      <c r="KB130" s="1080" t="n"/>
      <c r="KC130" s="1080" t="n"/>
      <c r="KD130" s="1080" t="n"/>
      <c r="KE130" s="1080" t="n"/>
      <c r="KF130" s="1080" t="n"/>
      <c r="KG130" s="1080" t="n"/>
      <c r="KH130" s="1080" t="n"/>
      <c r="KI130" s="1080" t="n"/>
      <c r="KJ130" s="1080" t="n"/>
      <c r="KK130" s="1080" t="n"/>
      <c r="KL130" s="1080" t="n"/>
      <c r="KM130" s="1080" t="n"/>
      <c r="KN130" s="1080" t="n"/>
      <c r="KO130" s="1080" t="n"/>
      <c r="KP130" s="1080" t="n"/>
      <c r="KQ130" s="1080" t="n"/>
      <c r="KR130" s="1080" t="n"/>
      <c r="KS130" s="1080" t="n"/>
      <c r="KT130" s="1080" t="n"/>
      <c r="KU130" s="1080" t="n"/>
      <c r="KV130" s="1080" t="n"/>
      <c r="KW130" s="1080" t="n"/>
      <c r="KX130" s="1080" t="n"/>
      <c r="KY130" s="1080" t="n"/>
      <c r="KZ130" s="1080" t="n"/>
      <c r="LA130" s="1080" t="n"/>
      <c r="LB130" s="1080" t="n"/>
      <c r="LC130" s="1080" t="n"/>
      <c r="LD130" s="1080" t="n"/>
      <c r="LE130" s="1080" t="n"/>
      <c r="LF130" s="1080" t="n"/>
      <c r="LG130" s="1080" t="n"/>
      <c r="LH130" s="1080" t="n"/>
      <c r="LI130" s="1080" t="n"/>
      <c r="LJ130" s="1080" t="n"/>
      <c r="LK130" s="1080" t="n"/>
      <c r="LL130" s="1080" t="n"/>
      <c r="LM130" s="1080" t="n"/>
      <c r="LN130" s="1080" t="n"/>
      <c r="LO130" s="1080" t="n"/>
      <c r="LP130" s="1080" t="n"/>
      <c r="LQ130" s="1080" t="n"/>
      <c r="LR130" s="1080" t="n"/>
      <c r="LS130" s="1080" t="n"/>
    </row>
    <row r="131" ht="14.25" customFormat="1" customHeight="1" s="1071">
      <c r="A131" s="1071" t="n"/>
      <c r="B131" s="1091" t="inlineStr">
        <is>
          <t>Total</t>
        </is>
      </c>
      <c r="C131" s="1123">
        <f>SUM(C129:C130)</f>
        <v/>
      </c>
      <c r="D131" s="1123">
        <f>SUM(D129:D130)</f>
        <v/>
      </c>
      <c r="E131" s="1123">
        <f>SUM(E129:E130)</f>
        <v/>
      </c>
      <c r="F131" s="1123">
        <f>SUM(F129:F130)</f>
        <v/>
      </c>
      <c r="G131" s="1123" t="n">
        <v>0</v>
      </c>
      <c r="H131" s="1123" t="n">
        <v>0</v>
      </c>
      <c r="I131" s="1119" t="n"/>
      <c r="J131" s="1071" t="n"/>
      <c r="K131" s="1071" t="n"/>
      <c r="L131" s="1071" t="n"/>
      <c r="M131" s="1071" t="n"/>
      <c r="N131" s="1100" t="n"/>
      <c r="O131" s="1101" t="n"/>
      <c r="P131" s="1101" t="n"/>
      <c r="Q131" s="1101" t="n"/>
      <c r="R131" s="1101" t="n"/>
      <c r="S131" s="1101" t="n"/>
      <c r="T131" s="1101" t="n"/>
      <c r="U131" s="1102" t="n"/>
      <c r="V131" s="141" t="n"/>
      <c r="W131" s="141" t="n"/>
      <c r="X131" s="1071" t="n"/>
      <c r="Y131" s="1071" t="n"/>
      <c r="Z131" s="1071" t="n"/>
      <c r="AA131" s="1071" t="n"/>
      <c r="AB131" s="1071" t="n"/>
      <c r="AC131" s="1071" t="n"/>
      <c r="AD131" s="1071" t="n"/>
      <c r="AE131" s="1071" t="n"/>
      <c r="AF131" s="1071" t="n"/>
      <c r="AG131" s="1071" t="n"/>
      <c r="AH131" s="1071" t="n"/>
      <c r="AI131" s="1071" t="n"/>
      <c r="AJ131" s="1071" t="n"/>
      <c r="AK131" s="1071" t="n"/>
      <c r="AL131" s="1071" t="n"/>
      <c r="AM131" s="1071" t="n"/>
      <c r="AN131" s="1071" t="n"/>
      <c r="AO131" s="1071" t="n"/>
      <c r="AP131" s="1071" t="n"/>
      <c r="AQ131" s="1071" t="n"/>
      <c r="AR131" s="1071" t="n"/>
      <c r="AS131" s="1071" t="n"/>
      <c r="AT131" s="1071" t="n"/>
      <c r="AU131" s="1071" t="n"/>
      <c r="AV131" s="1071" t="n"/>
      <c r="AW131" s="1071" t="n"/>
      <c r="AX131" s="1071" t="n"/>
      <c r="AY131" s="1071" t="n"/>
      <c r="AZ131" s="1071" t="n"/>
      <c r="BA131" s="1071" t="n"/>
      <c r="BB131" s="1071" t="n"/>
      <c r="BC131" s="1071" t="n"/>
      <c r="BD131" s="1071" t="n"/>
      <c r="BE131" s="1071" t="n"/>
      <c r="BF131" s="1071" t="n"/>
      <c r="BG131" s="1071" t="n"/>
      <c r="BH131" s="1071" t="n"/>
      <c r="BI131" s="1071" t="n"/>
      <c r="BJ131" s="1071" t="n"/>
      <c r="BK131" s="1071" t="n"/>
      <c r="BL131" s="1071" t="n"/>
      <c r="BM131" s="1071" t="n"/>
      <c r="BN131" s="1071" t="n"/>
      <c r="BO131" s="1071" t="n"/>
      <c r="BP131" s="1071" t="n"/>
      <c r="BQ131" s="1071" t="n"/>
      <c r="BR131" s="1071" t="n"/>
      <c r="BS131" s="1071" t="n"/>
      <c r="BT131" s="1071" t="n"/>
      <c r="BU131" s="1071" t="n"/>
      <c r="BV131" s="1071" t="n"/>
      <c r="BW131" s="1071" t="n"/>
      <c r="BX131" s="1071" t="n"/>
      <c r="BY131" s="1071" t="n"/>
      <c r="BZ131" s="1071" t="n"/>
      <c r="CA131" s="1071" t="n"/>
      <c r="CB131" s="1071" t="n"/>
      <c r="CC131" s="1071" t="n"/>
      <c r="CD131" s="1071" t="n"/>
      <c r="CE131" s="1071" t="n"/>
      <c r="CF131" s="1071" t="n"/>
      <c r="CG131" s="1071" t="n"/>
      <c r="CH131" s="1071" t="n"/>
      <c r="CI131" s="1071" t="n"/>
      <c r="CJ131" s="1071" t="n"/>
      <c r="CK131" s="1071" t="n"/>
      <c r="CL131" s="1071" t="n"/>
      <c r="CM131" s="1071" t="n"/>
      <c r="CN131" s="1071" t="n"/>
      <c r="CO131" s="1071" t="n"/>
      <c r="CP131" s="1071" t="n"/>
      <c r="CQ131" s="1071" t="n"/>
      <c r="CR131" s="1071" t="n"/>
      <c r="CS131" s="1071" t="n"/>
      <c r="CT131" s="1071" t="n"/>
      <c r="CU131" s="1071" t="n"/>
      <c r="CV131" s="1071" t="n"/>
      <c r="CW131" s="1071" t="n"/>
      <c r="CX131" s="1071" t="n"/>
      <c r="CY131" s="1071" t="n"/>
      <c r="CZ131" s="1071" t="n"/>
      <c r="DA131" s="1071" t="n"/>
      <c r="DB131" s="1071" t="n"/>
      <c r="DC131" s="1071" t="n"/>
      <c r="DD131" s="1071" t="n"/>
      <c r="DE131" s="1071" t="n"/>
      <c r="DF131" s="1071" t="n"/>
      <c r="DG131" s="1071" t="n"/>
      <c r="DH131" s="1071" t="n"/>
      <c r="DI131" s="1071" t="n"/>
      <c r="DJ131" s="1071" t="n"/>
      <c r="DK131" s="1071" t="n"/>
      <c r="DL131" s="1071" t="n"/>
      <c r="DM131" s="1071" t="n"/>
      <c r="DN131" s="1071" t="n"/>
      <c r="DO131" s="1071" t="n"/>
      <c r="DP131" s="1071" t="n"/>
      <c r="DQ131" s="1071" t="n"/>
      <c r="DR131" s="1071" t="n"/>
      <c r="DS131" s="1071" t="n"/>
      <c r="DT131" s="1071" t="n"/>
      <c r="DU131" s="1071" t="n"/>
      <c r="DV131" s="1071" t="n"/>
      <c r="DW131" s="1071" t="n"/>
      <c r="DX131" s="1071" t="n"/>
      <c r="DY131" s="1071" t="n"/>
      <c r="DZ131" s="1071" t="n"/>
      <c r="EA131" s="1071" t="n"/>
      <c r="EB131" s="1071" t="n"/>
      <c r="EC131" s="1071" t="n"/>
      <c r="ED131" s="1071" t="n"/>
      <c r="EE131" s="1071" t="n"/>
      <c r="EF131" s="1071" t="n"/>
      <c r="EG131" s="1071" t="n"/>
      <c r="EH131" s="1071" t="n"/>
      <c r="EI131" s="1071" t="n"/>
      <c r="EJ131" s="1071" t="n"/>
      <c r="EK131" s="1071" t="n"/>
      <c r="EL131" s="1071" t="n"/>
      <c r="EM131" s="1071" t="n"/>
      <c r="EN131" s="1071" t="n"/>
      <c r="EO131" s="1071" t="n"/>
      <c r="EP131" s="1071" t="n"/>
      <c r="EQ131" s="1071" t="n"/>
      <c r="ER131" s="1071" t="n"/>
      <c r="ES131" s="1071" t="n"/>
      <c r="ET131" s="1071" t="n"/>
      <c r="EU131" s="1071" t="n"/>
      <c r="EV131" s="1071" t="n"/>
      <c r="EW131" s="1071" t="n"/>
      <c r="EX131" s="1071" t="n"/>
      <c r="EY131" s="1071" t="n"/>
      <c r="EZ131" s="1071" t="n"/>
      <c r="FA131" s="1071" t="n"/>
      <c r="FB131" s="1071" t="n"/>
      <c r="FC131" s="1071" t="n"/>
      <c r="FD131" s="1071" t="n"/>
      <c r="FE131" s="1071" t="n"/>
      <c r="FF131" s="1071" t="n"/>
      <c r="FG131" s="1071" t="n"/>
      <c r="FH131" s="1071" t="n"/>
      <c r="FI131" s="1071" t="n"/>
      <c r="FJ131" s="1071" t="n"/>
      <c r="FK131" s="1071" t="n"/>
      <c r="FL131" s="1071" t="n"/>
      <c r="FM131" s="1071" t="n"/>
      <c r="FN131" s="1071" t="n"/>
      <c r="FO131" s="1071" t="n"/>
      <c r="FP131" s="1071" t="n"/>
      <c r="FQ131" s="1071" t="n"/>
      <c r="FR131" s="1071" t="n"/>
      <c r="FS131" s="1071" t="n"/>
      <c r="FT131" s="1071" t="n"/>
      <c r="FU131" s="1071" t="n"/>
      <c r="FV131" s="1071" t="n"/>
      <c r="FW131" s="1071" t="n"/>
      <c r="FX131" s="1071" t="n"/>
      <c r="FY131" s="1071" t="n"/>
      <c r="FZ131" s="1071" t="n"/>
      <c r="GA131" s="1071" t="n"/>
      <c r="GB131" s="1071" t="n"/>
      <c r="GC131" s="1071" t="n"/>
      <c r="GD131" s="1071" t="n"/>
      <c r="GE131" s="1071" t="n"/>
      <c r="GF131" s="1071" t="n"/>
      <c r="GG131" s="1071" t="n"/>
      <c r="GH131" s="1071" t="n"/>
      <c r="GI131" s="1071" t="n"/>
      <c r="GJ131" s="1071" t="n"/>
      <c r="GK131" s="1071" t="n"/>
      <c r="GL131" s="1071" t="n"/>
      <c r="GM131" s="1071" t="n"/>
      <c r="GN131" s="1071" t="n"/>
      <c r="GO131" s="1071" t="n"/>
      <c r="GP131" s="1071" t="n"/>
      <c r="GQ131" s="1071" t="n"/>
      <c r="GR131" s="1071" t="n"/>
      <c r="GS131" s="1071" t="n"/>
      <c r="GT131" s="1071" t="n"/>
      <c r="GU131" s="1071" t="n"/>
      <c r="GV131" s="1071" t="n"/>
      <c r="GW131" s="1071" t="n"/>
      <c r="GX131" s="1071" t="n"/>
      <c r="GY131" s="1071" t="n"/>
      <c r="GZ131" s="1071" t="n"/>
      <c r="HA131" s="1071" t="n"/>
      <c r="HB131" s="1071" t="n"/>
      <c r="HC131" s="1071" t="n"/>
      <c r="HD131" s="1071" t="n"/>
      <c r="HE131" s="1071" t="n"/>
      <c r="HF131" s="1071" t="n"/>
      <c r="HG131" s="1071" t="n"/>
      <c r="HH131" s="1071" t="n"/>
      <c r="HI131" s="1071" t="n"/>
      <c r="HJ131" s="1071" t="n"/>
      <c r="HK131" s="1071" t="n"/>
      <c r="HL131" s="1071" t="n"/>
      <c r="HM131" s="1071" t="n"/>
      <c r="HN131" s="1071" t="n"/>
      <c r="HO131" s="1071" t="n"/>
      <c r="HP131" s="1071" t="n"/>
      <c r="HQ131" s="1071" t="n"/>
      <c r="HR131" s="1071" t="n"/>
      <c r="HS131" s="1071" t="n"/>
      <c r="HT131" s="1071" t="n"/>
      <c r="HU131" s="1071" t="n"/>
      <c r="HV131" s="1071" t="n"/>
      <c r="HW131" s="1071" t="n"/>
      <c r="HX131" s="1071" t="n"/>
      <c r="HY131" s="1071" t="n"/>
      <c r="HZ131" s="1071" t="n"/>
      <c r="IA131" s="1071" t="n"/>
      <c r="IB131" s="1071" t="n"/>
      <c r="IC131" s="1071" t="n"/>
      <c r="ID131" s="1071" t="n"/>
      <c r="IE131" s="1071" t="n"/>
      <c r="IF131" s="1071" t="n"/>
      <c r="IG131" s="1071" t="n"/>
      <c r="IH131" s="1071" t="n"/>
      <c r="II131" s="1071" t="n"/>
      <c r="IJ131" s="1071" t="n"/>
      <c r="IK131" s="1071" t="n"/>
      <c r="IL131" s="1071" t="n"/>
      <c r="IM131" s="1071" t="n"/>
      <c r="IN131" s="1071" t="n"/>
      <c r="IO131" s="1071" t="n"/>
      <c r="IP131" s="1071" t="n"/>
      <c r="IQ131" s="1071" t="n"/>
      <c r="IR131" s="1071" t="n"/>
      <c r="IS131" s="1071" t="n"/>
      <c r="IT131" s="1071" t="n"/>
      <c r="IU131" s="1071" t="n"/>
      <c r="IV131" s="1071" t="n"/>
      <c r="IW131" s="1071" t="n"/>
      <c r="IX131" s="1071" t="n"/>
      <c r="IY131" s="1071" t="n"/>
      <c r="IZ131" s="1071" t="n"/>
      <c r="JA131" s="1071" t="n"/>
      <c r="JB131" s="1071" t="n"/>
      <c r="JC131" s="1071" t="n"/>
      <c r="JD131" s="1071" t="n"/>
      <c r="JE131" s="1071" t="n"/>
      <c r="JF131" s="1071" t="n"/>
      <c r="JG131" s="1071" t="n"/>
      <c r="JH131" s="1071" t="n"/>
      <c r="JI131" s="1071" t="n"/>
      <c r="JJ131" s="1071" t="n"/>
      <c r="JK131" s="1071" t="n"/>
      <c r="JL131" s="1071" t="n"/>
      <c r="JM131" s="1071" t="n"/>
      <c r="JN131" s="1071" t="n"/>
      <c r="JO131" s="1071" t="n"/>
      <c r="JP131" s="1071" t="n"/>
      <c r="JQ131" s="1071" t="n"/>
      <c r="JR131" s="1071" t="n"/>
      <c r="JS131" s="1071" t="n"/>
      <c r="JT131" s="1071" t="n"/>
      <c r="JU131" s="1071" t="n"/>
      <c r="JV131" s="1071" t="n"/>
      <c r="JW131" s="1071" t="n"/>
      <c r="JX131" s="1071" t="n"/>
      <c r="JY131" s="1071" t="n"/>
      <c r="JZ131" s="1071" t="n"/>
      <c r="KA131" s="1071" t="n"/>
      <c r="KB131" s="1071" t="n"/>
      <c r="KC131" s="1071" t="n"/>
      <c r="KD131" s="1071" t="n"/>
      <c r="KE131" s="1071" t="n"/>
      <c r="KF131" s="1071" t="n"/>
      <c r="KG131" s="1071" t="n"/>
      <c r="KH131" s="1071" t="n"/>
      <c r="KI131" s="1071" t="n"/>
      <c r="KJ131" s="1071" t="n"/>
      <c r="KK131" s="1071" t="n"/>
      <c r="KL131" s="1071" t="n"/>
      <c r="KM131" s="1071" t="n"/>
      <c r="KN131" s="1071" t="n"/>
      <c r="KO131" s="1071" t="n"/>
      <c r="KP131" s="1071" t="n"/>
      <c r="KQ131" s="1071" t="n"/>
      <c r="KR131" s="1071" t="n"/>
      <c r="KS131" s="1071" t="n"/>
      <c r="KT131" s="1071" t="n"/>
      <c r="KU131" s="1071" t="n"/>
      <c r="KV131" s="1071" t="n"/>
      <c r="KW131" s="1071" t="n"/>
      <c r="KX131" s="1071" t="n"/>
      <c r="KY131" s="1071" t="n"/>
      <c r="KZ131" s="1071" t="n"/>
      <c r="LA131" s="1071" t="n"/>
      <c r="LB131" s="1071" t="n"/>
      <c r="LC131" s="1071" t="n"/>
      <c r="LD131" s="1071" t="n"/>
      <c r="LE131" s="1071" t="n"/>
      <c r="LF131" s="1071" t="n"/>
      <c r="LG131" s="1071" t="n"/>
      <c r="LH131" s="1071" t="n"/>
      <c r="LI131" s="1071" t="n"/>
      <c r="LJ131" s="1071" t="n"/>
      <c r="LK131" s="1071" t="n"/>
      <c r="LL131" s="1071" t="n"/>
      <c r="LM131" s="1071" t="n"/>
      <c r="LN131" s="1071" t="n"/>
      <c r="LO131" s="1071" t="n"/>
      <c r="LP131" s="1071" t="n"/>
      <c r="LQ131" s="1071" t="n"/>
      <c r="LR131" s="1071" t="n"/>
      <c r="LS131" s="1071" t="n"/>
    </row>
    <row r="132" ht="14.25" customFormat="1" customHeight="1" s="1107">
      <c r="A132" s="1080" t="n"/>
      <c r="B132" s="1091" t="inlineStr">
        <is>
          <t>Other intangible assets</t>
        </is>
      </c>
      <c r="C132" s="1144" t="n"/>
      <c r="D132" s="1144" t="n"/>
      <c r="E132" s="1144" t="n"/>
      <c r="F132" s="1144" t="n"/>
      <c r="G132" s="1144" t="n"/>
      <c r="H132" s="1144" t="n"/>
      <c r="I132" s="1124" t="n"/>
      <c r="J132" s="1080" t="n"/>
      <c r="K132" s="1080" t="n"/>
      <c r="L132" s="1080" t="n"/>
      <c r="M132" s="1080" t="n"/>
      <c r="N132" s="1110">
        <f>B132</f>
        <v/>
      </c>
      <c r="O132" s="1111">
        <f>C132*BS!$B$9</f>
        <v/>
      </c>
      <c r="P132" s="1111">
        <f>D132*BS!$B$9</f>
        <v/>
      </c>
      <c r="Q132" s="1111">
        <f>E132*BS!$B$9</f>
        <v/>
      </c>
      <c r="R132" s="1111">
        <f>F132*BS!$B$9</f>
        <v/>
      </c>
      <c r="S132" s="1111">
        <f>G132*BS!$B$9</f>
        <v/>
      </c>
      <c r="T132" s="1111">
        <f>H132*BS!$B$9</f>
        <v/>
      </c>
      <c r="U132" s="1125">
        <f>I132</f>
        <v/>
      </c>
      <c r="V132" s="160" t="n"/>
      <c r="W132" s="160" t="n"/>
      <c r="X132" s="1080" t="n"/>
      <c r="Y132" s="1080" t="n"/>
      <c r="Z132" s="1080" t="n"/>
      <c r="AA132" s="1080" t="n"/>
      <c r="AB132" s="1080" t="n"/>
      <c r="AC132" s="1080" t="n"/>
      <c r="AD132" s="1080" t="n"/>
      <c r="AE132" s="1080" t="n"/>
      <c r="AF132" s="1080" t="n"/>
      <c r="AG132" s="1080" t="n"/>
      <c r="AH132" s="1080" t="n"/>
      <c r="AI132" s="1080" t="n"/>
      <c r="AJ132" s="1080" t="n"/>
      <c r="AK132" s="1080" t="n"/>
      <c r="AL132" s="1080" t="n"/>
      <c r="AM132" s="1080" t="n"/>
      <c r="AN132" s="1080" t="n"/>
      <c r="AO132" s="1080" t="n"/>
      <c r="AP132" s="1080" t="n"/>
      <c r="AQ132" s="1080" t="n"/>
      <c r="AR132" s="1080" t="n"/>
      <c r="AS132" s="1080" t="n"/>
      <c r="AT132" s="1080" t="n"/>
      <c r="AU132" s="1080" t="n"/>
      <c r="AV132" s="1080" t="n"/>
      <c r="AW132" s="1080" t="n"/>
      <c r="AX132" s="1080" t="n"/>
      <c r="AY132" s="1080" t="n"/>
      <c r="AZ132" s="1080" t="n"/>
      <c r="BA132" s="1080" t="n"/>
      <c r="BB132" s="1080" t="n"/>
      <c r="BC132" s="1080" t="n"/>
      <c r="BD132" s="1080" t="n"/>
      <c r="BE132" s="1080" t="n"/>
      <c r="BF132" s="1080" t="n"/>
      <c r="BG132" s="1080" t="n"/>
      <c r="BH132" s="1080" t="n"/>
      <c r="BI132" s="1080" t="n"/>
      <c r="BJ132" s="1080" t="n"/>
      <c r="BK132" s="1080" t="n"/>
      <c r="BL132" s="1080" t="n"/>
      <c r="BM132" s="1080" t="n"/>
      <c r="BN132" s="1080" t="n"/>
      <c r="BO132" s="1080" t="n"/>
      <c r="BP132" s="1080" t="n"/>
      <c r="BQ132" s="1080" t="n"/>
      <c r="BR132" s="1080" t="n"/>
      <c r="BS132" s="1080" t="n"/>
      <c r="BT132" s="1080" t="n"/>
      <c r="BU132" s="1080" t="n"/>
      <c r="BV132" s="1080" t="n"/>
      <c r="BW132" s="1080" t="n"/>
      <c r="BX132" s="1080" t="n"/>
      <c r="BY132" s="1080" t="n"/>
      <c r="BZ132" s="1080" t="n"/>
      <c r="CA132" s="1080" t="n"/>
      <c r="CB132" s="1080" t="n"/>
      <c r="CC132" s="1080" t="n"/>
      <c r="CD132" s="1080" t="n"/>
      <c r="CE132" s="1080" t="n"/>
      <c r="CF132" s="1080" t="n"/>
      <c r="CG132" s="1080" t="n"/>
      <c r="CH132" s="1080" t="n"/>
      <c r="CI132" s="1080" t="n"/>
      <c r="CJ132" s="1080" t="n"/>
      <c r="CK132" s="1080" t="n"/>
      <c r="CL132" s="1080" t="n"/>
      <c r="CM132" s="1080" t="n"/>
      <c r="CN132" s="1080" t="n"/>
      <c r="CO132" s="1080" t="n"/>
      <c r="CP132" s="1080" t="n"/>
      <c r="CQ132" s="1080" t="n"/>
      <c r="CR132" s="1080" t="n"/>
      <c r="CS132" s="1080" t="n"/>
      <c r="CT132" s="1080" t="n"/>
      <c r="CU132" s="1080" t="n"/>
      <c r="CV132" s="1080" t="n"/>
      <c r="CW132" s="1080" t="n"/>
      <c r="CX132" s="1080" t="n"/>
      <c r="CY132" s="1080" t="n"/>
      <c r="CZ132" s="1080" t="n"/>
      <c r="DA132" s="1080" t="n"/>
      <c r="DB132" s="1080" t="n"/>
      <c r="DC132" s="1080" t="n"/>
      <c r="DD132" s="1080" t="n"/>
      <c r="DE132" s="1080" t="n"/>
      <c r="DF132" s="1080" t="n"/>
      <c r="DG132" s="1080" t="n"/>
      <c r="DH132" s="1080" t="n"/>
      <c r="DI132" s="1080" t="n"/>
      <c r="DJ132" s="1080" t="n"/>
      <c r="DK132" s="1080" t="n"/>
      <c r="DL132" s="1080" t="n"/>
      <c r="DM132" s="1080" t="n"/>
      <c r="DN132" s="1080" t="n"/>
      <c r="DO132" s="1080" t="n"/>
      <c r="DP132" s="1080" t="n"/>
      <c r="DQ132" s="1080" t="n"/>
      <c r="DR132" s="1080" t="n"/>
      <c r="DS132" s="1080" t="n"/>
      <c r="DT132" s="1080" t="n"/>
      <c r="DU132" s="1080" t="n"/>
      <c r="DV132" s="1080" t="n"/>
      <c r="DW132" s="1080" t="n"/>
      <c r="DX132" s="1080" t="n"/>
      <c r="DY132" s="1080" t="n"/>
      <c r="DZ132" s="1080" t="n"/>
      <c r="EA132" s="1080" t="n"/>
      <c r="EB132" s="1080" t="n"/>
      <c r="EC132" s="1080" t="n"/>
      <c r="ED132" s="1080" t="n"/>
      <c r="EE132" s="1080" t="n"/>
      <c r="EF132" s="1080" t="n"/>
      <c r="EG132" s="1080" t="n"/>
      <c r="EH132" s="1080" t="n"/>
      <c r="EI132" s="1080" t="n"/>
      <c r="EJ132" s="1080" t="n"/>
      <c r="EK132" s="1080" t="n"/>
      <c r="EL132" s="1080" t="n"/>
      <c r="EM132" s="1080" t="n"/>
      <c r="EN132" s="1080" t="n"/>
      <c r="EO132" s="1080" t="n"/>
      <c r="EP132" s="1080" t="n"/>
      <c r="EQ132" s="1080" t="n"/>
      <c r="ER132" s="1080" t="n"/>
      <c r="ES132" s="1080" t="n"/>
      <c r="ET132" s="1080" t="n"/>
      <c r="EU132" s="1080" t="n"/>
      <c r="EV132" s="1080" t="n"/>
      <c r="EW132" s="1080" t="n"/>
      <c r="EX132" s="1080" t="n"/>
      <c r="EY132" s="1080" t="n"/>
      <c r="EZ132" s="1080" t="n"/>
      <c r="FA132" s="1080" t="n"/>
      <c r="FB132" s="1080" t="n"/>
      <c r="FC132" s="1080" t="n"/>
      <c r="FD132" s="1080" t="n"/>
      <c r="FE132" s="1080" t="n"/>
      <c r="FF132" s="1080" t="n"/>
      <c r="FG132" s="1080" t="n"/>
      <c r="FH132" s="1080" t="n"/>
      <c r="FI132" s="1080" t="n"/>
      <c r="FJ132" s="1080" t="n"/>
      <c r="FK132" s="1080" t="n"/>
      <c r="FL132" s="1080" t="n"/>
      <c r="FM132" s="1080" t="n"/>
      <c r="FN132" s="1080" t="n"/>
      <c r="FO132" s="1080" t="n"/>
      <c r="FP132" s="1080" t="n"/>
      <c r="FQ132" s="1080" t="n"/>
      <c r="FR132" s="1080" t="n"/>
      <c r="FS132" s="1080" t="n"/>
      <c r="FT132" s="1080" t="n"/>
      <c r="FU132" s="1080" t="n"/>
      <c r="FV132" s="1080" t="n"/>
      <c r="FW132" s="1080" t="n"/>
      <c r="FX132" s="1080" t="n"/>
      <c r="FY132" s="1080" t="n"/>
      <c r="FZ132" s="1080" t="n"/>
      <c r="GA132" s="1080" t="n"/>
      <c r="GB132" s="1080" t="n"/>
      <c r="GC132" s="1080" t="n"/>
      <c r="GD132" s="1080" t="n"/>
      <c r="GE132" s="1080" t="n"/>
      <c r="GF132" s="1080" t="n"/>
      <c r="GG132" s="1080" t="n"/>
      <c r="GH132" s="1080" t="n"/>
      <c r="GI132" s="1080" t="n"/>
      <c r="GJ132" s="1080" t="n"/>
      <c r="GK132" s="1080" t="n"/>
      <c r="GL132" s="1080" t="n"/>
      <c r="GM132" s="1080" t="n"/>
      <c r="GN132" s="1080" t="n"/>
      <c r="GO132" s="1080" t="n"/>
      <c r="GP132" s="1080" t="n"/>
      <c r="GQ132" s="1080" t="n"/>
      <c r="GR132" s="1080" t="n"/>
      <c r="GS132" s="1080" t="n"/>
      <c r="GT132" s="1080" t="n"/>
      <c r="GU132" s="1080" t="n"/>
      <c r="GV132" s="1080" t="n"/>
      <c r="GW132" s="1080" t="n"/>
      <c r="GX132" s="1080" t="n"/>
      <c r="GY132" s="1080" t="n"/>
      <c r="GZ132" s="1080" t="n"/>
      <c r="HA132" s="1080" t="n"/>
      <c r="HB132" s="1080" t="n"/>
      <c r="HC132" s="1080" t="n"/>
      <c r="HD132" s="1080" t="n"/>
      <c r="HE132" s="1080" t="n"/>
      <c r="HF132" s="1080" t="n"/>
      <c r="HG132" s="1080" t="n"/>
      <c r="HH132" s="1080" t="n"/>
      <c r="HI132" s="1080" t="n"/>
      <c r="HJ132" s="1080" t="n"/>
      <c r="HK132" s="1080" t="n"/>
      <c r="HL132" s="1080" t="n"/>
      <c r="HM132" s="1080" t="n"/>
      <c r="HN132" s="1080" t="n"/>
      <c r="HO132" s="1080" t="n"/>
      <c r="HP132" s="1080" t="n"/>
      <c r="HQ132" s="1080" t="n"/>
      <c r="HR132" s="1080" t="n"/>
      <c r="HS132" s="1080" t="n"/>
      <c r="HT132" s="1080" t="n"/>
      <c r="HU132" s="1080" t="n"/>
      <c r="HV132" s="1080" t="n"/>
      <c r="HW132" s="1080" t="n"/>
      <c r="HX132" s="1080" t="n"/>
      <c r="HY132" s="1080" t="n"/>
      <c r="HZ132" s="1080" t="n"/>
      <c r="IA132" s="1080" t="n"/>
      <c r="IB132" s="1080" t="n"/>
      <c r="IC132" s="1080" t="n"/>
      <c r="ID132" s="1080" t="n"/>
      <c r="IE132" s="1080" t="n"/>
      <c r="IF132" s="1080" t="n"/>
      <c r="IG132" s="1080" t="n"/>
      <c r="IH132" s="1080" t="n"/>
      <c r="II132" s="1080" t="n"/>
      <c r="IJ132" s="1080" t="n"/>
      <c r="IK132" s="1080" t="n"/>
      <c r="IL132" s="1080" t="n"/>
      <c r="IM132" s="1080" t="n"/>
      <c r="IN132" s="1080" t="n"/>
      <c r="IO132" s="1080" t="n"/>
      <c r="IP132" s="1080" t="n"/>
      <c r="IQ132" s="1080" t="n"/>
      <c r="IR132" s="1080" t="n"/>
      <c r="IS132" s="1080" t="n"/>
      <c r="IT132" s="1080" t="n"/>
      <c r="IU132" s="1080" t="n"/>
      <c r="IV132" s="1080" t="n"/>
      <c r="IW132" s="1080" t="n"/>
      <c r="IX132" s="1080" t="n"/>
      <c r="IY132" s="1080" t="n"/>
      <c r="IZ132" s="1080" t="n"/>
      <c r="JA132" s="1080" t="n"/>
      <c r="JB132" s="1080" t="n"/>
      <c r="JC132" s="1080" t="n"/>
      <c r="JD132" s="1080" t="n"/>
      <c r="JE132" s="1080" t="n"/>
      <c r="JF132" s="1080" t="n"/>
      <c r="JG132" s="1080" t="n"/>
      <c r="JH132" s="1080" t="n"/>
      <c r="JI132" s="1080" t="n"/>
      <c r="JJ132" s="1080" t="n"/>
      <c r="JK132" s="1080" t="n"/>
      <c r="JL132" s="1080" t="n"/>
      <c r="JM132" s="1080" t="n"/>
      <c r="JN132" s="1080" t="n"/>
      <c r="JO132" s="1080" t="n"/>
      <c r="JP132" s="1080" t="n"/>
      <c r="JQ132" s="1080" t="n"/>
      <c r="JR132" s="1080" t="n"/>
      <c r="JS132" s="1080" t="n"/>
      <c r="JT132" s="1080" t="n"/>
      <c r="JU132" s="1080" t="n"/>
      <c r="JV132" s="1080" t="n"/>
      <c r="JW132" s="1080" t="n"/>
      <c r="JX132" s="1080" t="n"/>
      <c r="JY132" s="1080" t="n"/>
      <c r="JZ132" s="1080" t="n"/>
      <c r="KA132" s="1080" t="n"/>
      <c r="KB132" s="1080" t="n"/>
      <c r="KC132" s="1080" t="n"/>
      <c r="KD132" s="1080" t="n"/>
      <c r="KE132" s="1080" t="n"/>
      <c r="KF132" s="1080" t="n"/>
      <c r="KG132" s="1080" t="n"/>
      <c r="KH132" s="1080" t="n"/>
      <c r="KI132" s="1080" t="n"/>
      <c r="KJ132" s="1080" t="n"/>
      <c r="KK132" s="1080" t="n"/>
      <c r="KL132" s="1080" t="n"/>
      <c r="KM132" s="1080" t="n"/>
      <c r="KN132" s="1080" t="n"/>
      <c r="KO132" s="1080" t="n"/>
      <c r="KP132" s="1080" t="n"/>
      <c r="KQ132" s="1080" t="n"/>
      <c r="KR132" s="1080" t="n"/>
      <c r="KS132" s="1080" t="n"/>
      <c r="KT132" s="1080" t="n"/>
      <c r="KU132" s="1080" t="n"/>
      <c r="KV132" s="1080" t="n"/>
      <c r="KW132" s="1080" t="n"/>
      <c r="KX132" s="1080" t="n"/>
      <c r="KY132" s="1080" t="n"/>
      <c r="KZ132" s="1080" t="n"/>
      <c r="LA132" s="1080" t="n"/>
      <c r="LB132" s="1080" t="n"/>
      <c r="LC132" s="1080" t="n"/>
      <c r="LD132" s="1080" t="n"/>
      <c r="LE132" s="1080" t="n"/>
      <c r="LF132" s="1080" t="n"/>
      <c r="LG132" s="1080" t="n"/>
      <c r="LH132" s="1080" t="n"/>
      <c r="LI132" s="1080" t="n"/>
      <c r="LJ132" s="1080" t="n"/>
      <c r="LK132" s="1080" t="n"/>
      <c r="LL132" s="1080" t="n"/>
      <c r="LM132" s="1080" t="n"/>
      <c r="LN132" s="1080" t="n"/>
      <c r="LO132" s="1080" t="n"/>
      <c r="LP132" s="1080" t="n"/>
      <c r="LQ132" s="1080" t="n"/>
      <c r="LR132" s="1080" t="n"/>
      <c r="LS132" s="1080" t="n"/>
    </row>
    <row r="133" ht="14.25" customFormat="1" customHeight="1" s="1071">
      <c r="B133" t="inlineStr">
        <is>
          <t>Mining information  Balance at1January 2022</t>
        </is>
      </c>
      <c r="G133" t="n">
        <v>0</v>
      </c>
      <c r="H133" t="n">
        <v>29200000</v>
      </c>
    </row>
    <row r="134" ht="14.25" customFormat="1" customHeight="1" s="1071">
      <c r="B134" t="inlineStr">
        <is>
          <t>Mining information Disposals Balance at 31 December 2022</t>
        </is>
      </c>
      <c r="G134" t="n">
        <v>0</v>
      </c>
      <c r="H134" t="n">
        <v>29200000</v>
      </c>
    </row>
    <row r="135" ht="14.25" customFormat="1" customHeight="1" s="1071">
      <c r="B135" t="inlineStr">
        <is>
          <t>Mining information Accumulated amortisation and Balance at 1J January 2022</t>
        </is>
      </c>
      <c r="G135" t="n">
        <v>0</v>
      </c>
      <c r="H135" t="n">
        <v>-10863158</v>
      </c>
    </row>
    <row r="136" ht="14.25" customFormat="1" customHeight="1" s="1071">
      <c r="B136" t="inlineStr">
        <is>
          <t>Mining information Accumulated amortisation and Amortisation expense</t>
        </is>
      </c>
      <c r="G136" t="n">
        <v>0</v>
      </c>
      <c r="H136" t="n">
        <v>-1536842</v>
      </c>
    </row>
    <row r="137" ht="14.25" customFormat="1" customHeight="1" s="1071">
      <c r="B137" t="inlineStr">
        <is>
          <t>Mining information Accumulated amortisation on disposals Balance at 31 December 2022</t>
        </is>
      </c>
      <c r="G137" t="n">
        <v>0</v>
      </c>
      <c r="H137" t="n">
        <v>-12400000</v>
      </c>
    </row>
    <row r="138" ht="14.25" customFormat="1" customHeight="1" s="1071">
      <c r="B138" t="inlineStr">
        <is>
          <t>Mining information Accumulated amortisation on disposals Carrying amount 31 December 2022</t>
        </is>
      </c>
      <c r="G138" t="n">
        <v>0</v>
      </c>
      <c r="H138" t="n">
        <v>16800000</v>
      </c>
    </row>
    <row r="139" ht="14.25" customFormat="1" customHeight="1" s="1071">
      <c r="B139" t="inlineStr">
        <is>
          <t>Mining rights  Balance at1January 2022</t>
        </is>
      </c>
      <c r="G139" t="n">
        <v>0</v>
      </c>
      <c r="H139" t="n">
        <v>47768000</v>
      </c>
    </row>
    <row r="140" ht="14.25" customFormat="1" customHeight="1" s="1071">
      <c r="B140" t="inlineStr">
        <is>
          <t>Mining rights Disposals Balance at 31 December 2022</t>
        </is>
      </c>
      <c r="G140" t="n">
        <v>0</v>
      </c>
      <c r="H140" t="n">
        <v>47768000</v>
      </c>
    </row>
    <row r="141" ht="14.25" customFormat="1" customHeight="1" s="1071">
      <c r="B141" t="inlineStr">
        <is>
          <t>Mining rights Accumulated amortisation and Balance at 1J January 2022</t>
        </is>
      </c>
      <c r="G141" t="n">
        <v>0</v>
      </c>
      <c r="H141" t="n">
        <v>-17770610</v>
      </c>
    </row>
    <row r="142" ht="14.25" customFormat="1" customHeight="1" s="1071">
      <c r="B142" t="inlineStr">
        <is>
          <t>Mining rights Accumulated amortisation and Amortisation expense</t>
        </is>
      </c>
      <c r="G142" t="n">
        <v>0</v>
      </c>
      <c r="H142" t="n">
        <v>-2514105</v>
      </c>
    </row>
    <row r="143" ht="14.25" customFormat="1" customHeight="1" s="1071">
      <c r="B143" t="inlineStr">
        <is>
          <t>Mining rights Accumulated amortisation on disposals Balance at 31 December 2022</t>
        </is>
      </c>
      <c r="G143" t="n">
        <v>0</v>
      </c>
      <c r="H143" t="n">
        <v>-20284715</v>
      </c>
    </row>
    <row r="144" ht="14.25" customFormat="1" customHeight="1" s="1107">
      <c r="B144" t="inlineStr">
        <is>
          <t>Mining rights Accumulated amortisation on disposals Carrying amount 31 December 2022</t>
        </is>
      </c>
      <c r="G144" t="n">
        <v>0</v>
      </c>
      <c r="H144" t="n">
        <v>27483285</v>
      </c>
    </row>
    <row r="145" ht="14.25" customFormat="1" customHeight="1" s="1071">
      <c r="B145" t="inlineStr">
        <is>
          <t>Water licenses  Balance at1January 2022</t>
        </is>
      </c>
      <c r="G145" t="n">
        <v>0</v>
      </c>
      <c r="H145" t="n">
        <v>310173</v>
      </c>
    </row>
    <row r="146" ht="14.25" customFormat="1" customHeight="1" s="1107">
      <c r="B146" t="inlineStr">
        <is>
          <t>Water licenses Disposals Balance at 31 December 2022</t>
        </is>
      </c>
      <c r="G146" t="n">
        <v>0</v>
      </c>
      <c r="H146" t="n">
        <v>310173</v>
      </c>
    </row>
    <row r="147" ht="14.25" customFormat="1" customHeight="1" s="1071">
      <c r="A147" s="1071" t="n"/>
      <c r="B147" s="1097" t="inlineStr">
        <is>
          <t>Water licenses Accumulated amortisation on disposals Carrying amount 31 December 2022</t>
        </is>
      </c>
      <c r="C147" s="1128" t="n"/>
      <c r="D147" s="1128" t="n"/>
      <c r="E147" s="1128" t="n"/>
      <c r="F147" s="1128" t="n"/>
      <c r="G147" s="1128" t="n">
        <v>0</v>
      </c>
      <c r="H147" s="1128" t="n">
        <v>310173</v>
      </c>
      <c r="I147" s="1119" t="n"/>
      <c r="J147" s="1071" t="n"/>
      <c r="K147" s="1071" t="n"/>
      <c r="L147" s="1071" t="n"/>
      <c r="M147" s="1071" t="n"/>
      <c r="N147" s="1100">
        <f>B133</f>
        <v/>
      </c>
      <c r="O147" s="1101">
        <f>C133*BS!$B$9</f>
        <v/>
      </c>
      <c r="P147" s="1101">
        <f>D133*BS!$B$9</f>
        <v/>
      </c>
      <c r="Q147" s="1101">
        <f>E133*BS!$B$9</f>
        <v/>
      </c>
      <c r="R147" s="1101">
        <f>F133*BS!$B$9</f>
        <v/>
      </c>
      <c r="S147" s="1101">
        <f>G133*BS!$B$9</f>
        <v/>
      </c>
      <c r="T147" s="1101">
        <f>H133*BS!$B$9</f>
        <v/>
      </c>
      <c r="U147" s="1120">
        <f>I133</f>
        <v/>
      </c>
      <c r="V147" s="141" t="n"/>
      <c r="W147" s="141" t="n"/>
      <c r="X147" s="1071" t="n"/>
      <c r="Y147" s="1071" t="n"/>
      <c r="Z147" s="1071" t="n"/>
      <c r="AA147" s="1071" t="n"/>
      <c r="AB147" s="1071" t="n"/>
      <c r="AC147" s="1071" t="n"/>
      <c r="AD147" s="1071" t="n"/>
      <c r="AE147" s="1071" t="n"/>
      <c r="AF147" s="1071" t="n"/>
      <c r="AG147" s="1071" t="n"/>
      <c r="AH147" s="1071" t="n"/>
      <c r="AI147" s="1071" t="n"/>
      <c r="AJ147" s="1071" t="n"/>
      <c r="AK147" s="1071" t="n"/>
      <c r="AL147" s="1071" t="n"/>
      <c r="AM147" s="1071" t="n"/>
      <c r="AN147" s="1071" t="n"/>
      <c r="AO147" s="1071" t="n"/>
      <c r="AP147" s="1071" t="n"/>
      <c r="AQ147" s="1071" t="n"/>
      <c r="AR147" s="1071" t="n"/>
      <c r="AS147" s="1071" t="n"/>
      <c r="AT147" s="1071" t="n"/>
      <c r="AU147" s="1071" t="n"/>
      <c r="AV147" s="1071" t="n"/>
      <c r="AW147" s="1071" t="n"/>
      <c r="AX147" s="1071" t="n"/>
      <c r="AY147" s="1071" t="n"/>
      <c r="AZ147" s="1071" t="n"/>
      <c r="BA147" s="1071" t="n"/>
      <c r="BB147" s="1071" t="n"/>
      <c r="BC147" s="1071" t="n"/>
      <c r="BD147" s="1071" t="n"/>
      <c r="BE147" s="1071" t="n"/>
      <c r="BF147" s="1071" t="n"/>
      <c r="BG147" s="1071" t="n"/>
      <c r="BH147" s="1071" t="n"/>
      <c r="BI147" s="1071" t="n"/>
      <c r="BJ147" s="1071" t="n"/>
      <c r="BK147" s="1071" t="n"/>
      <c r="BL147" s="1071" t="n"/>
      <c r="BM147" s="1071" t="n"/>
      <c r="BN147" s="1071" t="n"/>
      <c r="BO147" s="1071" t="n"/>
      <c r="BP147" s="1071" t="n"/>
      <c r="BQ147" s="1071" t="n"/>
      <c r="BR147" s="1071" t="n"/>
      <c r="BS147" s="1071" t="n"/>
      <c r="BT147" s="1071" t="n"/>
      <c r="BU147" s="1071" t="n"/>
      <c r="BV147" s="1071" t="n"/>
      <c r="BW147" s="1071" t="n"/>
      <c r="BX147" s="1071" t="n"/>
      <c r="BY147" s="1071" t="n"/>
      <c r="BZ147" s="1071" t="n"/>
      <c r="CA147" s="1071" t="n"/>
      <c r="CB147" s="1071" t="n"/>
      <c r="CC147" s="1071" t="n"/>
      <c r="CD147" s="1071" t="n"/>
      <c r="CE147" s="1071" t="n"/>
      <c r="CF147" s="1071" t="n"/>
      <c r="CG147" s="1071" t="n"/>
      <c r="CH147" s="1071" t="n"/>
      <c r="CI147" s="1071" t="n"/>
      <c r="CJ147" s="1071" t="n"/>
      <c r="CK147" s="1071" t="n"/>
      <c r="CL147" s="1071" t="n"/>
      <c r="CM147" s="1071" t="n"/>
      <c r="CN147" s="1071" t="n"/>
      <c r="CO147" s="1071" t="n"/>
      <c r="CP147" s="1071" t="n"/>
      <c r="CQ147" s="1071" t="n"/>
      <c r="CR147" s="1071" t="n"/>
      <c r="CS147" s="1071" t="n"/>
      <c r="CT147" s="1071" t="n"/>
      <c r="CU147" s="1071" t="n"/>
      <c r="CV147" s="1071" t="n"/>
      <c r="CW147" s="1071" t="n"/>
      <c r="CX147" s="1071" t="n"/>
      <c r="CY147" s="1071" t="n"/>
      <c r="CZ147" s="1071" t="n"/>
      <c r="DA147" s="1071" t="n"/>
      <c r="DB147" s="1071" t="n"/>
      <c r="DC147" s="1071" t="n"/>
      <c r="DD147" s="1071" t="n"/>
      <c r="DE147" s="1071" t="n"/>
      <c r="DF147" s="1071" t="n"/>
      <c r="DG147" s="1071" t="n"/>
      <c r="DH147" s="1071" t="n"/>
      <c r="DI147" s="1071" t="n"/>
      <c r="DJ147" s="1071" t="n"/>
      <c r="DK147" s="1071" t="n"/>
      <c r="DL147" s="1071" t="n"/>
      <c r="DM147" s="1071" t="n"/>
      <c r="DN147" s="1071" t="n"/>
      <c r="DO147" s="1071" t="n"/>
      <c r="DP147" s="1071" t="n"/>
      <c r="DQ147" s="1071" t="n"/>
      <c r="DR147" s="1071" t="n"/>
      <c r="DS147" s="1071" t="n"/>
      <c r="DT147" s="1071" t="n"/>
      <c r="DU147" s="1071" t="n"/>
      <c r="DV147" s="1071" t="n"/>
      <c r="DW147" s="1071" t="n"/>
      <c r="DX147" s="1071" t="n"/>
      <c r="DY147" s="1071" t="n"/>
      <c r="DZ147" s="1071" t="n"/>
      <c r="EA147" s="1071" t="n"/>
      <c r="EB147" s="1071" t="n"/>
      <c r="EC147" s="1071" t="n"/>
      <c r="ED147" s="1071" t="n"/>
      <c r="EE147" s="1071" t="n"/>
      <c r="EF147" s="1071" t="n"/>
      <c r="EG147" s="1071" t="n"/>
      <c r="EH147" s="1071" t="n"/>
      <c r="EI147" s="1071" t="n"/>
      <c r="EJ147" s="1071" t="n"/>
      <c r="EK147" s="1071" t="n"/>
      <c r="EL147" s="1071" t="n"/>
      <c r="EM147" s="1071" t="n"/>
      <c r="EN147" s="1071" t="n"/>
      <c r="EO147" s="1071" t="n"/>
      <c r="EP147" s="1071" t="n"/>
      <c r="EQ147" s="1071" t="n"/>
      <c r="ER147" s="1071" t="n"/>
      <c r="ES147" s="1071" t="n"/>
      <c r="ET147" s="1071" t="n"/>
      <c r="EU147" s="1071" t="n"/>
      <c r="EV147" s="1071" t="n"/>
      <c r="EW147" s="1071" t="n"/>
      <c r="EX147" s="1071" t="n"/>
      <c r="EY147" s="1071" t="n"/>
      <c r="EZ147" s="1071" t="n"/>
      <c r="FA147" s="1071" t="n"/>
      <c r="FB147" s="1071" t="n"/>
      <c r="FC147" s="1071" t="n"/>
      <c r="FD147" s="1071" t="n"/>
      <c r="FE147" s="1071" t="n"/>
      <c r="FF147" s="1071" t="n"/>
      <c r="FG147" s="1071" t="n"/>
      <c r="FH147" s="1071" t="n"/>
      <c r="FI147" s="1071" t="n"/>
      <c r="FJ147" s="1071" t="n"/>
      <c r="FK147" s="1071" t="n"/>
      <c r="FL147" s="1071" t="n"/>
      <c r="FM147" s="1071" t="n"/>
      <c r="FN147" s="1071" t="n"/>
      <c r="FO147" s="1071" t="n"/>
      <c r="FP147" s="1071" t="n"/>
      <c r="FQ147" s="1071" t="n"/>
      <c r="FR147" s="1071" t="n"/>
      <c r="FS147" s="1071" t="n"/>
      <c r="FT147" s="1071" t="n"/>
      <c r="FU147" s="1071" t="n"/>
      <c r="FV147" s="1071" t="n"/>
      <c r="FW147" s="1071" t="n"/>
      <c r="FX147" s="1071" t="n"/>
      <c r="FY147" s="1071" t="n"/>
      <c r="FZ147" s="1071" t="n"/>
      <c r="GA147" s="1071" t="n"/>
      <c r="GB147" s="1071" t="n"/>
      <c r="GC147" s="1071" t="n"/>
      <c r="GD147" s="1071" t="n"/>
      <c r="GE147" s="1071" t="n"/>
      <c r="GF147" s="1071" t="n"/>
      <c r="GG147" s="1071" t="n"/>
      <c r="GH147" s="1071" t="n"/>
      <c r="GI147" s="1071" t="n"/>
      <c r="GJ147" s="1071" t="n"/>
      <c r="GK147" s="1071" t="n"/>
      <c r="GL147" s="1071" t="n"/>
      <c r="GM147" s="1071" t="n"/>
      <c r="GN147" s="1071" t="n"/>
      <c r="GO147" s="1071" t="n"/>
      <c r="GP147" s="1071" t="n"/>
      <c r="GQ147" s="1071" t="n"/>
      <c r="GR147" s="1071" t="n"/>
      <c r="GS147" s="1071" t="n"/>
      <c r="GT147" s="1071" t="n"/>
      <c r="GU147" s="1071" t="n"/>
      <c r="GV147" s="1071" t="n"/>
      <c r="GW147" s="1071" t="n"/>
      <c r="GX147" s="1071" t="n"/>
      <c r="GY147" s="1071" t="n"/>
      <c r="GZ147" s="1071" t="n"/>
      <c r="HA147" s="1071" t="n"/>
      <c r="HB147" s="1071" t="n"/>
      <c r="HC147" s="1071" t="n"/>
      <c r="HD147" s="1071" t="n"/>
      <c r="HE147" s="1071" t="n"/>
      <c r="HF147" s="1071" t="n"/>
      <c r="HG147" s="1071" t="n"/>
      <c r="HH147" s="1071" t="n"/>
      <c r="HI147" s="1071" t="n"/>
      <c r="HJ147" s="1071" t="n"/>
      <c r="HK147" s="1071" t="n"/>
      <c r="HL147" s="1071" t="n"/>
      <c r="HM147" s="1071" t="n"/>
      <c r="HN147" s="1071" t="n"/>
      <c r="HO147" s="1071" t="n"/>
      <c r="HP147" s="1071" t="n"/>
      <c r="HQ147" s="1071" t="n"/>
      <c r="HR147" s="1071" t="n"/>
      <c r="HS147" s="1071" t="n"/>
      <c r="HT147" s="1071" t="n"/>
      <c r="HU147" s="1071" t="n"/>
      <c r="HV147" s="1071" t="n"/>
      <c r="HW147" s="1071" t="n"/>
      <c r="HX147" s="1071" t="n"/>
      <c r="HY147" s="1071" t="n"/>
      <c r="HZ147" s="1071" t="n"/>
      <c r="IA147" s="1071" t="n"/>
      <c r="IB147" s="1071" t="n"/>
      <c r="IC147" s="1071" t="n"/>
      <c r="ID147" s="1071" t="n"/>
      <c r="IE147" s="1071" t="n"/>
      <c r="IF147" s="1071" t="n"/>
      <c r="IG147" s="1071" t="n"/>
      <c r="IH147" s="1071" t="n"/>
      <c r="II147" s="1071" t="n"/>
      <c r="IJ147" s="1071" t="n"/>
      <c r="IK147" s="1071" t="n"/>
      <c r="IL147" s="1071" t="n"/>
      <c r="IM147" s="1071" t="n"/>
      <c r="IN147" s="1071" t="n"/>
      <c r="IO147" s="1071" t="n"/>
      <c r="IP147" s="1071" t="n"/>
      <c r="IQ147" s="1071" t="n"/>
      <c r="IR147" s="1071" t="n"/>
      <c r="IS147" s="1071" t="n"/>
      <c r="IT147" s="1071" t="n"/>
      <c r="IU147" s="1071" t="n"/>
      <c r="IV147" s="1071" t="n"/>
      <c r="IW147" s="1071" t="n"/>
      <c r="IX147" s="1071" t="n"/>
      <c r="IY147" s="1071" t="n"/>
      <c r="IZ147" s="1071" t="n"/>
      <c r="JA147" s="1071" t="n"/>
      <c r="JB147" s="1071" t="n"/>
      <c r="JC147" s="1071" t="n"/>
      <c r="JD147" s="1071" t="n"/>
      <c r="JE147" s="1071" t="n"/>
      <c r="JF147" s="1071" t="n"/>
      <c r="JG147" s="1071" t="n"/>
      <c r="JH147" s="1071" t="n"/>
      <c r="JI147" s="1071" t="n"/>
      <c r="JJ147" s="1071" t="n"/>
      <c r="JK147" s="1071" t="n"/>
      <c r="JL147" s="1071" t="n"/>
      <c r="JM147" s="1071" t="n"/>
      <c r="JN147" s="1071" t="n"/>
      <c r="JO147" s="1071" t="n"/>
      <c r="JP147" s="1071" t="n"/>
      <c r="JQ147" s="1071" t="n"/>
      <c r="JR147" s="1071" t="n"/>
      <c r="JS147" s="1071" t="n"/>
      <c r="JT147" s="1071" t="n"/>
      <c r="JU147" s="1071" t="n"/>
      <c r="JV147" s="1071" t="n"/>
      <c r="JW147" s="1071" t="n"/>
      <c r="JX147" s="1071" t="n"/>
      <c r="JY147" s="1071" t="n"/>
      <c r="JZ147" s="1071" t="n"/>
      <c r="KA147" s="1071" t="n"/>
      <c r="KB147" s="1071" t="n"/>
      <c r="KC147" s="1071" t="n"/>
      <c r="KD147" s="1071" t="n"/>
      <c r="KE147" s="1071" t="n"/>
      <c r="KF147" s="1071" t="n"/>
      <c r="KG147" s="1071" t="n"/>
      <c r="KH147" s="1071" t="n"/>
      <c r="KI147" s="1071" t="n"/>
      <c r="KJ147" s="1071" t="n"/>
      <c r="KK147" s="1071" t="n"/>
      <c r="KL147" s="1071" t="n"/>
      <c r="KM147" s="1071" t="n"/>
      <c r="KN147" s="1071" t="n"/>
      <c r="KO147" s="1071" t="n"/>
      <c r="KP147" s="1071" t="n"/>
      <c r="KQ147" s="1071" t="n"/>
      <c r="KR147" s="1071" t="n"/>
      <c r="KS147" s="1071" t="n"/>
      <c r="KT147" s="1071" t="n"/>
      <c r="KU147" s="1071" t="n"/>
      <c r="KV147" s="1071" t="n"/>
      <c r="KW147" s="1071" t="n"/>
      <c r="KX147" s="1071" t="n"/>
      <c r="KY147" s="1071" t="n"/>
      <c r="KZ147" s="1071" t="n"/>
      <c r="LA147" s="1071" t="n"/>
      <c r="LB147" s="1071" t="n"/>
      <c r="LC147" s="1071" t="n"/>
      <c r="LD147" s="1071" t="n"/>
      <c r="LE147" s="1071" t="n"/>
      <c r="LF147" s="1071" t="n"/>
      <c r="LG147" s="1071" t="n"/>
      <c r="LH147" s="1071" t="n"/>
      <c r="LI147" s="1071" t="n"/>
      <c r="LJ147" s="1071" t="n"/>
      <c r="LK147" s="1071" t="n"/>
      <c r="LL147" s="1071" t="n"/>
      <c r="LM147" s="1071" t="n"/>
      <c r="LN147" s="1071" t="n"/>
      <c r="LO147" s="1071" t="n"/>
      <c r="LP147" s="1071" t="n"/>
      <c r="LQ147" s="1071" t="n"/>
      <c r="LR147" s="1071" t="n"/>
      <c r="LS147" s="1071" t="n"/>
    </row>
    <row r="148" ht="14.25" customFormat="1" customHeight="1" s="1071">
      <c r="A148" s="1071" t="n"/>
      <c r="B148" s="1097" t="inlineStr">
        <is>
          <t>Software  Balance at1January 2022</t>
        </is>
      </c>
      <c r="C148" s="1128" t="n"/>
      <c r="D148" s="1128" t="n"/>
      <c r="E148" s="1128" t="n"/>
      <c r="F148" s="1128" t="n"/>
      <c r="G148" s="1128" t="n">
        <v>0</v>
      </c>
      <c r="H148" s="1128" t="n">
        <v>7259</v>
      </c>
      <c r="I148" s="1119" t="n"/>
      <c r="J148" s="1071" t="n"/>
      <c r="K148" s="1071" t="n"/>
      <c r="L148" s="1071" t="n"/>
      <c r="M148" s="1071" t="n"/>
      <c r="N148" s="1100">
        <f>B134</f>
        <v/>
      </c>
      <c r="O148" s="1101">
        <f>C134*BS!$B$9</f>
        <v/>
      </c>
      <c r="P148" s="1101">
        <f>D134*BS!$B$9</f>
        <v/>
      </c>
      <c r="Q148" s="1101">
        <f>E134*BS!$B$9</f>
        <v/>
      </c>
      <c r="R148" s="1101">
        <f>F134*BS!$B$9</f>
        <v/>
      </c>
      <c r="S148" s="1101">
        <f>G134*BS!$B$9</f>
        <v/>
      </c>
      <c r="T148" s="1101">
        <f>H134*BS!$B$9</f>
        <v/>
      </c>
      <c r="U148" s="1102">
        <f>I134</f>
        <v/>
      </c>
      <c r="V148" s="141" t="n"/>
      <c r="W148" s="141" t="n"/>
      <c r="X148" s="1071" t="n"/>
      <c r="Y148" s="1071" t="n"/>
      <c r="Z148" s="1071" t="n"/>
      <c r="AA148" s="1071" t="n"/>
      <c r="AB148" s="1071" t="n"/>
      <c r="AC148" s="1071" t="n"/>
      <c r="AD148" s="1071" t="n"/>
      <c r="AE148" s="1071" t="n"/>
      <c r="AF148" s="1071" t="n"/>
      <c r="AG148" s="1071" t="n"/>
      <c r="AH148" s="1071" t="n"/>
      <c r="AI148" s="1071" t="n"/>
      <c r="AJ148" s="1071" t="n"/>
      <c r="AK148" s="1071" t="n"/>
      <c r="AL148" s="1071" t="n"/>
      <c r="AM148" s="1071" t="n"/>
      <c r="AN148" s="1071" t="n"/>
      <c r="AO148" s="1071" t="n"/>
      <c r="AP148" s="1071" t="n"/>
      <c r="AQ148" s="1071" t="n"/>
      <c r="AR148" s="1071" t="n"/>
      <c r="AS148" s="1071" t="n"/>
      <c r="AT148" s="1071" t="n"/>
      <c r="AU148" s="1071" t="n"/>
      <c r="AV148" s="1071" t="n"/>
      <c r="AW148" s="1071" t="n"/>
      <c r="AX148" s="1071" t="n"/>
      <c r="AY148" s="1071" t="n"/>
      <c r="AZ148" s="1071" t="n"/>
      <c r="BA148" s="1071" t="n"/>
      <c r="BB148" s="1071" t="n"/>
      <c r="BC148" s="1071" t="n"/>
      <c r="BD148" s="1071" t="n"/>
      <c r="BE148" s="1071" t="n"/>
      <c r="BF148" s="1071" t="n"/>
      <c r="BG148" s="1071" t="n"/>
      <c r="BH148" s="1071" t="n"/>
      <c r="BI148" s="1071" t="n"/>
      <c r="BJ148" s="1071" t="n"/>
      <c r="BK148" s="1071" t="n"/>
      <c r="BL148" s="1071" t="n"/>
      <c r="BM148" s="1071" t="n"/>
      <c r="BN148" s="1071" t="n"/>
      <c r="BO148" s="1071" t="n"/>
      <c r="BP148" s="1071" t="n"/>
      <c r="BQ148" s="1071" t="n"/>
      <c r="BR148" s="1071" t="n"/>
      <c r="BS148" s="1071" t="n"/>
      <c r="BT148" s="1071" t="n"/>
      <c r="BU148" s="1071" t="n"/>
      <c r="BV148" s="1071" t="n"/>
      <c r="BW148" s="1071" t="n"/>
      <c r="BX148" s="1071" t="n"/>
      <c r="BY148" s="1071" t="n"/>
      <c r="BZ148" s="1071" t="n"/>
      <c r="CA148" s="1071" t="n"/>
      <c r="CB148" s="1071" t="n"/>
      <c r="CC148" s="1071" t="n"/>
      <c r="CD148" s="1071" t="n"/>
      <c r="CE148" s="1071" t="n"/>
      <c r="CF148" s="1071" t="n"/>
      <c r="CG148" s="1071" t="n"/>
      <c r="CH148" s="1071" t="n"/>
      <c r="CI148" s="1071" t="n"/>
      <c r="CJ148" s="1071" t="n"/>
      <c r="CK148" s="1071" t="n"/>
      <c r="CL148" s="1071" t="n"/>
      <c r="CM148" s="1071" t="n"/>
      <c r="CN148" s="1071" t="n"/>
      <c r="CO148" s="1071" t="n"/>
      <c r="CP148" s="1071" t="n"/>
      <c r="CQ148" s="1071" t="n"/>
      <c r="CR148" s="1071" t="n"/>
      <c r="CS148" s="1071" t="n"/>
      <c r="CT148" s="1071" t="n"/>
      <c r="CU148" s="1071" t="n"/>
      <c r="CV148" s="1071" t="n"/>
      <c r="CW148" s="1071" t="n"/>
      <c r="CX148" s="1071" t="n"/>
      <c r="CY148" s="1071" t="n"/>
      <c r="CZ148" s="1071" t="n"/>
      <c r="DA148" s="1071" t="n"/>
      <c r="DB148" s="1071" t="n"/>
      <c r="DC148" s="1071" t="n"/>
      <c r="DD148" s="1071" t="n"/>
      <c r="DE148" s="1071" t="n"/>
      <c r="DF148" s="1071" t="n"/>
      <c r="DG148" s="1071" t="n"/>
      <c r="DH148" s="1071" t="n"/>
      <c r="DI148" s="1071" t="n"/>
      <c r="DJ148" s="1071" t="n"/>
      <c r="DK148" s="1071" t="n"/>
      <c r="DL148" s="1071" t="n"/>
      <c r="DM148" s="1071" t="n"/>
      <c r="DN148" s="1071" t="n"/>
      <c r="DO148" s="1071" t="n"/>
      <c r="DP148" s="1071" t="n"/>
      <c r="DQ148" s="1071" t="n"/>
      <c r="DR148" s="1071" t="n"/>
      <c r="DS148" s="1071" t="n"/>
      <c r="DT148" s="1071" t="n"/>
      <c r="DU148" s="1071" t="n"/>
      <c r="DV148" s="1071" t="n"/>
      <c r="DW148" s="1071" t="n"/>
      <c r="DX148" s="1071" t="n"/>
      <c r="DY148" s="1071" t="n"/>
      <c r="DZ148" s="1071" t="n"/>
      <c r="EA148" s="1071" t="n"/>
      <c r="EB148" s="1071" t="n"/>
      <c r="EC148" s="1071" t="n"/>
      <c r="ED148" s="1071" t="n"/>
      <c r="EE148" s="1071" t="n"/>
      <c r="EF148" s="1071" t="n"/>
      <c r="EG148" s="1071" t="n"/>
      <c r="EH148" s="1071" t="n"/>
      <c r="EI148" s="1071" t="n"/>
      <c r="EJ148" s="1071" t="n"/>
      <c r="EK148" s="1071" t="n"/>
      <c r="EL148" s="1071" t="n"/>
      <c r="EM148" s="1071" t="n"/>
      <c r="EN148" s="1071" t="n"/>
      <c r="EO148" s="1071" t="n"/>
      <c r="EP148" s="1071" t="n"/>
      <c r="EQ148" s="1071" t="n"/>
      <c r="ER148" s="1071" t="n"/>
      <c r="ES148" s="1071" t="n"/>
      <c r="ET148" s="1071" t="n"/>
      <c r="EU148" s="1071" t="n"/>
      <c r="EV148" s="1071" t="n"/>
      <c r="EW148" s="1071" t="n"/>
      <c r="EX148" s="1071" t="n"/>
      <c r="EY148" s="1071" t="n"/>
      <c r="EZ148" s="1071" t="n"/>
      <c r="FA148" s="1071" t="n"/>
      <c r="FB148" s="1071" t="n"/>
      <c r="FC148" s="1071" t="n"/>
      <c r="FD148" s="1071" t="n"/>
      <c r="FE148" s="1071" t="n"/>
      <c r="FF148" s="1071" t="n"/>
      <c r="FG148" s="1071" t="n"/>
      <c r="FH148" s="1071" t="n"/>
      <c r="FI148" s="1071" t="n"/>
      <c r="FJ148" s="1071" t="n"/>
      <c r="FK148" s="1071" t="n"/>
      <c r="FL148" s="1071" t="n"/>
      <c r="FM148" s="1071" t="n"/>
      <c r="FN148" s="1071" t="n"/>
      <c r="FO148" s="1071" t="n"/>
      <c r="FP148" s="1071" t="n"/>
      <c r="FQ148" s="1071" t="n"/>
      <c r="FR148" s="1071" t="n"/>
      <c r="FS148" s="1071" t="n"/>
      <c r="FT148" s="1071" t="n"/>
      <c r="FU148" s="1071" t="n"/>
      <c r="FV148" s="1071" t="n"/>
      <c r="FW148" s="1071" t="n"/>
      <c r="FX148" s="1071" t="n"/>
      <c r="FY148" s="1071" t="n"/>
      <c r="FZ148" s="1071" t="n"/>
      <c r="GA148" s="1071" t="n"/>
      <c r="GB148" s="1071" t="n"/>
      <c r="GC148" s="1071" t="n"/>
      <c r="GD148" s="1071" t="n"/>
      <c r="GE148" s="1071" t="n"/>
      <c r="GF148" s="1071" t="n"/>
      <c r="GG148" s="1071" t="n"/>
      <c r="GH148" s="1071" t="n"/>
      <c r="GI148" s="1071" t="n"/>
      <c r="GJ148" s="1071" t="n"/>
      <c r="GK148" s="1071" t="n"/>
      <c r="GL148" s="1071" t="n"/>
      <c r="GM148" s="1071" t="n"/>
      <c r="GN148" s="1071" t="n"/>
      <c r="GO148" s="1071" t="n"/>
      <c r="GP148" s="1071" t="n"/>
      <c r="GQ148" s="1071" t="n"/>
      <c r="GR148" s="1071" t="n"/>
      <c r="GS148" s="1071" t="n"/>
      <c r="GT148" s="1071" t="n"/>
      <c r="GU148" s="1071" t="n"/>
      <c r="GV148" s="1071" t="n"/>
      <c r="GW148" s="1071" t="n"/>
      <c r="GX148" s="1071" t="n"/>
      <c r="GY148" s="1071" t="n"/>
      <c r="GZ148" s="1071" t="n"/>
      <c r="HA148" s="1071" t="n"/>
      <c r="HB148" s="1071" t="n"/>
      <c r="HC148" s="1071" t="n"/>
      <c r="HD148" s="1071" t="n"/>
      <c r="HE148" s="1071" t="n"/>
      <c r="HF148" s="1071" t="n"/>
      <c r="HG148" s="1071" t="n"/>
      <c r="HH148" s="1071" t="n"/>
      <c r="HI148" s="1071" t="n"/>
      <c r="HJ148" s="1071" t="n"/>
      <c r="HK148" s="1071" t="n"/>
      <c r="HL148" s="1071" t="n"/>
      <c r="HM148" s="1071" t="n"/>
      <c r="HN148" s="1071" t="n"/>
      <c r="HO148" s="1071" t="n"/>
      <c r="HP148" s="1071" t="n"/>
      <c r="HQ148" s="1071" t="n"/>
      <c r="HR148" s="1071" t="n"/>
      <c r="HS148" s="1071" t="n"/>
      <c r="HT148" s="1071" t="n"/>
      <c r="HU148" s="1071" t="n"/>
      <c r="HV148" s="1071" t="n"/>
      <c r="HW148" s="1071" t="n"/>
      <c r="HX148" s="1071" t="n"/>
      <c r="HY148" s="1071" t="n"/>
      <c r="HZ148" s="1071" t="n"/>
      <c r="IA148" s="1071" t="n"/>
      <c r="IB148" s="1071" t="n"/>
      <c r="IC148" s="1071" t="n"/>
      <c r="ID148" s="1071" t="n"/>
      <c r="IE148" s="1071" t="n"/>
      <c r="IF148" s="1071" t="n"/>
      <c r="IG148" s="1071" t="n"/>
      <c r="IH148" s="1071" t="n"/>
      <c r="II148" s="1071" t="n"/>
      <c r="IJ148" s="1071" t="n"/>
      <c r="IK148" s="1071" t="n"/>
      <c r="IL148" s="1071" t="n"/>
      <c r="IM148" s="1071" t="n"/>
      <c r="IN148" s="1071" t="n"/>
      <c r="IO148" s="1071" t="n"/>
      <c r="IP148" s="1071" t="n"/>
      <c r="IQ148" s="1071" t="n"/>
      <c r="IR148" s="1071" t="n"/>
      <c r="IS148" s="1071" t="n"/>
      <c r="IT148" s="1071" t="n"/>
      <c r="IU148" s="1071" t="n"/>
      <c r="IV148" s="1071" t="n"/>
      <c r="IW148" s="1071" t="n"/>
      <c r="IX148" s="1071" t="n"/>
      <c r="IY148" s="1071" t="n"/>
      <c r="IZ148" s="1071" t="n"/>
      <c r="JA148" s="1071" t="n"/>
      <c r="JB148" s="1071" t="n"/>
      <c r="JC148" s="1071" t="n"/>
      <c r="JD148" s="1071" t="n"/>
      <c r="JE148" s="1071" t="n"/>
      <c r="JF148" s="1071" t="n"/>
      <c r="JG148" s="1071" t="n"/>
      <c r="JH148" s="1071" t="n"/>
      <c r="JI148" s="1071" t="n"/>
      <c r="JJ148" s="1071" t="n"/>
      <c r="JK148" s="1071" t="n"/>
      <c r="JL148" s="1071" t="n"/>
      <c r="JM148" s="1071" t="n"/>
      <c r="JN148" s="1071" t="n"/>
      <c r="JO148" s="1071" t="n"/>
      <c r="JP148" s="1071" t="n"/>
      <c r="JQ148" s="1071" t="n"/>
      <c r="JR148" s="1071" t="n"/>
      <c r="JS148" s="1071" t="n"/>
      <c r="JT148" s="1071" t="n"/>
      <c r="JU148" s="1071" t="n"/>
      <c r="JV148" s="1071" t="n"/>
      <c r="JW148" s="1071" t="n"/>
      <c r="JX148" s="1071" t="n"/>
      <c r="JY148" s="1071" t="n"/>
      <c r="JZ148" s="1071" t="n"/>
      <c r="KA148" s="1071" t="n"/>
      <c r="KB148" s="1071" t="n"/>
      <c r="KC148" s="1071" t="n"/>
      <c r="KD148" s="1071" t="n"/>
      <c r="KE148" s="1071" t="n"/>
      <c r="KF148" s="1071" t="n"/>
      <c r="KG148" s="1071" t="n"/>
      <c r="KH148" s="1071" t="n"/>
      <c r="KI148" s="1071" t="n"/>
      <c r="KJ148" s="1071" t="n"/>
      <c r="KK148" s="1071" t="n"/>
      <c r="KL148" s="1071" t="n"/>
      <c r="KM148" s="1071" t="n"/>
      <c r="KN148" s="1071" t="n"/>
      <c r="KO148" s="1071" t="n"/>
      <c r="KP148" s="1071" t="n"/>
      <c r="KQ148" s="1071" t="n"/>
      <c r="KR148" s="1071" t="n"/>
      <c r="KS148" s="1071" t="n"/>
      <c r="KT148" s="1071" t="n"/>
      <c r="KU148" s="1071" t="n"/>
      <c r="KV148" s="1071" t="n"/>
      <c r="KW148" s="1071" t="n"/>
      <c r="KX148" s="1071" t="n"/>
      <c r="KY148" s="1071" t="n"/>
      <c r="KZ148" s="1071" t="n"/>
      <c r="LA148" s="1071" t="n"/>
      <c r="LB148" s="1071" t="n"/>
      <c r="LC148" s="1071" t="n"/>
      <c r="LD148" s="1071" t="n"/>
      <c r="LE148" s="1071" t="n"/>
      <c r="LF148" s="1071" t="n"/>
      <c r="LG148" s="1071" t="n"/>
      <c r="LH148" s="1071" t="n"/>
      <c r="LI148" s="1071" t="n"/>
      <c r="LJ148" s="1071" t="n"/>
      <c r="LK148" s="1071" t="n"/>
      <c r="LL148" s="1071" t="n"/>
      <c r="LM148" s="1071" t="n"/>
      <c r="LN148" s="1071" t="n"/>
      <c r="LO148" s="1071" t="n"/>
      <c r="LP148" s="1071" t="n"/>
      <c r="LQ148" s="1071" t="n"/>
      <c r="LR148" s="1071" t="n"/>
      <c r="LS148" s="1071" t="n"/>
    </row>
    <row r="149" ht="14.25" customFormat="1" customHeight="1" s="1071">
      <c r="A149" s="1071" t="n"/>
      <c r="B149" s="1097" t="inlineStr">
        <is>
          <t>Software Disposals Balance at 31 December 2022</t>
        </is>
      </c>
      <c r="C149" s="1128" t="n"/>
      <c r="D149" s="1128" t="n"/>
      <c r="E149" s="1128" t="n"/>
      <c r="F149" s="1128" t="n"/>
      <c r="G149" s="1128" t="n">
        <v>0</v>
      </c>
      <c r="H149" s="1128" t="n">
        <v>7259</v>
      </c>
      <c r="I149" s="1119" t="n"/>
      <c r="J149" s="1071" t="n"/>
      <c r="K149" s="1071" t="n"/>
      <c r="L149" s="1071" t="n"/>
      <c r="M149" s="1071" t="n"/>
      <c r="N149" s="1100">
        <f>B135</f>
        <v/>
      </c>
      <c r="O149" s="1101">
        <f>C135*BS!$B$9</f>
        <v/>
      </c>
      <c r="P149" s="1101">
        <f>D135*BS!$B$9</f>
        <v/>
      </c>
      <c r="Q149" s="1101">
        <f>E135*BS!$B$9</f>
        <v/>
      </c>
      <c r="R149" s="1101">
        <f>F135*BS!$B$9</f>
        <v/>
      </c>
      <c r="S149" s="1101">
        <f>G135*BS!$B$9</f>
        <v/>
      </c>
      <c r="T149" s="1101">
        <f>H135*BS!$B$9</f>
        <v/>
      </c>
      <c r="U149" s="1102">
        <f>I135</f>
        <v/>
      </c>
      <c r="V149" s="141" t="n"/>
      <c r="W149" s="141" t="n"/>
      <c r="X149" s="1071" t="n"/>
      <c r="Y149" s="1071" t="n"/>
      <c r="Z149" s="1071" t="n"/>
      <c r="AA149" s="1071" t="n"/>
      <c r="AB149" s="1071" t="n"/>
      <c r="AC149" s="1071" t="n"/>
      <c r="AD149" s="1071" t="n"/>
      <c r="AE149" s="1071" t="n"/>
      <c r="AF149" s="1071" t="n"/>
      <c r="AG149" s="1071" t="n"/>
      <c r="AH149" s="1071" t="n"/>
      <c r="AI149" s="1071" t="n"/>
      <c r="AJ149" s="1071" t="n"/>
      <c r="AK149" s="1071" t="n"/>
      <c r="AL149" s="1071" t="n"/>
      <c r="AM149" s="1071" t="n"/>
      <c r="AN149" s="1071" t="n"/>
      <c r="AO149" s="1071" t="n"/>
      <c r="AP149" s="1071" t="n"/>
      <c r="AQ149" s="1071" t="n"/>
      <c r="AR149" s="1071" t="n"/>
      <c r="AS149" s="1071" t="n"/>
      <c r="AT149" s="1071" t="n"/>
      <c r="AU149" s="1071" t="n"/>
      <c r="AV149" s="1071" t="n"/>
      <c r="AW149" s="1071" t="n"/>
      <c r="AX149" s="1071" t="n"/>
      <c r="AY149" s="1071" t="n"/>
      <c r="AZ149" s="1071" t="n"/>
      <c r="BA149" s="1071" t="n"/>
      <c r="BB149" s="1071" t="n"/>
      <c r="BC149" s="1071" t="n"/>
      <c r="BD149" s="1071" t="n"/>
      <c r="BE149" s="1071" t="n"/>
      <c r="BF149" s="1071" t="n"/>
      <c r="BG149" s="1071" t="n"/>
      <c r="BH149" s="1071" t="n"/>
      <c r="BI149" s="1071" t="n"/>
      <c r="BJ149" s="1071" t="n"/>
      <c r="BK149" s="1071" t="n"/>
      <c r="BL149" s="1071" t="n"/>
      <c r="BM149" s="1071" t="n"/>
      <c r="BN149" s="1071" t="n"/>
      <c r="BO149" s="1071" t="n"/>
      <c r="BP149" s="1071" t="n"/>
      <c r="BQ149" s="1071" t="n"/>
      <c r="BR149" s="1071" t="n"/>
      <c r="BS149" s="1071" t="n"/>
      <c r="BT149" s="1071" t="n"/>
      <c r="BU149" s="1071" t="n"/>
      <c r="BV149" s="1071" t="n"/>
      <c r="BW149" s="1071" t="n"/>
      <c r="BX149" s="1071" t="n"/>
      <c r="BY149" s="1071" t="n"/>
      <c r="BZ149" s="1071" t="n"/>
      <c r="CA149" s="1071" t="n"/>
      <c r="CB149" s="1071" t="n"/>
      <c r="CC149" s="1071" t="n"/>
      <c r="CD149" s="1071" t="n"/>
      <c r="CE149" s="1071" t="n"/>
      <c r="CF149" s="1071" t="n"/>
      <c r="CG149" s="1071" t="n"/>
      <c r="CH149" s="1071" t="n"/>
      <c r="CI149" s="1071" t="n"/>
      <c r="CJ149" s="1071" t="n"/>
      <c r="CK149" s="1071" t="n"/>
      <c r="CL149" s="1071" t="n"/>
      <c r="CM149" s="1071" t="n"/>
      <c r="CN149" s="1071" t="n"/>
      <c r="CO149" s="1071" t="n"/>
      <c r="CP149" s="1071" t="n"/>
      <c r="CQ149" s="1071" t="n"/>
      <c r="CR149" s="1071" t="n"/>
      <c r="CS149" s="1071" t="n"/>
      <c r="CT149" s="1071" t="n"/>
      <c r="CU149" s="1071" t="n"/>
      <c r="CV149" s="1071" t="n"/>
      <c r="CW149" s="1071" t="n"/>
      <c r="CX149" s="1071" t="n"/>
      <c r="CY149" s="1071" t="n"/>
      <c r="CZ149" s="1071" t="n"/>
      <c r="DA149" s="1071" t="n"/>
      <c r="DB149" s="1071" t="n"/>
      <c r="DC149" s="1071" t="n"/>
      <c r="DD149" s="1071" t="n"/>
      <c r="DE149" s="1071" t="n"/>
      <c r="DF149" s="1071" t="n"/>
      <c r="DG149" s="1071" t="n"/>
      <c r="DH149" s="1071" t="n"/>
      <c r="DI149" s="1071" t="n"/>
      <c r="DJ149" s="1071" t="n"/>
      <c r="DK149" s="1071" t="n"/>
      <c r="DL149" s="1071" t="n"/>
      <c r="DM149" s="1071" t="n"/>
      <c r="DN149" s="1071" t="n"/>
      <c r="DO149" s="1071" t="n"/>
      <c r="DP149" s="1071" t="n"/>
      <c r="DQ149" s="1071" t="n"/>
      <c r="DR149" s="1071" t="n"/>
      <c r="DS149" s="1071" t="n"/>
      <c r="DT149" s="1071" t="n"/>
      <c r="DU149" s="1071" t="n"/>
      <c r="DV149" s="1071" t="n"/>
      <c r="DW149" s="1071" t="n"/>
      <c r="DX149" s="1071" t="n"/>
      <c r="DY149" s="1071" t="n"/>
      <c r="DZ149" s="1071" t="n"/>
      <c r="EA149" s="1071" t="n"/>
      <c r="EB149" s="1071" t="n"/>
      <c r="EC149" s="1071" t="n"/>
      <c r="ED149" s="1071" t="n"/>
      <c r="EE149" s="1071" t="n"/>
      <c r="EF149" s="1071" t="n"/>
      <c r="EG149" s="1071" t="n"/>
      <c r="EH149" s="1071" t="n"/>
      <c r="EI149" s="1071" t="n"/>
      <c r="EJ149" s="1071" t="n"/>
      <c r="EK149" s="1071" t="n"/>
      <c r="EL149" s="1071" t="n"/>
      <c r="EM149" s="1071" t="n"/>
      <c r="EN149" s="1071" t="n"/>
      <c r="EO149" s="1071" t="n"/>
      <c r="EP149" s="1071" t="n"/>
      <c r="EQ149" s="1071" t="n"/>
      <c r="ER149" s="1071" t="n"/>
      <c r="ES149" s="1071" t="n"/>
      <c r="ET149" s="1071" t="n"/>
      <c r="EU149" s="1071" t="n"/>
      <c r="EV149" s="1071" t="n"/>
      <c r="EW149" s="1071" t="n"/>
      <c r="EX149" s="1071" t="n"/>
      <c r="EY149" s="1071" t="n"/>
      <c r="EZ149" s="1071" t="n"/>
      <c r="FA149" s="1071" t="n"/>
      <c r="FB149" s="1071" t="n"/>
      <c r="FC149" s="1071" t="n"/>
      <c r="FD149" s="1071" t="n"/>
      <c r="FE149" s="1071" t="n"/>
      <c r="FF149" s="1071" t="n"/>
      <c r="FG149" s="1071" t="n"/>
      <c r="FH149" s="1071" t="n"/>
      <c r="FI149" s="1071" t="n"/>
      <c r="FJ149" s="1071" t="n"/>
      <c r="FK149" s="1071" t="n"/>
      <c r="FL149" s="1071" t="n"/>
      <c r="FM149" s="1071" t="n"/>
      <c r="FN149" s="1071" t="n"/>
      <c r="FO149" s="1071" t="n"/>
      <c r="FP149" s="1071" t="n"/>
      <c r="FQ149" s="1071" t="n"/>
      <c r="FR149" s="1071" t="n"/>
      <c r="FS149" s="1071" t="n"/>
      <c r="FT149" s="1071" t="n"/>
      <c r="FU149" s="1071" t="n"/>
      <c r="FV149" s="1071" t="n"/>
      <c r="FW149" s="1071" t="n"/>
      <c r="FX149" s="1071" t="n"/>
      <c r="FY149" s="1071" t="n"/>
      <c r="FZ149" s="1071" t="n"/>
      <c r="GA149" s="1071" t="n"/>
      <c r="GB149" s="1071" t="n"/>
      <c r="GC149" s="1071" t="n"/>
      <c r="GD149" s="1071" t="n"/>
      <c r="GE149" s="1071" t="n"/>
      <c r="GF149" s="1071" t="n"/>
      <c r="GG149" s="1071" t="n"/>
      <c r="GH149" s="1071" t="n"/>
      <c r="GI149" s="1071" t="n"/>
      <c r="GJ149" s="1071" t="n"/>
      <c r="GK149" s="1071" t="n"/>
      <c r="GL149" s="1071" t="n"/>
      <c r="GM149" s="1071" t="n"/>
      <c r="GN149" s="1071" t="n"/>
      <c r="GO149" s="1071" t="n"/>
      <c r="GP149" s="1071" t="n"/>
      <c r="GQ149" s="1071" t="n"/>
      <c r="GR149" s="1071" t="n"/>
      <c r="GS149" s="1071" t="n"/>
      <c r="GT149" s="1071" t="n"/>
      <c r="GU149" s="1071" t="n"/>
      <c r="GV149" s="1071" t="n"/>
      <c r="GW149" s="1071" t="n"/>
      <c r="GX149" s="1071" t="n"/>
      <c r="GY149" s="1071" t="n"/>
      <c r="GZ149" s="1071" t="n"/>
      <c r="HA149" s="1071" t="n"/>
      <c r="HB149" s="1071" t="n"/>
      <c r="HC149" s="1071" t="n"/>
      <c r="HD149" s="1071" t="n"/>
      <c r="HE149" s="1071" t="n"/>
      <c r="HF149" s="1071" t="n"/>
      <c r="HG149" s="1071" t="n"/>
      <c r="HH149" s="1071" t="n"/>
      <c r="HI149" s="1071" t="n"/>
      <c r="HJ149" s="1071" t="n"/>
      <c r="HK149" s="1071" t="n"/>
      <c r="HL149" s="1071" t="n"/>
      <c r="HM149" s="1071" t="n"/>
      <c r="HN149" s="1071" t="n"/>
      <c r="HO149" s="1071" t="n"/>
      <c r="HP149" s="1071" t="n"/>
      <c r="HQ149" s="1071" t="n"/>
      <c r="HR149" s="1071" t="n"/>
      <c r="HS149" s="1071" t="n"/>
      <c r="HT149" s="1071" t="n"/>
      <c r="HU149" s="1071" t="n"/>
      <c r="HV149" s="1071" t="n"/>
      <c r="HW149" s="1071" t="n"/>
      <c r="HX149" s="1071" t="n"/>
      <c r="HY149" s="1071" t="n"/>
      <c r="HZ149" s="1071" t="n"/>
      <c r="IA149" s="1071" t="n"/>
      <c r="IB149" s="1071" t="n"/>
      <c r="IC149" s="1071" t="n"/>
      <c r="ID149" s="1071" t="n"/>
      <c r="IE149" s="1071" t="n"/>
      <c r="IF149" s="1071" t="n"/>
      <c r="IG149" s="1071" t="n"/>
      <c r="IH149" s="1071" t="n"/>
      <c r="II149" s="1071" t="n"/>
      <c r="IJ149" s="1071" t="n"/>
      <c r="IK149" s="1071" t="n"/>
      <c r="IL149" s="1071" t="n"/>
      <c r="IM149" s="1071" t="n"/>
      <c r="IN149" s="1071" t="n"/>
      <c r="IO149" s="1071" t="n"/>
      <c r="IP149" s="1071" t="n"/>
      <c r="IQ149" s="1071" t="n"/>
      <c r="IR149" s="1071" t="n"/>
      <c r="IS149" s="1071" t="n"/>
      <c r="IT149" s="1071" t="n"/>
      <c r="IU149" s="1071" t="n"/>
      <c r="IV149" s="1071" t="n"/>
      <c r="IW149" s="1071" t="n"/>
      <c r="IX149" s="1071" t="n"/>
      <c r="IY149" s="1071" t="n"/>
      <c r="IZ149" s="1071" t="n"/>
      <c r="JA149" s="1071" t="n"/>
      <c r="JB149" s="1071" t="n"/>
      <c r="JC149" s="1071" t="n"/>
      <c r="JD149" s="1071" t="n"/>
      <c r="JE149" s="1071" t="n"/>
      <c r="JF149" s="1071" t="n"/>
      <c r="JG149" s="1071" t="n"/>
      <c r="JH149" s="1071" t="n"/>
      <c r="JI149" s="1071" t="n"/>
      <c r="JJ149" s="1071" t="n"/>
      <c r="JK149" s="1071" t="n"/>
      <c r="JL149" s="1071" t="n"/>
      <c r="JM149" s="1071" t="n"/>
      <c r="JN149" s="1071" t="n"/>
      <c r="JO149" s="1071" t="n"/>
      <c r="JP149" s="1071" t="n"/>
      <c r="JQ149" s="1071" t="n"/>
      <c r="JR149" s="1071" t="n"/>
      <c r="JS149" s="1071" t="n"/>
      <c r="JT149" s="1071" t="n"/>
      <c r="JU149" s="1071" t="n"/>
      <c r="JV149" s="1071" t="n"/>
      <c r="JW149" s="1071" t="n"/>
      <c r="JX149" s="1071" t="n"/>
      <c r="JY149" s="1071" t="n"/>
      <c r="JZ149" s="1071" t="n"/>
      <c r="KA149" s="1071" t="n"/>
      <c r="KB149" s="1071" t="n"/>
      <c r="KC149" s="1071" t="n"/>
      <c r="KD149" s="1071" t="n"/>
      <c r="KE149" s="1071" t="n"/>
      <c r="KF149" s="1071" t="n"/>
      <c r="KG149" s="1071" t="n"/>
      <c r="KH149" s="1071" t="n"/>
      <c r="KI149" s="1071" t="n"/>
      <c r="KJ149" s="1071" t="n"/>
      <c r="KK149" s="1071" t="n"/>
      <c r="KL149" s="1071" t="n"/>
      <c r="KM149" s="1071" t="n"/>
      <c r="KN149" s="1071" t="n"/>
      <c r="KO149" s="1071" t="n"/>
      <c r="KP149" s="1071" t="n"/>
      <c r="KQ149" s="1071" t="n"/>
      <c r="KR149" s="1071" t="n"/>
      <c r="KS149" s="1071" t="n"/>
      <c r="KT149" s="1071" t="n"/>
      <c r="KU149" s="1071" t="n"/>
      <c r="KV149" s="1071" t="n"/>
      <c r="KW149" s="1071" t="n"/>
      <c r="KX149" s="1071" t="n"/>
      <c r="KY149" s="1071" t="n"/>
      <c r="KZ149" s="1071" t="n"/>
      <c r="LA149" s="1071" t="n"/>
      <c r="LB149" s="1071" t="n"/>
      <c r="LC149" s="1071" t="n"/>
      <c r="LD149" s="1071" t="n"/>
      <c r="LE149" s="1071" t="n"/>
      <c r="LF149" s="1071" t="n"/>
      <c r="LG149" s="1071" t="n"/>
      <c r="LH149" s="1071" t="n"/>
      <c r="LI149" s="1071" t="n"/>
      <c r="LJ149" s="1071" t="n"/>
      <c r="LK149" s="1071" t="n"/>
      <c r="LL149" s="1071" t="n"/>
      <c r="LM149" s="1071" t="n"/>
      <c r="LN149" s="1071" t="n"/>
      <c r="LO149" s="1071" t="n"/>
      <c r="LP149" s="1071" t="n"/>
      <c r="LQ149" s="1071" t="n"/>
      <c r="LR149" s="1071" t="n"/>
      <c r="LS149" s="1071" t="n"/>
    </row>
    <row r="150" ht="14.25" customFormat="1" customHeight="1" s="1071">
      <c r="A150" s="1071" t="n"/>
      <c r="B150" s="1097" t="inlineStr">
        <is>
          <t>Software Accumulated amortisation and Balance at 1J January 2022</t>
        </is>
      </c>
      <c r="C150" s="1128" t="n"/>
      <c r="D150" s="1128" t="n"/>
      <c r="E150" s="1128" t="n"/>
      <c r="F150" s="1128" t="n"/>
      <c r="G150" s="1128" t="n">
        <v>0</v>
      </c>
      <c r="H150" s="1128" t="n">
        <v>-7259</v>
      </c>
      <c r="I150" s="1119" t="n"/>
      <c r="J150" s="1071" t="n"/>
      <c r="K150" s="1071" t="n"/>
      <c r="L150" s="1071" t="n"/>
      <c r="M150" s="1071" t="n"/>
      <c r="N150" s="1100">
        <f>B136</f>
        <v/>
      </c>
      <c r="O150" s="1101">
        <f>C136*BS!$B$9</f>
        <v/>
      </c>
      <c r="P150" s="1101">
        <f>D136*BS!$B$9</f>
        <v/>
      </c>
      <c r="Q150" s="1101">
        <f>E136*BS!$B$9</f>
        <v/>
      </c>
      <c r="R150" s="1101">
        <f>F136*BS!$B$9</f>
        <v/>
      </c>
      <c r="S150" s="1101">
        <f>G136*BS!$B$9</f>
        <v/>
      </c>
      <c r="T150" s="1101">
        <f>H136*BS!$B$9</f>
        <v/>
      </c>
      <c r="U150" s="1102">
        <f>I136</f>
        <v/>
      </c>
      <c r="V150" s="141" t="n"/>
      <c r="W150" s="141" t="n"/>
      <c r="X150" s="1071" t="n"/>
      <c r="Y150" s="1071" t="n"/>
      <c r="Z150" s="1071" t="n"/>
      <c r="AA150" s="1071" t="n"/>
      <c r="AB150" s="1071" t="n"/>
      <c r="AC150" s="1071" t="n"/>
      <c r="AD150" s="1071" t="n"/>
      <c r="AE150" s="1071" t="n"/>
      <c r="AF150" s="1071" t="n"/>
      <c r="AG150" s="1071" t="n"/>
      <c r="AH150" s="1071" t="n"/>
      <c r="AI150" s="1071" t="n"/>
      <c r="AJ150" s="1071" t="n"/>
      <c r="AK150" s="1071" t="n"/>
      <c r="AL150" s="1071" t="n"/>
      <c r="AM150" s="1071" t="n"/>
      <c r="AN150" s="1071" t="n"/>
      <c r="AO150" s="1071" t="n"/>
      <c r="AP150" s="1071" t="n"/>
      <c r="AQ150" s="1071" t="n"/>
      <c r="AR150" s="1071" t="n"/>
      <c r="AS150" s="1071" t="n"/>
      <c r="AT150" s="1071" t="n"/>
      <c r="AU150" s="1071" t="n"/>
      <c r="AV150" s="1071" t="n"/>
      <c r="AW150" s="1071" t="n"/>
      <c r="AX150" s="1071" t="n"/>
      <c r="AY150" s="1071" t="n"/>
      <c r="AZ150" s="1071" t="n"/>
      <c r="BA150" s="1071" t="n"/>
      <c r="BB150" s="1071" t="n"/>
      <c r="BC150" s="1071" t="n"/>
      <c r="BD150" s="1071" t="n"/>
      <c r="BE150" s="1071" t="n"/>
      <c r="BF150" s="1071" t="n"/>
      <c r="BG150" s="1071" t="n"/>
      <c r="BH150" s="1071" t="n"/>
      <c r="BI150" s="1071" t="n"/>
      <c r="BJ150" s="1071" t="n"/>
      <c r="BK150" s="1071" t="n"/>
      <c r="BL150" s="1071" t="n"/>
      <c r="BM150" s="1071" t="n"/>
      <c r="BN150" s="1071" t="n"/>
      <c r="BO150" s="1071" t="n"/>
      <c r="BP150" s="1071" t="n"/>
      <c r="BQ150" s="1071" t="n"/>
      <c r="BR150" s="1071" t="n"/>
      <c r="BS150" s="1071" t="n"/>
      <c r="BT150" s="1071" t="n"/>
      <c r="BU150" s="1071" t="n"/>
      <c r="BV150" s="1071" t="n"/>
      <c r="BW150" s="1071" t="n"/>
      <c r="BX150" s="1071" t="n"/>
      <c r="BY150" s="1071" t="n"/>
      <c r="BZ150" s="1071" t="n"/>
      <c r="CA150" s="1071" t="n"/>
      <c r="CB150" s="1071" t="n"/>
      <c r="CC150" s="1071" t="n"/>
      <c r="CD150" s="1071" t="n"/>
      <c r="CE150" s="1071" t="n"/>
      <c r="CF150" s="1071" t="n"/>
      <c r="CG150" s="1071" t="n"/>
      <c r="CH150" s="1071" t="n"/>
      <c r="CI150" s="1071" t="n"/>
      <c r="CJ150" s="1071" t="n"/>
      <c r="CK150" s="1071" t="n"/>
      <c r="CL150" s="1071" t="n"/>
      <c r="CM150" s="1071" t="n"/>
      <c r="CN150" s="1071" t="n"/>
      <c r="CO150" s="1071" t="n"/>
      <c r="CP150" s="1071" t="n"/>
      <c r="CQ150" s="1071" t="n"/>
      <c r="CR150" s="1071" t="n"/>
      <c r="CS150" s="1071" t="n"/>
      <c r="CT150" s="1071" t="n"/>
      <c r="CU150" s="1071" t="n"/>
      <c r="CV150" s="1071" t="n"/>
      <c r="CW150" s="1071" t="n"/>
      <c r="CX150" s="1071" t="n"/>
      <c r="CY150" s="1071" t="n"/>
      <c r="CZ150" s="1071" t="n"/>
      <c r="DA150" s="1071" t="n"/>
      <c r="DB150" s="1071" t="n"/>
      <c r="DC150" s="1071" t="n"/>
      <c r="DD150" s="1071" t="n"/>
      <c r="DE150" s="1071" t="n"/>
      <c r="DF150" s="1071" t="n"/>
      <c r="DG150" s="1071" t="n"/>
      <c r="DH150" s="1071" t="n"/>
      <c r="DI150" s="1071" t="n"/>
      <c r="DJ150" s="1071" t="n"/>
      <c r="DK150" s="1071" t="n"/>
      <c r="DL150" s="1071" t="n"/>
      <c r="DM150" s="1071" t="n"/>
      <c r="DN150" s="1071" t="n"/>
      <c r="DO150" s="1071" t="n"/>
      <c r="DP150" s="1071" t="n"/>
      <c r="DQ150" s="1071" t="n"/>
      <c r="DR150" s="1071" t="n"/>
      <c r="DS150" s="1071" t="n"/>
      <c r="DT150" s="1071" t="n"/>
      <c r="DU150" s="1071" t="n"/>
      <c r="DV150" s="1071" t="n"/>
      <c r="DW150" s="1071" t="n"/>
      <c r="DX150" s="1071" t="n"/>
      <c r="DY150" s="1071" t="n"/>
      <c r="DZ150" s="1071" t="n"/>
      <c r="EA150" s="1071" t="n"/>
      <c r="EB150" s="1071" t="n"/>
      <c r="EC150" s="1071" t="n"/>
      <c r="ED150" s="1071" t="n"/>
      <c r="EE150" s="1071" t="n"/>
      <c r="EF150" s="1071" t="n"/>
      <c r="EG150" s="1071" t="n"/>
      <c r="EH150" s="1071" t="n"/>
      <c r="EI150" s="1071" t="n"/>
      <c r="EJ150" s="1071" t="n"/>
      <c r="EK150" s="1071" t="n"/>
      <c r="EL150" s="1071" t="n"/>
      <c r="EM150" s="1071" t="n"/>
      <c r="EN150" s="1071" t="n"/>
      <c r="EO150" s="1071" t="n"/>
      <c r="EP150" s="1071" t="n"/>
      <c r="EQ150" s="1071" t="n"/>
      <c r="ER150" s="1071" t="n"/>
      <c r="ES150" s="1071" t="n"/>
      <c r="ET150" s="1071" t="n"/>
      <c r="EU150" s="1071" t="n"/>
      <c r="EV150" s="1071" t="n"/>
      <c r="EW150" s="1071" t="n"/>
      <c r="EX150" s="1071" t="n"/>
      <c r="EY150" s="1071" t="n"/>
      <c r="EZ150" s="1071" t="n"/>
      <c r="FA150" s="1071" t="n"/>
      <c r="FB150" s="1071" t="n"/>
      <c r="FC150" s="1071" t="n"/>
      <c r="FD150" s="1071" t="n"/>
      <c r="FE150" s="1071" t="n"/>
      <c r="FF150" s="1071" t="n"/>
      <c r="FG150" s="1071" t="n"/>
      <c r="FH150" s="1071" t="n"/>
      <c r="FI150" s="1071" t="n"/>
      <c r="FJ150" s="1071" t="n"/>
      <c r="FK150" s="1071" t="n"/>
      <c r="FL150" s="1071" t="n"/>
      <c r="FM150" s="1071" t="n"/>
      <c r="FN150" s="1071" t="n"/>
      <c r="FO150" s="1071" t="n"/>
      <c r="FP150" s="1071" t="n"/>
      <c r="FQ150" s="1071" t="n"/>
      <c r="FR150" s="1071" t="n"/>
      <c r="FS150" s="1071" t="n"/>
      <c r="FT150" s="1071" t="n"/>
      <c r="FU150" s="1071" t="n"/>
      <c r="FV150" s="1071" t="n"/>
      <c r="FW150" s="1071" t="n"/>
      <c r="FX150" s="1071" t="n"/>
      <c r="FY150" s="1071" t="n"/>
      <c r="FZ150" s="1071" t="n"/>
      <c r="GA150" s="1071" t="n"/>
      <c r="GB150" s="1071" t="n"/>
      <c r="GC150" s="1071" t="n"/>
      <c r="GD150" s="1071" t="n"/>
      <c r="GE150" s="1071" t="n"/>
      <c r="GF150" s="1071" t="n"/>
      <c r="GG150" s="1071" t="n"/>
      <c r="GH150" s="1071" t="n"/>
      <c r="GI150" s="1071" t="n"/>
      <c r="GJ150" s="1071" t="n"/>
      <c r="GK150" s="1071" t="n"/>
      <c r="GL150" s="1071" t="n"/>
      <c r="GM150" s="1071" t="n"/>
      <c r="GN150" s="1071" t="n"/>
      <c r="GO150" s="1071" t="n"/>
      <c r="GP150" s="1071" t="n"/>
      <c r="GQ150" s="1071" t="n"/>
      <c r="GR150" s="1071" t="n"/>
      <c r="GS150" s="1071" t="n"/>
      <c r="GT150" s="1071" t="n"/>
      <c r="GU150" s="1071" t="n"/>
      <c r="GV150" s="1071" t="n"/>
      <c r="GW150" s="1071" t="n"/>
      <c r="GX150" s="1071" t="n"/>
      <c r="GY150" s="1071" t="n"/>
      <c r="GZ150" s="1071" t="n"/>
      <c r="HA150" s="1071" t="n"/>
      <c r="HB150" s="1071" t="n"/>
      <c r="HC150" s="1071" t="n"/>
      <c r="HD150" s="1071" t="n"/>
      <c r="HE150" s="1071" t="n"/>
      <c r="HF150" s="1071" t="n"/>
      <c r="HG150" s="1071" t="n"/>
      <c r="HH150" s="1071" t="n"/>
      <c r="HI150" s="1071" t="n"/>
      <c r="HJ150" s="1071" t="n"/>
      <c r="HK150" s="1071" t="n"/>
      <c r="HL150" s="1071" t="n"/>
      <c r="HM150" s="1071" t="n"/>
      <c r="HN150" s="1071" t="n"/>
      <c r="HO150" s="1071" t="n"/>
      <c r="HP150" s="1071" t="n"/>
      <c r="HQ150" s="1071" t="n"/>
      <c r="HR150" s="1071" t="n"/>
      <c r="HS150" s="1071" t="n"/>
      <c r="HT150" s="1071" t="n"/>
      <c r="HU150" s="1071" t="n"/>
      <c r="HV150" s="1071" t="n"/>
      <c r="HW150" s="1071" t="n"/>
      <c r="HX150" s="1071" t="n"/>
      <c r="HY150" s="1071" t="n"/>
      <c r="HZ150" s="1071" t="n"/>
      <c r="IA150" s="1071" t="n"/>
      <c r="IB150" s="1071" t="n"/>
      <c r="IC150" s="1071" t="n"/>
      <c r="ID150" s="1071" t="n"/>
      <c r="IE150" s="1071" t="n"/>
      <c r="IF150" s="1071" t="n"/>
      <c r="IG150" s="1071" t="n"/>
      <c r="IH150" s="1071" t="n"/>
      <c r="II150" s="1071" t="n"/>
      <c r="IJ150" s="1071" t="n"/>
      <c r="IK150" s="1071" t="n"/>
      <c r="IL150" s="1071" t="n"/>
      <c r="IM150" s="1071" t="n"/>
      <c r="IN150" s="1071" t="n"/>
      <c r="IO150" s="1071" t="n"/>
      <c r="IP150" s="1071" t="n"/>
      <c r="IQ150" s="1071" t="n"/>
      <c r="IR150" s="1071" t="n"/>
      <c r="IS150" s="1071" t="n"/>
      <c r="IT150" s="1071" t="n"/>
      <c r="IU150" s="1071" t="n"/>
      <c r="IV150" s="1071" t="n"/>
      <c r="IW150" s="1071" t="n"/>
      <c r="IX150" s="1071" t="n"/>
      <c r="IY150" s="1071" t="n"/>
      <c r="IZ150" s="1071" t="n"/>
      <c r="JA150" s="1071" t="n"/>
      <c r="JB150" s="1071" t="n"/>
      <c r="JC150" s="1071" t="n"/>
      <c r="JD150" s="1071" t="n"/>
      <c r="JE150" s="1071" t="n"/>
      <c r="JF150" s="1071" t="n"/>
      <c r="JG150" s="1071" t="n"/>
      <c r="JH150" s="1071" t="n"/>
      <c r="JI150" s="1071" t="n"/>
      <c r="JJ150" s="1071" t="n"/>
      <c r="JK150" s="1071" t="n"/>
      <c r="JL150" s="1071" t="n"/>
      <c r="JM150" s="1071" t="n"/>
      <c r="JN150" s="1071" t="n"/>
      <c r="JO150" s="1071" t="n"/>
      <c r="JP150" s="1071" t="n"/>
      <c r="JQ150" s="1071" t="n"/>
      <c r="JR150" s="1071" t="n"/>
      <c r="JS150" s="1071" t="n"/>
      <c r="JT150" s="1071" t="n"/>
      <c r="JU150" s="1071" t="n"/>
      <c r="JV150" s="1071" t="n"/>
      <c r="JW150" s="1071" t="n"/>
      <c r="JX150" s="1071" t="n"/>
      <c r="JY150" s="1071" t="n"/>
      <c r="JZ150" s="1071" t="n"/>
      <c r="KA150" s="1071" t="n"/>
      <c r="KB150" s="1071" t="n"/>
      <c r="KC150" s="1071" t="n"/>
      <c r="KD150" s="1071" t="n"/>
      <c r="KE150" s="1071" t="n"/>
      <c r="KF150" s="1071" t="n"/>
      <c r="KG150" s="1071" t="n"/>
      <c r="KH150" s="1071" t="n"/>
      <c r="KI150" s="1071" t="n"/>
      <c r="KJ150" s="1071" t="n"/>
      <c r="KK150" s="1071" t="n"/>
      <c r="KL150" s="1071" t="n"/>
      <c r="KM150" s="1071" t="n"/>
      <c r="KN150" s="1071" t="n"/>
      <c r="KO150" s="1071" t="n"/>
      <c r="KP150" s="1071" t="n"/>
      <c r="KQ150" s="1071" t="n"/>
      <c r="KR150" s="1071" t="n"/>
      <c r="KS150" s="1071" t="n"/>
      <c r="KT150" s="1071" t="n"/>
      <c r="KU150" s="1071" t="n"/>
      <c r="KV150" s="1071" t="n"/>
      <c r="KW150" s="1071" t="n"/>
      <c r="KX150" s="1071" t="n"/>
      <c r="KY150" s="1071" t="n"/>
      <c r="KZ150" s="1071" t="n"/>
      <c r="LA150" s="1071" t="n"/>
      <c r="LB150" s="1071" t="n"/>
      <c r="LC150" s="1071" t="n"/>
      <c r="LD150" s="1071" t="n"/>
      <c r="LE150" s="1071" t="n"/>
      <c r="LF150" s="1071" t="n"/>
      <c r="LG150" s="1071" t="n"/>
      <c r="LH150" s="1071" t="n"/>
      <c r="LI150" s="1071" t="n"/>
      <c r="LJ150" s="1071" t="n"/>
      <c r="LK150" s="1071" t="n"/>
      <c r="LL150" s="1071" t="n"/>
      <c r="LM150" s="1071" t="n"/>
      <c r="LN150" s="1071" t="n"/>
      <c r="LO150" s="1071" t="n"/>
      <c r="LP150" s="1071" t="n"/>
      <c r="LQ150" s="1071" t="n"/>
      <c r="LR150" s="1071" t="n"/>
      <c r="LS150" s="1071" t="n"/>
    </row>
    <row r="151" ht="14.25" customFormat="1" customHeight="1" s="1071">
      <c r="A151" s="1071" t="n"/>
      <c r="B151" s="1097" t="inlineStr">
        <is>
          <t>Software Accumulated amortisation on disposals Balance at 31 December 2022</t>
        </is>
      </c>
      <c r="C151" s="1128" t="n"/>
      <c r="D151" s="1128" t="n"/>
      <c r="E151" s="1128" t="n"/>
      <c r="F151" s="1128" t="n"/>
      <c r="G151" s="1128" t="n">
        <v>0</v>
      </c>
      <c r="H151" s="1128" t="n">
        <v>-7259</v>
      </c>
      <c r="I151" s="1119" t="n"/>
      <c r="J151" s="1071" t="n"/>
      <c r="K151" s="1071" t="n"/>
      <c r="L151" s="1071" t="n"/>
      <c r="M151" s="1071" t="n"/>
      <c r="N151" s="1100">
        <f>B137</f>
        <v/>
      </c>
      <c r="O151" s="1101">
        <f>C137*BS!$B$9</f>
        <v/>
      </c>
      <c r="P151" s="1101">
        <f>D137*BS!$B$9</f>
        <v/>
      </c>
      <c r="Q151" s="1101">
        <f>E137*BS!$B$9</f>
        <v/>
      </c>
      <c r="R151" s="1101">
        <f>F137*BS!$B$9</f>
        <v/>
      </c>
      <c r="S151" s="1101">
        <f>G137*BS!$B$9</f>
        <v/>
      </c>
      <c r="T151" s="1101">
        <f>H137*BS!$B$9</f>
        <v/>
      </c>
      <c r="U151" s="1102">
        <f>I137</f>
        <v/>
      </c>
      <c r="V151" s="141" t="n"/>
      <c r="W151" s="141" t="n"/>
      <c r="X151" s="1071" t="n"/>
      <c r="Y151" s="1071" t="n"/>
      <c r="Z151" s="1071" t="n"/>
      <c r="AA151" s="1071" t="n"/>
      <c r="AB151" s="1071" t="n"/>
      <c r="AC151" s="1071" t="n"/>
      <c r="AD151" s="1071" t="n"/>
      <c r="AE151" s="1071" t="n"/>
      <c r="AF151" s="1071" t="n"/>
      <c r="AG151" s="1071" t="n"/>
      <c r="AH151" s="1071" t="n"/>
      <c r="AI151" s="1071" t="n"/>
      <c r="AJ151" s="1071" t="n"/>
      <c r="AK151" s="1071" t="n"/>
      <c r="AL151" s="1071" t="n"/>
      <c r="AM151" s="1071" t="n"/>
      <c r="AN151" s="1071" t="n"/>
      <c r="AO151" s="1071" t="n"/>
      <c r="AP151" s="1071" t="n"/>
      <c r="AQ151" s="1071" t="n"/>
      <c r="AR151" s="1071" t="n"/>
      <c r="AS151" s="1071" t="n"/>
      <c r="AT151" s="1071" t="n"/>
      <c r="AU151" s="1071" t="n"/>
      <c r="AV151" s="1071" t="n"/>
      <c r="AW151" s="1071" t="n"/>
      <c r="AX151" s="1071" t="n"/>
      <c r="AY151" s="1071" t="n"/>
      <c r="AZ151" s="1071" t="n"/>
      <c r="BA151" s="1071" t="n"/>
      <c r="BB151" s="1071" t="n"/>
      <c r="BC151" s="1071" t="n"/>
      <c r="BD151" s="1071" t="n"/>
      <c r="BE151" s="1071" t="n"/>
      <c r="BF151" s="1071" t="n"/>
      <c r="BG151" s="1071" t="n"/>
      <c r="BH151" s="1071" t="n"/>
      <c r="BI151" s="1071" t="n"/>
      <c r="BJ151" s="1071" t="n"/>
      <c r="BK151" s="1071" t="n"/>
      <c r="BL151" s="1071" t="n"/>
      <c r="BM151" s="1071" t="n"/>
      <c r="BN151" s="1071" t="n"/>
      <c r="BO151" s="1071" t="n"/>
      <c r="BP151" s="1071" t="n"/>
      <c r="BQ151" s="1071" t="n"/>
      <c r="BR151" s="1071" t="n"/>
      <c r="BS151" s="1071" t="n"/>
      <c r="BT151" s="1071" t="n"/>
      <c r="BU151" s="1071" t="n"/>
      <c r="BV151" s="1071" t="n"/>
      <c r="BW151" s="1071" t="n"/>
      <c r="BX151" s="1071" t="n"/>
      <c r="BY151" s="1071" t="n"/>
      <c r="BZ151" s="1071" t="n"/>
      <c r="CA151" s="1071" t="n"/>
      <c r="CB151" s="1071" t="n"/>
      <c r="CC151" s="1071" t="n"/>
      <c r="CD151" s="1071" t="n"/>
      <c r="CE151" s="1071" t="n"/>
      <c r="CF151" s="1071" t="n"/>
      <c r="CG151" s="1071" t="n"/>
      <c r="CH151" s="1071" t="n"/>
      <c r="CI151" s="1071" t="n"/>
      <c r="CJ151" s="1071" t="n"/>
      <c r="CK151" s="1071" t="n"/>
      <c r="CL151" s="1071" t="n"/>
      <c r="CM151" s="1071" t="n"/>
      <c r="CN151" s="1071" t="n"/>
      <c r="CO151" s="1071" t="n"/>
      <c r="CP151" s="1071" t="n"/>
      <c r="CQ151" s="1071" t="n"/>
      <c r="CR151" s="1071" t="n"/>
      <c r="CS151" s="1071" t="n"/>
      <c r="CT151" s="1071" t="n"/>
      <c r="CU151" s="1071" t="n"/>
      <c r="CV151" s="1071" t="n"/>
      <c r="CW151" s="1071" t="n"/>
      <c r="CX151" s="1071" t="n"/>
      <c r="CY151" s="1071" t="n"/>
      <c r="CZ151" s="1071" t="n"/>
      <c r="DA151" s="1071" t="n"/>
      <c r="DB151" s="1071" t="n"/>
      <c r="DC151" s="1071" t="n"/>
      <c r="DD151" s="1071" t="n"/>
      <c r="DE151" s="1071" t="n"/>
      <c r="DF151" s="1071" t="n"/>
      <c r="DG151" s="1071" t="n"/>
      <c r="DH151" s="1071" t="n"/>
      <c r="DI151" s="1071" t="n"/>
      <c r="DJ151" s="1071" t="n"/>
      <c r="DK151" s="1071" t="n"/>
      <c r="DL151" s="1071" t="n"/>
      <c r="DM151" s="1071" t="n"/>
      <c r="DN151" s="1071" t="n"/>
      <c r="DO151" s="1071" t="n"/>
      <c r="DP151" s="1071" t="n"/>
      <c r="DQ151" s="1071" t="n"/>
      <c r="DR151" s="1071" t="n"/>
      <c r="DS151" s="1071" t="n"/>
      <c r="DT151" s="1071" t="n"/>
      <c r="DU151" s="1071" t="n"/>
      <c r="DV151" s="1071" t="n"/>
      <c r="DW151" s="1071" t="n"/>
      <c r="DX151" s="1071" t="n"/>
      <c r="DY151" s="1071" t="n"/>
      <c r="DZ151" s="1071" t="n"/>
      <c r="EA151" s="1071" t="n"/>
      <c r="EB151" s="1071" t="n"/>
      <c r="EC151" s="1071" t="n"/>
      <c r="ED151" s="1071" t="n"/>
      <c r="EE151" s="1071" t="n"/>
      <c r="EF151" s="1071" t="n"/>
      <c r="EG151" s="1071" t="n"/>
      <c r="EH151" s="1071" t="n"/>
      <c r="EI151" s="1071" t="n"/>
      <c r="EJ151" s="1071" t="n"/>
      <c r="EK151" s="1071" t="n"/>
      <c r="EL151" s="1071" t="n"/>
      <c r="EM151" s="1071" t="n"/>
      <c r="EN151" s="1071" t="n"/>
      <c r="EO151" s="1071" t="n"/>
      <c r="EP151" s="1071" t="n"/>
      <c r="EQ151" s="1071" t="n"/>
      <c r="ER151" s="1071" t="n"/>
      <c r="ES151" s="1071" t="n"/>
      <c r="ET151" s="1071" t="n"/>
      <c r="EU151" s="1071" t="n"/>
      <c r="EV151" s="1071" t="n"/>
      <c r="EW151" s="1071" t="n"/>
      <c r="EX151" s="1071" t="n"/>
      <c r="EY151" s="1071" t="n"/>
      <c r="EZ151" s="1071" t="n"/>
      <c r="FA151" s="1071" t="n"/>
      <c r="FB151" s="1071" t="n"/>
      <c r="FC151" s="1071" t="n"/>
      <c r="FD151" s="1071" t="n"/>
      <c r="FE151" s="1071" t="n"/>
      <c r="FF151" s="1071" t="n"/>
      <c r="FG151" s="1071" t="n"/>
      <c r="FH151" s="1071" t="n"/>
      <c r="FI151" s="1071" t="n"/>
      <c r="FJ151" s="1071" t="n"/>
      <c r="FK151" s="1071" t="n"/>
      <c r="FL151" s="1071" t="n"/>
      <c r="FM151" s="1071" t="n"/>
      <c r="FN151" s="1071" t="n"/>
      <c r="FO151" s="1071" t="n"/>
      <c r="FP151" s="1071" t="n"/>
      <c r="FQ151" s="1071" t="n"/>
      <c r="FR151" s="1071" t="n"/>
      <c r="FS151" s="1071" t="n"/>
      <c r="FT151" s="1071" t="n"/>
      <c r="FU151" s="1071" t="n"/>
      <c r="FV151" s="1071" t="n"/>
      <c r="FW151" s="1071" t="n"/>
      <c r="FX151" s="1071" t="n"/>
      <c r="FY151" s="1071" t="n"/>
      <c r="FZ151" s="1071" t="n"/>
      <c r="GA151" s="1071" t="n"/>
      <c r="GB151" s="1071" t="n"/>
      <c r="GC151" s="1071" t="n"/>
      <c r="GD151" s="1071" t="n"/>
      <c r="GE151" s="1071" t="n"/>
      <c r="GF151" s="1071" t="n"/>
      <c r="GG151" s="1071" t="n"/>
      <c r="GH151" s="1071" t="n"/>
      <c r="GI151" s="1071" t="n"/>
      <c r="GJ151" s="1071" t="n"/>
      <c r="GK151" s="1071" t="n"/>
      <c r="GL151" s="1071" t="n"/>
      <c r="GM151" s="1071" t="n"/>
      <c r="GN151" s="1071" t="n"/>
      <c r="GO151" s="1071" t="n"/>
      <c r="GP151" s="1071" t="n"/>
      <c r="GQ151" s="1071" t="n"/>
      <c r="GR151" s="1071" t="n"/>
      <c r="GS151" s="1071" t="n"/>
      <c r="GT151" s="1071" t="n"/>
      <c r="GU151" s="1071" t="n"/>
      <c r="GV151" s="1071" t="n"/>
      <c r="GW151" s="1071" t="n"/>
      <c r="GX151" s="1071" t="n"/>
      <c r="GY151" s="1071" t="n"/>
      <c r="GZ151" s="1071" t="n"/>
      <c r="HA151" s="1071" t="n"/>
      <c r="HB151" s="1071" t="n"/>
      <c r="HC151" s="1071" t="n"/>
      <c r="HD151" s="1071" t="n"/>
      <c r="HE151" s="1071" t="n"/>
      <c r="HF151" s="1071" t="n"/>
      <c r="HG151" s="1071" t="n"/>
      <c r="HH151" s="1071" t="n"/>
      <c r="HI151" s="1071" t="n"/>
      <c r="HJ151" s="1071" t="n"/>
      <c r="HK151" s="1071" t="n"/>
      <c r="HL151" s="1071" t="n"/>
      <c r="HM151" s="1071" t="n"/>
      <c r="HN151" s="1071" t="n"/>
      <c r="HO151" s="1071" t="n"/>
      <c r="HP151" s="1071" t="n"/>
      <c r="HQ151" s="1071" t="n"/>
      <c r="HR151" s="1071" t="n"/>
      <c r="HS151" s="1071" t="n"/>
      <c r="HT151" s="1071" t="n"/>
      <c r="HU151" s="1071" t="n"/>
      <c r="HV151" s="1071" t="n"/>
      <c r="HW151" s="1071" t="n"/>
      <c r="HX151" s="1071" t="n"/>
      <c r="HY151" s="1071" t="n"/>
      <c r="HZ151" s="1071" t="n"/>
      <c r="IA151" s="1071" t="n"/>
      <c r="IB151" s="1071" t="n"/>
      <c r="IC151" s="1071" t="n"/>
      <c r="ID151" s="1071" t="n"/>
      <c r="IE151" s="1071" t="n"/>
      <c r="IF151" s="1071" t="n"/>
      <c r="IG151" s="1071" t="n"/>
      <c r="IH151" s="1071" t="n"/>
      <c r="II151" s="1071" t="n"/>
      <c r="IJ151" s="1071" t="n"/>
      <c r="IK151" s="1071" t="n"/>
      <c r="IL151" s="1071" t="n"/>
      <c r="IM151" s="1071" t="n"/>
      <c r="IN151" s="1071" t="n"/>
      <c r="IO151" s="1071" t="n"/>
      <c r="IP151" s="1071" t="n"/>
      <c r="IQ151" s="1071" t="n"/>
      <c r="IR151" s="1071" t="n"/>
      <c r="IS151" s="1071" t="n"/>
      <c r="IT151" s="1071" t="n"/>
      <c r="IU151" s="1071" t="n"/>
      <c r="IV151" s="1071" t="n"/>
      <c r="IW151" s="1071" t="n"/>
      <c r="IX151" s="1071" t="n"/>
      <c r="IY151" s="1071" t="n"/>
      <c r="IZ151" s="1071" t="n"/>
      <c r="JA151" s="1071" t="n"/>
      <c r="JB151" s="1071" t="n"/>
      <c r="JC151" s="1071" t="n"/>
      <c r="JD151" s="1071" t="n"/>
      <c r="JE151" s="1071" t="n"/>
      <c r="JF151" s="1071" t="n"/>
      <c r="JG151" s="1071" t="n"/>
      <c r="JH151" s="1071" t="n"/>
      <c r="JI151" s="1071" t="n"/>
      <c r="JJ151" s="1071" t="n"/>
      <c r="JK151" s="1071" t="n"/>
      <c r="JL151" s="1071" t="n"/>
      <c r="JM151" s="1071" t="n"/>
      <c r="JN151" s="1071" t="n"/>
      <c r="JO151" s="1071" t="n"/>
      <c r="JP151" s="1071" t="n"/>
      <c r="JQ151" s="1071" t="n"/>
      <c r="JR151" s="1071" t="n"/>
      <c r="JS151" s="1071" t="n"/>
      <c r="JT151" s="1071" t="n"/>
      <c r="JU151" s="1071" t="n"/>
      <c r="JV151" s="1071" t="n"/>
      <c r="JW151" s="1071" t="n"/>
      <c r="JX151" s="1071" t="n"/>
      <c r="JY151" s="1071" t="n"/>
      <c r="JZ151" s="1071" t="n"/>
      <c r="KA151" s="1071" t="n"/>
      <c r="KB151" s="1071" t="n"/>
      <c r="KC151" s="1071" t="n"/>
      <c r="KD151" s="1071" t="n"/>
      <c r="KE151" s="1071" t="n"/>
      <c r="KF151" s="1071" t="n"/>
      <c r="KG151" s="1071" t="n"/>
      <c r="KH151" s="1071" t="n"/>
      <c r="KI151" s="1071" t="n"/>
      <c r="KJ151" s="1071" t="n"/>
      <c r="KK151" s="1071" t="n"/>
      <c r="KL151" s="1071" t="n"/>
      <c r="KM151" s="1071" t="n"/>
      <c r="KN151" s="1071" t="n"/>
      <c r="KO151" s="1071" t="n"/>
      <c r="KP151" s="1071" t="n"/>
      <c r="KQ151" s="1071" t="n"/>
      <c r="KR151" s="1071" t="n"/>
      <c r="KS151" s="1071" t="n"/>
      <c r="KT151" s="1071" t="n"/>
      <c r="KU151" s="1071" t="n"/>
      <c r="KV151" s="1071" t="n"/>
      <c r="KW151" s="1071" t="n"/>
      <c r="KX151" s="1071" t="n"/>
      <c r="KY151" s="1071" t="n"/>
      <c r="KZ151" s="1071" t="n"/>
      <c r="LA151" s="1071" t="n"/>
      <c r="LB151" s="1071" t="n"/>
      <c r="LC151" s="1071" t="n"/>
      <c r="LD151" s="1071" t="n"/>
      <c r="LE151" s="1071" t="n"/>
      <c r="LF151" s="1071" t="n"/>
      <c r="LG151" s="1071" t="n"/>
      <c r="LH151" s="1071" t="n"/>
      <c r="LI151" s="1071" t="n"/>
      <c r="LJ151" s="1071" t="n"/>
      <c r="LK151" s="1071" t="n"/>
      <c r="LL151" s="1071" t="n"/>
      <c r="LM151" s="1071" t="n"/>
      <c r="LN151" s="1071" t="n"/>
      <c r="LO151" s="1071" t="n"/>
      <c r="LP151" s="1071" t="n"/>
      <c r="LQ151" s="1071" t="n"/>
      <c r="LR151" s="1071" t="n"/>
      <c r="LS151" s="1071" t="n"/>
    </row>
    <row r="152" ht="14.25" customFormat="1" customHeight="1" s="1071">
      <c r="A152" s="1071" t="n"/>
      <c r="B152" s="1097" t="inlineStr">
        <is>
          <t xml:space="preserve"> Carrying amounts of: Mining information</t>
        </is>
      </c>
      <c r="C152" s="1128" t="n"/>
      <c r="D152" s="1128" t="n"/>
      <c r="E152" s="1128" t="n"/>
      <c r="F152" s="1128" t="n"/>
      <c r="G152" s="1128" t="n">
        <v>18336842</v>
      </c>
      <c r="H152" s="1128" t="n">
        <v>16800000</v>
      </c>
      <c r="I152" s="1119" t="n"/>
      <c r="J152" s="1071" t="n"/>
      <c r="K152" s="1071" t="n"/>
      <c r="L152" s="1071" t="n"/>
      <c r="M152" s="1071" t="n"/>
      <c r="N152" s="1100">
        <f>B138</f>
        <v/>
      </c>
      <c r="O152" s="1101">
        <f>C138*BS!$B$9</f>
        <v/>
      </c>
      <c r="P152" s="1101">
        <f>D138*BS!$B$9</f>
        <v/>
      </c>
      <c r="Q152" s="1101">
        <f>E138*BS!$B$9</f>
        <v/>
      </c>
      <c r="R152" s="1101">
        <f>F138*BS!$B$9</f>
        <v/>
      </c>
      <c r="S152" s="1101">
        <f>G138*BS!$B$9</f>
        <v/>
      </c>
      <c r="T152" s="1101">
        <f>H138*BS!$B$9</f>
        <v/>
      </c>
      <c r="U152" s="1102">
        <f>I138</f>
        <v/>
      </c>
      <c r="V152" s="141" t="n"/>
      <c r="W152" s="141" t="n"/>
      <c r="X152" s="1071" t="n"/>
      <c r="Y152" s="1071" t="n"/>
      <c r="Z152" s="1071" t="n"/>
      <c r="AA152" s="1071" t="n"/>
      <c r="AB152" s="1071" t="n"/>
      <c r="AC152" s="1071" t="n"/>
      <c r="AD152" s="1071" t="n"/>
      <c r="AE152" s="1071" t="n"/>
      <c r="AF152" s="1071" t="n"/>
      <c r="AG152" s="1071" t="n"/>
      <c r="AH152" s="1071" t="n"/>
      <c r="AI152" s="1071" t="n"/>
      <c r="AJ152" s="1071" t="n"/>
      <c r="AK152" s="1071" t="n"/>
      <c r="AL152" s="1071" t="n"/>
      <c r="AM152" s="1071" t="n"/>
      <c r="AN152" s="1071" t="n"/>
      <c r="AO152" s="1071" t="n"/>
      <c r="AP152" s="1071" t="n"/>
      <c r="AQ152" s="1071" t="n"/>
      <c r="AR152" s="1071" t="n"/>
      <c r="AS152" s="1071" t="n"/>
      <c r="AT152" s="1071" t="n"/>
      <c r="AU152" s="1071" t="n"/>
      <c r="AV152" s="1071" t="n"/>
      <c r="AW152" s="1071" t="n"/>
      <c r="AX152" s="1071" t="n"/>
      <c r="AY152" s="1071" t="n"/>
      <c r="AZ152" s="1071" t="n"/>
      <c r="BA152" s="1071" t="n"/>
      <c r="BB152" s="1071" t="n"/>
      <c r="BC152" s="1071" t="n"/>
      <c r="BD152" s="1071" t="n"/>
      <c r="BE152" s="1071" t="n"/>
      <c r="BF152" s="1071" t="n"/>
      <c r="BG152" s="1071" t="n"/>
      <c r="BH152" s="1071" t="n"/>
      <c r="BI152" s="1071" t="n"/>
      <c r="BJ152" s="1071" t="n"/>
      <c r="BK152" s="1071" t="n"/>
      <c r="BL152" s="1071" t="n"/>
      <c r="BM152" s="1071" t="n"/>
      <c r="BN152" s="1071" t="n"/>
      <c r="BO152" s="1071" t="n"/>
      <c r="BP152" s="1071" t="n"/>
      <c r="BQ152" s="1071" t="n"/>
      <c r="BR152" s="1071" t="n"/>
      <c r="BS152" s="1071" t="n"/>
      <c r="BT152" s="1071" t="n"/>
      <c r="BU152" s="1071" t="n"/>
      <c r="BV152" s="1071" t="n"/>
      <c r="BW152" s="1071" t="n"/>
      <c r="BX152" s="1071" t="n"/>
      <c r="BY152" s="1071" t="n"/>
      <c r="BZ152" s="1071" t="n"/>
      <c r="CA152" s="1071" t="n"/>
      <c r="CB152" s="1071" t="n"/>
      <c r="CC152" s="1071" t="n"/>
      <c r="CD152" s="1071" t="n"/>
      <c r="CE152" s="1071" t="n"/>
      <c r="CF152" s="1071" t="n"/>
      <c r="CG152" s="1071" t="n"/>
      <c r="CH152" s="1071" t="n"/>
      <c r="CI152" s="1071" t="n"/>
      <c r="CJ152" s="1071" t="n"/>
      <c r="CK152" s="1071" t="n"/>
      <c r="CL152" s="1071" t="n"/>
      <c r="CM152" s="1071" t="n"/>
      <c r="CN152" s="1071" t="n"/>
      <c r="CO152" s="1071" t="n"/>
      <c r="CP152" s="1071" t="n"/>
      <c r="CQ152" s="1071" t="n"/>
      <c r="CR152" s="1071" t="n"/>
      <c r="CS152" s="1071" t="n"/>
      <c r="CT152" s="1071" t="n"/>
      <c r="CU152" s="1071" t="n"/>
      <c r="CV152" s="1071" t="n"/>
      <c r="CW152" s="1071" t="n"/>
      <c r="CX152" s="1071" t="n"/>
      <c r="CY152" s="1071" t="n"/>
      <c r="CZ152" s="1071" t="n"/>
      <c r="DA152" s="1071" t="n"/>
      <c r="DB152" s="1071" t="n"/>
      <c r="DC152" s="1071" t="n"/>
      <c r="DD152" s="1071" t="n"/>
      <c r="DE152" s="1071" t="n"/>
      <c r="DF152" s="1071" t="n"/>
      <c r="DG152" s="1071" t="n"/>
      <c r="DH152" s="1071" t="n"/>
      <c r="DI152" s="1071" t="n"/>
      <c r="DJ152" s="1071" t="n"/>
      <c r="DK152" s="1071" t="n"/>
      <c r="DL152" s="1071" t="n"/>
      <c r="DM152" s="1071" t="n"/>
      <c r="DN152" s="1071" t="n"/>
      <c r="DO152" s="1071" t="n"/>
      <c r="DP152" s="1071" t="n"/>
      <c r="DQ152" s="1071" t="n"/>
      <c r="DR152" s="1071" t="n"/>
      <c r="DS152" s="1071" t="n"/>
      <c r="DT152" s="1071" t="n"/>
      <c r="DU152" s="1071" t="n"/>
      <c r="DV152" s="1071" t="n"/>
      <c r="DW152" s="1071" t="n"/>
      <c r="DX152" s="1071" t="n"/>
      <c r="DY152" s="1071" t="n"/>
      <c r="DZ152" s="1071" t="n"/>
      <c r="EA152" s="1071" t="n"/>
      <c r="EB152" s="1071" t="n"/>
      <c r="EC152" s="1071" t="n"/>
      <c r="ED152" s="1071" t="n"/>
      <c r="EE152" s="1071" t="n"/>
      <c r="EF152" s="1071" t="n"/>
      <c r="EG152" s="1071" t="n"/>
      <c r="EH152" s="1071" t="n"/>
      <c r="EI152" s="1071" t="n"/>
      <c r="EJ152" s="1071" t="n"/>
      <c r="EK152" s="1071" t="n"/>
      <c r="EL152" s="1071" t="n"/>
      <c r="EM152" s="1071" t="n"/>
      <c r="EN152" s="1071" t="n"/>
      <c r="EO152" s="1071" t="n"/>
      <c r="EP152" s="1071" t="n"/>
      <c r="EQ152" s="1071" t="n"/>
      <c r="ER152" s="1071" t="n"/>
      <c r="ES152" s="1071" t="n"/>
      <c r="ET152" s="1071" t="n"/>
      <c r="EU152" s="1071" t="n"/>
      <c r="EV152" s="1071" t="n"/>
      <c r="EW152" s="1071" t="n"/>
      <c r="EX152" s="1071" t="n"/>
      <c r="EY152" s="1071" t="n"/>
      <c r="EZ152" s="1071" t="n"/>
      <c r="FA152" s="1071" t="n"/>
      <c r="FB152" s="1071" t="n"/>
      <c r="FC152" s="1071" t="n"/>
      <c r="FD152" s="1071" t="n"/>
      <c r="FE152" s="1071" t="n"/>
      <c r="FF152" s="1071" t="n"/>
      <c r="FG152" s="1071" t="n"/>
      <c r="FH152" s="1071" t="n"/>
      <c r="FI152" s="1071" t="n"/>
      <c r="FJ152" s="1071" t="n"/>
      <c r="FK152" s="1071" t="n"/>
      <c r="FL152" s="1071" t="n"/>
      <c r="FM152" s="1071" t="n"/>
      <c r="FN152" s="1071" t="n"/>
      <c r="FO152" s="1071" t="n"/>
      <c r="FP152" s="1071" t="n"/>
      <c r="FQ152" s="1071" t="n"/>
      <c r="FR152" s="1071" t="n"/>
      <c r="FS152" s="1071" t="n"/>
      <c r="FT152" s="1071" t="n"/>
      <c r="FU152" s="1071" t="n"/>
      <c r="FV152" s="1071" t="n"/>
      <c r="FW152" s="1071" t="n"/>
      <c r="FX152" s="1071" t="n"/>
      <c r="FY152" s="1071" t="n"/>
      <c r="FZ152" s="1071" t="n"/>
      <c r="GA152" s="1071" t="n"/>
      <c r="GB152" s="1071" t="n"/>
      <c r="GC152" s="1071" t="n"/>
      <c r="GD152" s="1071" t="n"/>
      <c r="GE152" s="1071" t="n"/>
      <c r="GF152" s="1071" t="n"/>
      <c r="GG152" s="1071" t="n"/>
      <c r="GH152" s="1071" t="n"/>
      <c r="GI152" s="1071" t="n"/>
      <c r="GJ152" s="1071" t="n"/>
      <c r="GK152" s="1071" t="n"/>
      <c r="GL152" s="1071" t="n"/>
      <c r="GM152" s="1071" t="n"/>
      <c r="GN152" s="1071" t="n"/>
      <c r="GO152" s="1071" t="n"/>
      <c r="GP152" s="1071" t="n"/>
      <c r="GQ152" s="1071" t="n"/>
      <c r="GR152" s="1071" t="n"/>
      <c r="GS152" s="1071" t="n"/>
      <c r="GT152" s="1071" t="n"/>
      <c r="GU152" s="1071" t="n"/>
      <c r="GV152" s="1071" t="n"/>
      <c r="GW152" s="1071" t="n"/>
      <c r="GX152" s="1071" t="n"/>
      <c r="GY152" s="1071" t="n"/>
      <c r="GZ152" s="1071" t="n"/>
      <c r="HA152" s="1071" t="n"/>
      <c r="HB152" s="1071" t="n"/>
      <c r="HC152" s="1071" t="n"/>
      <c r="HD152" s="1071" t="n"/>
      <c r="HE152" s="1071" t="n"/>
      <c r="HF152" s="1071" t="n"/>
      <c r="HG152" s="1071" t="n"/>
      <c r="HH152" s="1071" t="n"/>
      <c r="HI152" s="1071" t="n"/>
      <c r="HJ152" s="1071" t="n"/>
      <c r="HK152" s="1071" t="n"/>
      <c r="HL152" s="1071" t="n"/>
      <c r="HM152" s="1071" t="n"/>
      <c r="HN152" s="1071" t="n"/>
      <c r="HO152" s="1071" t="n"/>
      <c r="HP152" s="1071" t="n"/>
      <c r="HQ152" s="1071" t="n"/>
      <c r="HR152" s="1071" t="n"/>
      <c r="HS152" s="1071" t="n"/>
      <c r="HT152" s="1071" t="n"/>
      <c r="HU152" s="1071" t="n"/>
      <c r="HV152" s="1071" t="n"/>
      <c r="HW152" s="1071" t="n"/>
      <c r="HX152" s="1071" t="n"/>
      <c r="HY152" s="1071" t="n"/>
      <c r="HZ152" s="1071" t="n"/>
      <c r="IA152" s="1071" t="n"/>
      <c r="IB152" s="1071" t="n"/>
      <c r="IC152" s="1071" t="n"/>
      <c r="ID152" s="1071" t="n"/>
      <c r="IE152" s="1071" t="n"/>
      <c r="IF152" s="1071" t="n"/>
      <c r="IG152" s="1071" t="n"/>
      <c r="IH152" s="1071" t="n"/>
      <c r="II152" s="1071" t="n"/>
      <c r="IJ152" s="1071" t="n"/>
      <c r="IK152" s="1071" t="n"/>
      <c r="IL152" s="1071" t="n"/>
      <c r="IM152" s="1071" t="n"/>
      <c r="IN152" s="1071" t="n"/>
      <c r="IO152" s="1071" t="n"/>
      <c r="IP152" s="1071" t="n"/>
      <c r="IQ152" s="1071" t="n"/>
      <c r="IR152" s="1071" t="n"/>
      <c r="IS152" s="1071" t="n"/>
      <c r="IT152" s="1071" t="n"/>
      <c r="IU152" s="1071" t="n"/>
      <c r="IV152" s="1071" t="n"/>
      <c r="IW152" s="1071" t="n"/>
      <c r="IX152" s="1071" t="n"/>
      <c r="IY152" s="1071" t="n"/>
      <c r="IZ152" s="1071" t="n"/>
      <c r="JA152" s="1071" t="n"/>
      <c r="JB152" s="1071" t="n"/>
      <c r="JC152" s="1071" t="n"/>
      <c r="JD152" s="1071" t="n"/>
      <c r="JE152" s="1071" t="n"/>
      <c r="JF152" s="1071" t="n"/>
      <c r="JG152" s="1071" t="n"/>
      <c r="JH152" s="1071" t="n"/>
      <c r="JI152" s="1071" t="n"/>
      <c r="JJ152" s="1071" t="n"/>
      <c r="JK152" s="1071" t="n"/>
      <c r="JL152" s="1071" t="n"/>
      <c r="JM152" s="1071" t="n"/>
      <c r="JN152" s="1071" t="n"/>
      <c r="JO152" s="1071" t="n"/>
      <c r="JP152" s="1071" t="n"/>
      <c r="JQ152" s="1071" t="n"/>
      <c r="JR152" s="1071" t="n"/>
      <c r="JS152" s="1071" t="n"/>
      <c r="JT152" s="1071" t="n"/>
      <c r="JU152" s="1071" t="n"/>
      <c r="JV152" s="1071" t="n"/>
      <c r="JW152" s="1071" t="n"/>
      <c r="JX152" s="1071" t="n"/>
      <c r="JY152" s="1071" t="n"/>
      <c r="JZ152" s="1071" t="n"/>
      <c r="KA152" s="1071" t="n"/>
      <c r="KB152" s="1071" t="n"/>
      <c r="KC152" s="1071" t="n"/>
      <c r="KD152" s="1071" t="n"/>
      <c r="KE152" s="1071" t="n"/>
      <c r="KF152" s="1071" t="n"/>
      <c r="KG152" s="1071" t="n"/>
      <c r="KH152" s="1071" t="n"/>
      <c r="KI152" s="1071" t="n"/>
      <c r="KJ152" s="1071" t="n"/>
      <c r="KK152" s="1071" t="n"/>
      <c r="KL152" s="1071" t="n"/>
      <c r="KM152" s="1071" t="n"/>
      <c r="KN152" s="1071" t="n"/>
      <c r="KO152" s="1071" t="n"/>
      <c r="KP152" s="1071" t="n"/>
      <c r="KQ152" s="1071" t="n"/>
      <c r="KR152" s="1071" t="n"/>
      <c r="KS152" s="1071" t="n"/>
      <c r="KT152" s="1071" t="n"/>
      <c r="KU152" s="1071" t="n"/>
      <c r="KV152" s="1071" t="n"/>
      <c r="KW152" s="1071" t="n"/>
      <c r="KX152" s="1071" t="n"/>
      <c r="KY152" s="1071" t="n"/>
      <c r="KZ152" s="1071" t="n"/>
      <c r="LA152" s="1071" t="n"/>
      <c r="LB152" s="1071" t="n"/>
      <c r="LC152" s="1071" t="n"/>
      <c r="LD152" s="1071" t="n"/>
      <c r="LE152" s="1071" t="n"/>
      <c r="LF152" s="1071" t="n"/>
      <c r="LG152" s="1071" t="n"/>
      <c r="LH152" s="1071" t="n"/>
      <c r="LI152" s="1071" t="n"/>
      <c r="LJ152" s="1071" t="n"/>
      <c r="LK152" s="1071" t="n"/>
      <c r="LL152" s="1071" t="n"/>
      <c r="LM152" s="1071" t="n"/>
      <c r="LN152" s="1071" t="n"/>
      <c r="LO152" s="1071" t="n"/>
      <c r="LP152" s="1071" t="n"/>
      <c r="LQ152" s="1071" t="n"/>
      <c r="LR152" s="1071" t="n"/>
      <c r="LS152" s="1071" t="n"/>
    </row>
    <row r="153" ht="14.25" customFormat="1" customHeight="1" s="1071">
      <c r="A153" s="1071" t="n"/>
      <c r="B153" s="1097" t="inlineStr">
        <is>
          <t xml:space="preserve"> Carrying amounts of: Mining rights</t>
        </is>
      </c>
      <c r="C153" s="1128" t="n"/>
      <c r="D153" s="1128" t="n"/>
      <c r="E153" s="1128" t="n"/>
      <c r="F153" s="1128" t="n"/>
      <c r="G153" s="1128" t="n">
        <v>29997390</v>
      </c>
      <c r="H153" s="1128" t="n">
        <v>27483285</v>
      </c>
      <c r="I153" s="1119" t="n"/>
      <c r="J153" s="1071" t="n"/>
      <c r="K153" s="1071" t="n"/>
      <c r="L153" s="1071" t="n"/>
      <c r="M153" s="1071" t="n"/>
      <c r="N153" s="1100">
        <f>B139</f>
        <v/>
      </c>
      <c r="O153" s="1101">
        <f>C139*BS!$B$9</f>
        <v/>
      </c>
      <c r="P153" s="1101">
        <f>D139*BS!$B$9</f>
        <v/>
      </c>
      <c r="Q153" s="1101">
        <f>E139*BS!$B$9</f>
        <v/>
      </c>
      <c r="R153" s="1101">
        <f>F139*BS!$B$9</f>
        <v/>
      </c>
      <c r="S153" s="1101">
        <f>G139*BS!$B$9</f>
        <v/>
      </c>
      <c r="T153" s="1101">
        <f>H139*BS!$B$9</f>
        <v/>
      </c>
      <c r="U153" s="1102">
        <f>I139</f>
        <v/>
      </c>
      <c r="V153" s="141" t="n"/>
      <c r="W153" s="141" t="n"/>
      <c r="X153" s="1071" t="n"/>
      <c r="Y153" s="1071" t="n"/>
      <c r="Z153" s="1071" t="n"/>
      <c r="AA153" s="1071" t="n"/>
      <c r="AB153" s="1071" t="n"/>
      <c r="AC153" s="1071" t="n"/>
      <c r="AD153" s="1071" t="n"/>
      <c r="AE153" s="1071" t="n"/>
      <c r="AF153" s="1071" t="n"/>
      <c r="AG153" s="1071" t="n"/>
      <c r="AH153" s="1071" t="n"/>
      <c r="AI153" s="1071" t="n"/>
      <c r="AJ153" s="1071" t="n"/>
      <c r="AK153" s="1071" t="n"/>
      <c r="AL153" s="1071" t="n"/>
      <c r="AM153" s="1071" t="n"/>
      <c r="AN153" s="1071" t="n"/>
      <c r="AO153" s="1071" t="n"/>
      <c r="AP153" s="1071" t="n"/>
      <c r="AQ153" s="1071" t="n"/>
      <c r="AR153" s="1071" t="n"/>
      <c r="AS153" s="1071" t="n"/>
      <c r="AT153" s="1071" t="n"/>
      <c r="AU153" s="1071" t="n"/>
      <c r="AV153" s="1071" t="n"/>
      <c r="AW153" s="1071" t="n"/>
      <c r="AX153" s="1071" t="n"/>
      <c r="AY153" s="1071" t="n"/>
      <c r="AZ153" s="1071" t="n"/>
      <c r="BA153" s="1071" t="n"/>
      <c r="BB153" s="1071" t="n"/>
      <c r="BC153" s="1071" t="n"/>
      <c r="BD153" s="1071" t="n"/>
      <c r="BE153" s="1071" t="n"/>
      <c r="BF153" s="1071" t="n"/>
      <c r="BG153" s="1071" t="n"/>
      <c r="BH153" s="1071" t="n"/>
      <c r="BI153" s="1071" t="n"/>
      <c r="BJ153" s="1071" t="n"/>
      <c r="BK153" s="1071" t="n"/>
      <c r="BL153" s="1071" t="n"/>
      <c r="BM153" s="1071" t="n"/>
      <c r="BN153" s="1071" t="n"/>
      <c r="BO153" s="1071" t="n"/>
      <c r="BP153" s="1071" t="n"/>
      <c r="BQ153" s="1071" t="n"/>
      <c r="BR153" s="1071" t="n"/>
      <c r="BS153" s="1071" t="n"/>
      <c r="BT153" s="1071" t="n"/>
      <c r="BU153" s="1071" t="n"/>
      <c r="BV153" s="1071" t="n"/>
      <c r="BW153" s="1071" t="n"/>
      <c r="BX153" s="1071" t="n"/>
      <c r="BY153" s="1071" t="n"/>
      <c r="BZ153" s="1071" t="n"/>
      <c r="CA153" s="1071" t="n"/>
      <c r="CB153" s="1071" t="n"/>
      <c r="CC153" s="1071" t="n"/>
      <c r="CD153" s="1071" t="n"/>
      <c r="CE153" s="1071" t="n"/>
      <c r="CF153" s="1071" t="n"/>
      <c r="CG153" s="1071" t="n"/>
      <c r="CH153" s="1071" t="n"/>
      <c r="CI153" s="1071" t="n"/>
      <c r="CJ153" s="1071" t="n"/>
      <c r="CK153" s="1071" t="n"/>
      <c r="CL153" s="1071" t="n"/>
      <c r="CM153" s="1071" t="n"/>
      <c r="CN153" s="1071" t="n"/>
      <c r="CO153" s="1071" t="n"/>
      <c r="CP153" s="1071" t="n"/>
      <c r="CQ153" s="1071" t="n"/>
      <c r="CR153" s="1071" t="n"/>
      <c r="CS153" s="1071" t="n"/>
      <c r="CT153" s="1071" t="n"/>
      <c r="CU153" s="1071" t="n"/>
      <c r="CV153" s="1071" t="n"/>
      <c r="CW153" s="1071" t="n"/>
      <c r="CX153" s="1071" t="n"/>
      <c r="CY153" s="1071" t="n"/>
      <c r="CZ153" s="1071" t="n"/>
      <c r="DA153" s="1071" t="n"/>
      <c r="DB153" s="1071" t="n"/>
      <c r="DC153" s="1071" t="n"/>
      <c r="DD153" s="1071" t="n"/>
      <c r="DE153" s="1071" t="n"/>
      <c r="DF153" s="1071" t="n"/>
      <c r="DG153" s="1071" t="n"/>
      <c r="DH153" s="1071" t="n"/>
      <c r="DI153" s="1071" t="n"/>
      <c r="DJ153" s="1071" t="n"/>
      <c r="DK153" s="1071" t="n"/>
      <c r="DL153" s="1071" t="n"/>
      <c r="DM153" s="1071" t="n"/>
      <c r="DN153" s="1071" t="n"/>
      <c r="DO153" s="1071" t="n"/>
      <c r="DP153" s="1071" t="n"/>
      <c r="DQ153" s="1071" t="n"/>
      <c r="DR153" s="1071" t="n"/>
      <c r="DS153" s="1071" t="n"/>
      <c r="DT153" s="1071" t="n"/>
      <c r="DU153" s="1071" t="n"/>
      <c r="DV153" s="1071" t="n"/>
      <c r="DW153" s="1071" t="n"/>
      <c r="DX153" s="1071" t="n"/>
      <c r="DY153" s="1071" t="n"/>
      <c r="DZ153" s="1071" t="n"/>
      <c r="EA153" s="1071" t="n"/>
      <c r="EB153" s="1071" t="n"/>
      <c r="EC153" s="1071" t="n"/>
      <c r="ED153" s="1071" t="n"/>
      <c r="EE153" s="1071" t="n"/>
      <c r="EF153" s="1071" t="n"/>
      <c r="EG153" s="1071" t="n"/>
      <c r="EH153" s="1071" t="n"/>
      <c r="EI153" s="1071" t="n"/>
      <c r="EJ153" s="1071" t="n"/>
      <c r="EK153" s="1071" t="n"/>
      <c r="EL153" s="1071" t="n"/>
      <c r="EM153" s="1071" t="n"/>
      <c r="EN153" s="1071" t="n"/>
      <c r="EO153" s="1071" t="n"/>
      <c r="EP153" s="1071" t="n"/>
      <c r="EQ153" s="1071" t="n"/>
      <c r="ER153" s="1071" t="n"/>
      <c r="ES153" s="1071" t="n"/>
      <c r="ET153" s="1071" t="n"/>
      <c r="EU153" s="1071" t="n"/>
      <c r="EV153" s="1071" t="n"/>
      <c r="EW153" s="1071" t="n"/>
      <c r="EX153" s="1071" t="n"/>
      <c r="EY153" s="1071" t="n"/>
      <c r="EZ153" s="1071" t="n"/>
      <c r="FA153" s="1071" t="n"/>
      <c r="FB153" s="1071" t="n"/>
      <c r="FC153" s="1071" t="n"/>
      <c r="FD153" s="1071" t="n"/>
      <c r="FE153" s="1071" t="n"/>
      <c r="FF153" s="1071" t="n"/>
      <c r="FG153" s="1071" t="n"/>
      <c r="FH153" s="1071" t="n"/>
      <c r="FI153" s="1071" t="n"/>
      <c r="FJ153" s="1071" t="n"/>
      <c r="FK153" s="1071" t="n"/>
      <c r="FL153" s="1071" t="n"/>
      <c r="FM153" s="1071" t="n"/>
      <c r="FN153" s="1071" t="n"/>
      <c r="FO153" s="1071" t="n"/>
      <c r="FP153" s="1071" t="n"/>
      <c r="FQ153" s="1071" t="n"/>
      <c r="FR153" s="1071" t="n"/>
      <c r="FS153" s="1071" t="n"/>
      <c r="FT153" s="1071" t="n"/>
      <c r="FU153" s="1071" t="n"/>
      <c r="FV153" s="1071" t="n"/>
      <c r="FW153" s="1071" t="n"/>
      <c r="FX153" s="1071" t="n"/>
      <c r="FY153" s="1071" t="n"/>
      <c r="FZ153" s="1071" t="n"/>
      <c r="GA153" s="1071" t="n"/>
      <c r="GB153" s="1071" t="n"/>
      <c r="GC153" s="1071" t="n"/>
      <c r="GD153" s="1071" t="n"/>
      <c r="GE153" s="1071" t="n"/>
      <c r="GF153" s="1071" t="n"/>
      <c r="GG153" s="1071" t="n"/>
      <c r="GH153" s="1071" t="n"/>
      <c r="GI153" s="1071" t="n"/>
      <c r="GJ153" s="1071" t="n"/>
      <c r="GK153" s="1071" t="n"/>
      <c r="GL153" s="1071" t="n"/>
      <c r="GM153" s="1071" t="n"/>
      <c r="GN153" s="1071" t="n"/>
      <c r="GO153" s="1071" t="n"/>
      <c r="GP153" s="1071" t="n"/>
      <c r="GQ153" s="1071" t="n"/>
      <c r="GR153" s="1071" t="n"/>
      <c r="GS153" s="1071" t="n"/>
      <c r="GT153" s="1071" t="n"/>
      <c r="GU153" s="1071" t="n"/>
      <c r="GV153" s="1071" t="n"/>
      <c r="GW153" s="1071" t="n"/>
      <c r="GX153" s="1071" t="n"/>
      <c r="GY153" s="1071" t="n"/>
      <c r="GZ153" s="1071" t="n"/>
      <c r="HA153" s="1071" t="n"/>
      <c r="HB153" s="1071" t="n"/>
      <c r="HC153" s="1071" t="n"/>
      <c r="HD153" s="1071" t="n"/>
      <c r="HE153" s="1071" t="n"/>
      <c r="HF153" s="1071" t="n"/>
      <c r="HG153" s="1071" t="n"/>
      <c r="HH153" s="1071" t="n"/>
      <c r="HI153" s="1071" t="n"/>
      <c r="HJ153" s="1071" t="n"/>
      <c r="HK153" s="1071" t="n"/>
      <c r="HL153" s="1071" t="n"/>
      <c r="HM153" s="1071" t="n"/>
      <c r="HN153" s="1071" t="n"/>
      <c r="HO153" s="1071" t="n"/>
      <c r="HP153" s="1071" t="n"/>
      <c r="HQ153" s="1071" t="n"/>
      <c r="HR153" s="1071" t="n"/>
      <c r="HS153" s="1071" t="n"/>
      <c r="HT153" s="1071" t="n"/>
      <c r="HU153" s="1071" t="n"/>
      <c r="HV153" s="1071" t="n"/>
      <c r="HW153" s="1071" t="n"/>
      <c r="HX153" s="1071" t="n"/>
      <c r="HY153" s="1071" t="n"/>
      <c r="HZ153" s="1071" t="n"/>
      <c r="IA153" s="1071" t="n"/>
      <c r="IB153" s="1071" t="n"/>
      <c r="IC153" s="1071" t="n"/>
      <c r="ID153" s="1071" t="n"/>
      <c r="IE153" s="1071" t="n"/>
      <c r="IF153" s="1071" t="n"/>
      <c r="IG153" s="1071" t="n"/>
      <c r="IH153" s="1071" t="n"/>
      <c r="II153" s="1071" t="n"/>
      <c r="IJ153" s="1071" t="n"/>
      <c r="IK153" s="1071" t="n"/>
      <c r="IL153" s="1071" t="n"/>
      <c r="IM153" s="1071" t="n"/>
      <c r="IN153" s="1071" t="n"/>
      <c r="IO153" s="1071" t="n"/>
      <c r="IP153" s="1071" t="n"/>
      <c r="IQ153" s="1071" t="n"/>
      <c r="IR153" s="1071" t="n"/>
      <c r="IS153" s="1071" t="n"/>
      <c r="IT153" s="1071" t="n"/>
      <c r="IU153" s="1071" t="n"/>
      <c r="IV153" s="1071" t="n"/>
      <c r="IW153" s="1071" t="n"/>
      <c r="IX153" s="1071" t="n"/>
      <c r="IY153" s="1071" t="n"/>
      <c r="IZ153" s="1071" t="n"/>
      <c r="JA153" s="1071" t="n"/>
      <c r="JB153" s="1071" t="n"/>
      <c r="JC153" s="1071" t="n"/>
      <c r="JD153" s="1071" t="n"/>
      <c r="JE153" s="1071" t="n"/>
      <c r="JF153" s="1071" t="n"/>
      <c r="JG153" s="1071" t="n"/>
      <c r="JH153" s="1071" t="n"/>
      <c r="JI153" s="1071" t="n"/>
      <c r="JJ153" s="1071" t="n"/>
      <c r="JK153" s="1071" t="n"/>
      <c r="JL153" s="1071" t="n"/>
      <c r="JM153" s="1071" t="n"/>
      <c r="JN153" s="1071" t="n"/>
      <c r="JO153" s="1071" t="n"/>
      <c r="JP153" s="1071" t="n"/>
      <c r="JQ153" s="1071" t="n"/>
      <c r="JR153" s="1071" t="n"/>
      <c r="JS153" s="1071" t="n"/>
      <c r="JT153" s="1071" t="n"/>
      <c r="JU153" s="1071" t="n"/>
      <c r="JV153" s="1071" t="n"/>
      <c r="JW153" s="1071" t="n"/>
      <c r="JX153" s="1071" t="n"/>
      <c r="JY153" s="1071" t="n"/>
      <c r="JZ153" s="1071" t="n"/>
      <c r="KA153" s="1071" t="n"/>
      <c r="KB153" s="1071" t="n"/>
      <c r="KC153" s="1071" t="n"/>
      <c r="KD153" s="1071" t="n"/>
      <c r="KE153" s="1071" t="n"/>
      <c r="KF153" s="1071" t="n"/>
      <c r="KG153" s="1071" t="n"/>
      <c r="KH153" s="1071" t="n"/>
      <c r="KI153" s="1071" t="n"/>
      <c r="KJ153" s="1071" t="n"/>
      <c r="KK153" s="1071" t="n"/>
      <c r="KL153" s="1071" t="n"/>
      <c r="KM153" s="1071" t="n"/>
      <c r="KN153" s="1071" t="n"/>
      <c r="KO153" s="1071" t="n"/>
      <c r="KP153" s="1071" t="n"/>
      <c r="KQ153" s="1071" t="n"/>
      <c r="KR153" s="1071" t="n"/>
      <c r="KS153" s="1071" t="n"/>
      <c r="KT153" s="1071" t="n"/>
      <c r="KU153" s="1071" t="n"/>
      <c r="KV153" s="1071" t="n"/>
      <c r="KW153" s="1071" t="n"/>
      <c r="KX153" s="1071" t="n"/>
      <c r="KY153" s="1071" t="n"/>
      <c r="KZ153" s="1071" t="n"/>
      <c r="LA153" s="1071" t="n"/>
      <c r="LB153" s="1071" t="n"/>
      <c r="LC153" s="1071" t="n"/>
      <c r="LD153" s="1071" t="n"/>
      <c r="LE153" s="1071" t="n"/>
      <c r="LF153" s="1071" t="n"/>
      <c r="LG153" s="1071" t="n"/>
      <c r="LH153" s="1071" t="n"/>
      <c r="LI153" s="1071" t="n"/>
      <c r="LJ153" s="1071" t="n"/>
      <c r="LK153" s="1071" t="n"/>
      <c r="LL153" s="1071" t="n"/>
      <c r="LM153" s="1071" t="n"/>
      <c r="LN153" s="1071" t="n"/>
      <c r="LO153" s="1071" t="n"/>
      <c r="LP153" s="1071" t="n"/>
      <c r="LQ153" s="1071" t="n"/>
      <c r="LR153" s="1071" t="n"/>
      <c r="LS153" s="1071" t="n"/>
    </row>
    <row r="154" ht="14.25" customFormat="1" customHeight="1" s="1071">
      <c r="A154" s="1071" t="n"/>
      <c r="B154" s="1097" t="inlineStr">
        <is>
          <t xml:space="preserve"> Carrying amounts of: Water licenses</t>
        </is>
      </c>
      <c r="C154" s="1128" t="n"/>
      <c r="D154" s="1128" t="n"/>
      <c r="E154" s="1128" t="n"/>
      <c r="F154" s="1128" t="n"/>
      <c r="G154" s="1128" t="n">
        <v>310173</v>
      </c>
      <c r="H154" s="1128" t="n">
        <v>310173</v>
      </c>
      <c r="I154" s="1119" t="n"/>
      <c r="J154" s="1071" t="n"/>
      <c r="K154" s="1071" t="n"/>
      <c r="L154" s="1071" t="n"/>
      <c r="M154" s="1071" t="n"/>
      <c r="N154" s="1100">
        <f>B140</f>
        <v/>
      </c>
      <c r="O154" s="1101">
        <f>C140*BS!$B$9</f>
        <v/>
      </c>
      <c r="P154" s="1101">
        <f>D140*BS!$B$9</f>
        <v/>
      </c>
      <c r="Q154" s="1101">
        <f>E140*BS!$B$9</f>
        <v/>
      </c>
      <c r="R154" s="1101">
        <f>F140*BS!$B$9</f>
        <v/>
      </c>
      <c r="S154" s="1101">
        <f>G140*BS!$B$9</f>
        <v/>
      </c>
      <c r="T154" s="1101">
        <f>H140*BS!$B$9</f>
        <v/>
      </c>
      <c r="U154" s="1102">
        <f>I140</f>
        <v/>
      </c>
      <c r="V154" s="141" t="n"/>
      <c r="W154" s="141" t="n"/>
      <c r="X154" s="1071" t="n"/>
      <c r="Y154" s="1071" t="n"/>
      <c r="Z154" s="1071" t="n"/>
      <c r="AA154" s="1071" t="n"/>
      <c r="AB154" s="1071" t="n"/>
      <c r="AC154" s="1071" t="n"/>
      <c r="AD154" s="1071" t="n"/>
      <c r="AE154" s="1071" t="n"/>
      <c r="AF154" s="1071" t="n"/>
      <c r="AG154" s="1071" t="n"/>
      <c r="AH154" s="1071" t="n"/>
      <c r="AI154" s="1071" t="n"/>
      <c r="AJ154" s="1071" t="n"/>
      <c r="AK154" s="1071" t="n"/>
      <c r="AL154" s="1071" t="n"/>
      <c r="AM154" s="1071" t="n"/>
      <c r="AN154" s="1071" t="n"/>
      <c r="AO154" s="1071" t="n"/>
      <c r="AP154" s="1071" t="n"/>
      <c r="AQ154" s="1071" t="n"/>
      <c r="AR154" s="1071" t="n"/>
      <c r="AS154" s="1071" t="n"/>
      <c r="AT154" s="1071" t="n"/>
      <c r="AU154" s="1071" t="n"/>
      <c r="AV154" s="1071" t="n"/>
      <c r="AW154" s="1071" t="n"/>
      <c r="AX154" s="1071" t="n"/>
      <c r="AY154" s="1071" t="n"/>
      <c r="AZ154" s="1071" t="n"/>
      <c r="BA154" s="1071" t="n"/>
      <c r="BB154" s="1071" t="n"/>
      <c r="BC154" s="1071" t="n"/>
      <c r="BD154" s="1071" t="n"/>
      <c r="BE154" s="1071" t="n"/>
      <c r="BF154" s="1071" t="n"/>
      <c r="BG154" s="1071" t="n"/>
      <c r="BH154" s="1071" t="n"/>
      <c r="BI154" s="1071" t="n"/>
      <c r="BJ154" s="1071" t="n"/>
      <c r="BK154" s="1071" t="n"/>
      <c r="BL154" s="1071" t="n"/>
      <c r="BM154" s="1071" t="n"/>
      <c r="BN154" s="1071" t="n"/>
      <c r="BO154" s="1071" t="n"/>
      <c r="BP154" s="1071" t="n"/>
      <c r="BQ154" s="1071" t="n"/>
      <c r="BR154" s="1071" t="n"/>
      <c r="BS154" s="1071" t="n"/>
      <c r="BT154" s="1071" t="n"/>
      <c r="BU154" s="1071" t="n"/>
      <c r="BV154" s="1071" t="n"/>
      <c r="BW154" s="1071" t="n"/>
      <c r="BX154" s="1071" t="n"/>
      <c r="BY154" s="1071" t="n"/>
      <c r="BZ154" s="1071" t="n"/>
      <c r="CA154" s="1071" t="n"/>
      <c r="CB154" s="1071" t="n"/>
      <c r="CC154" s="1071" t="n"/>
      <c r="CD154" s="1071" t="n"/>
      <c r="CE154" s="1071" t="n"/>
      <c r="CF154" s="1071" t="n"/>
      <c r="CG154" s="1071" t="n"/>
      <c r="CH154" s="1071" t="n"/>
      <c r="CI154" s="1071" t="n"/>
      <c r="CJ154" s="1071" t="n"/>
      <c r="CK154" s="1071" t="n"/>
      <c r="CL154" s="1071" t="n"/>
      <c r="CM154" s="1071" t="n"/>
      <c r="CN154" s="1071" t="n"/>
      <c r="CO154" s="1071" t="n"/>
      <c r="CP154" s="1071" t="n"/>
      <c r="CQ154" s="1071" t="n"/>
      <c r="CR154" s="1071" t="n"/>
      <c r="CS154" s="1071" t="n"/>
      <c r="CT154" s="1071" t="n"/>
      <c r="CU154" s="1071" t="n"/>
      <c r="CV154" s="1071" t="n"/>
      <c r="CW154" s="1071" t="n"/>
      <c r="CX154" s="1071" t="n"/>
      <c r="CY154" s="1071" t="n"/>
      <c r="CZ154" s="1071" t="n"/>
      <c r="DA154" s="1071" t="n"/>
      <c r="DB154" s="1071" t="n"/>
      <c r="DC154" s="1071" t="n"/>
      <c r="DD154" s="1071" t="n"/>
      <c r="DE154" s="1071" t="n"/>
      <c r="DF154" s="1071" t="n"/>
      <c r="DG154" s="1071" t="n"/>
      <c r="DH154" s="1071" t="n"/>
      <c r="DI154" s="1071" t="n"/>
      <c r="DJ154" s="1071" t="n"/>
      <c r="DK154" s="1071" t="n"/>
      <c r="DL154" s="1071" t="n"/>
      <c r="DM154" s="1071" t="n"/>
      <c r="DN154" s="1071" t="n"/>
      <c r="DO154" s="1071" t="n"/>
      <c r="DP154" s="1071" t="n"/>
      <c r="DQ154" s="1071" t="n"/>
      <c r="DR154" s="1071" t="n"/>
      <c r="DS154" s="1071" t="n"/>
      <c r="DT154" s="1071" t="n"/>
      <c r="DU154" s="1071" t="n"/>
      <c r="DV154" s="1071" t="n"/>
      <c r="DW154" s="1071" t="n"/>
      <c r="DX154" s="1071" t="n"/>
      <c r="DY154" s="1071" t="n"/>
      <c r="DZ154" s="1071" t="n"/>
      <c r="EA154" s="1071" t="n"/>
      <c r="EB154" s="1071" t="n"/>
      <c r="EC154" s="1071" t="n"/>
      <c r="ED154" s="1071" t="n"/>
      <c r="EE154" s="1071" t="n"/>
      <c r="EF154" s="1071" t="n"/>
      <c r="EG154" s="1071" t="n"/>
      <c r="EH154" s="1071" t="n"/>
      <c r="EI154" s="1071" t="n"/>
      <c r="EJ154" s="1071" t="n"/>
      <c r="EK154" s="1071" t="n"/>
      <c r="EL154" s="1071" t="n"/>
      <c r="EM154" s="1071" t="n"/>
      <c r="EN154" s="1071" t="n"/>
      <c r="EO154" s="1071" t="n"/>
      <c r="EP154" s="1071" t="n"/>
      <c r="EQ154" s="1071" t="n"/>
      <c r="ER154" s="1071" t="n"/>
      <c r="ES154" s="1071" t="n"/>
      <c r="ET154" s="1071" t="n"/>
      <c r="EU154" s="1071" t="n"/>
      <c r="EV154" s="1071" t="n"/>
      <c r="EW154" s="1071" t="n"/>
      <c r="EX154" s="1071" t="n"/>
      <c r="EY154" s="1071" t="n"/>
      <c r="EZ154" s="1071" t="n"/>
      <c r="FA154" s="1071" t="n"/>
      <c r="FB154" s="1071" t="n"/>
      <c r="FC154" s="1071" t="n"/>
      <c r="FD154" s="1071" t="n"/>
      <c r="FE154" s="1071" t="n"/>
      <c r="FF154" s="1071" t="n"/>
      <c r="FG154" s="1071" t="n"/>
      <c r="FH154" s="1071" t="n"/>
      <c r="FI154" s="1071" t="n"/>
      <c r="FJ154" s="1071" t="n"/>
      <c r="FK154" s="1071" t="n"/>
      <c r="FL154" s="1071" t="n"/>
      <c r="FM154" s="1071" t="n"/>
      <c r="FN154" s="1071" t="n"/>
      <c r="FO154" s="1071" t="n"/>
      <c r="FP154" s="1071" t="n"/>
      <c r="FQ154" s="1071" t="n"/>
      <c r="FR154" s="1071" t="n"/>
      <c r="FS154" s="1071" t="n"/>
      <c r="FT154" s="1071" t="n"/>
      <c r="FU154" s="1071" t="n"/>
      <c r="FV154" s="1071" t="n"/>
      <c r="FW154" s="1071" t="n"/>
      <c r="FX154" s="1071" t="n"/>
      <c r="FY154" s="1071" t="n"/>
      <c r="FZ154" s="1071" t="n"/>
      <c r="GA154" s="1071" t="n"/>
      <c r="GB154" s="1071" t="n"/>
      <c r="GC154" s="1071" t="n"/>
      <c r="GD154" s="1071" t="n"/>
      <c r="GE154" s="1071" t="n"/>
      <c r="GF154" s="1071" t="n"/>
      <c r="GG154" s="1071" t="n"/>
      <c r="GH154" s="1071" t="n"/>
      <c r="GI154" s="1071" t="n"/>
      <c r="GJ154" s="1071" t="n"/>
      <c r="GK154" s="1071" t="n"/>
      <c r="GL154" s="1071" t="n"/>
      <c r="GM154" s="1071" t="n"/>
      <c r="GN154" s="1071" t="n"/>
      <c r="GO154" s="1071" t="n"/>
      <c r="GP154" s="1071" t="n"/>
      <c r="GQ154" s="1071" t="n"/>
      <c r="GR154" s="1071" t="n"/>
      <c r="GS154" s="1071" t="n"/>
      <c r="GT154" s="1071" t="n"/>
      <c r="GU154" s="1071" t="n"/>
      <c r="GV154" s="1071" t="n"/>
      <c r="GW154" s="1071" t="n"/>
      <c r="GX154" s="1071" t="n"/>
      <c r="GY154" s="1071" t="n"/>
      <c r="GZ154" s="1071" t="n"/>
      <c r="HA154" s="1071" t="n"/>
      <c r="HB154" s="1071" t="n"/>
      <c r="HC154" s="1071" t="n"/>
      <c r="HD154" s="1071" t="n"/>
      <c r="HE154" s="1071" t="n"/>
      <c r="HF154" s="1071" t="n"/>
      <c r="HG154" s="1071" t="n"/>
      <c r="HH154" s="1071" t="n"/>
      <c r="HI154" s="1071" t="n"/>
      <c r="HJ154" s="1071" t="n"/>
      <c r="HK154" s="1071" t="n"/>
      <c r="HL154" s="1071" t="n"/>
      <c r="HM154" s="1071" t="n"/>
      <c r="HN154" s="1071" t="n"/>
      <c r="HO154" s="1071" t="n"/>
      <c r="HP154" s="1071" t="n"/>
      <c r="HQ154" s="1071" t="n"/>
      <c r="HR154" s="1071" t="n"/>
      <c r="HS154" s="1071" t="n"/>
      <c r="HT154" s="1071" t="n"/>
      <c r="HU154" s="1071" t="n"/>
      <c r="HV154" s="1071" t="n"/>
      <c r="HW154" s="1071" t="n"/>
      <c r="HX154" s="1071" t="n"/>
      <c r="HY154" s="1071" t="n"/>
      <c r="HZ154" s="1071" t="n"/>
      <c r="IA154" s="1071" t="n"/>
      <c r="IB154" s="1071" t="n"/>
      <c r="IC154" s="1071" t="n"/>
      <c r="ID154" s="1071" t="n"/>
      <c r="IE154" s="1071" t="n"/>
      <c r="IF154" s="1071" t="n"/>
      <c r="IG154" s="1071" t="n"/>
      <c r="IH154" s="1071" t="n"/>
      <c r="II154" s="1071" t="n"/>
      <c r="IJ154" s="1071" t="n"/>
      <c r="IK154" s="1071" t="n"/>
      <c r="IL154" s="1071" t="n"/>
      <c r="IM154" s="1071" t="n"/>
      <c r="IN154" s="1071" t="n"/>
      <c r="IO154" s="1071" t="n"/>
      <c r="IP154" s="1071" t="n"/>
      <c r="IQ154" s="1071" t="n"/>
      <c r="IR154" s="1071" t="n"/>
      <c r="IS154" s="1071" t="n"/>
      <c r="IT154" s="1071" t="n"/>
      <c r="IU154" s="1071" t="n"/>
      <c r="IV154" s="1071" t="n"/>
      <c r="IW154" s="1071" t="n"/>
      <c r="IX154" s="1071" t="n"/>
      <c r="IY154" s="1071" t="n"/>
      <c r="IZ154" s="1071" t="n"/>
      <c r="JA154" s="1071" t="n"/>
      <c r="JB154" s="1071" t="n"/>
      <c r="JC154" s="1071" t="n"/>
      <c r="JD154" s="1071" t="n"/>
      <c r="JE154" s="1071" t="n"/>
      <c r="JF154" s="1071" t="n"/>
      <c r="JG154" s="1071" t="n"/>
      <c r="JH154" s="1071" t="n"/>
      <c r="JI154" s="1071" t="n"/>
      <c r="JJ154" s="1071" t="n"/>
      <c r="JK154" s="1071" t="n"/>
      <c r="JL154" s="1071" t="n"/>
      <c r="JM154" s="1071" t="n"/>
      <c r="JN154" s="1071" t="n"/>
      <c r="JO154" s="1071" t="n"/>
      <c r="JP154" s="1071" t="n"/>
      <c r="JQ154" s="1071" t="n"/>
      <c r="JR154" s="1071" t="n"/>
      <c r="JS154" s="1071" t="n"/>
      <c r="JT154" s="1071" t="n"/>
      <c r="JU154" s="1071" t="n"/>
      <c r="JV154" s="1071" t="n"/>
      <c r="JW154" s="1071" t="n"/>
      <c r="JX154" s="1071" t="n"/>
      <c r="JY154" s="1071" t="n"/>
      <c r="JZ154" s="1071" t="n"/>
      <c r="KA154" s="1071" t="n"/>
      <c r="KB154" s="1071" t="n"/>
      <c r="KC154" s="1071" t="n"/>
      <c r="KD154" s="1071" t="n"/>
      <c r="KE154" s="1071" t="n"/>
      <c r="KF154" s="1071" t="n"/>
      <c r="KG154" s="1071" t="n"/>
      <c r="KH154" s="1071" t="n"/>
      <c r="KI154" s="1071" t="n"/>
      <c r="KJ154" s="1071" t="n"/>
      <c r="KK154" s="1071" t="n"/>
      <c r="KL154" s="1071" t="n"/>
      <c r="KM154" s="1071" t="n"/>
      <c r="KN154" s="1071" t="n"/>
      <c r="KO154" s="1071" t="n"/>
      <c r="KP154" s="1071" t="n"/>
      <c r="KQ154" s="1071" t="n"/>
      <c r="KR154" s="1071" t="n"/>
      <c r="KS154" s="1071" t="n"/>
      <c r="KT154" s="1071" t="n"/>
      <c r="KU154" s="1071" t="n"/>
      <c r="KV154" s="1071" t="n"/>
      <c r="KW154" s="1071" t="n"/>
      <c r="KX154" s="1071" t="n"/>
      <c r="KY154" s="1071" t="n"/>
      <c r="KZ154" s="1071" t="n"/>
      <c r="LA154" s="1071" t="n"/>
      <c r="LB154" s="1071" t="n"/>
      <c r="LC154" s="1071" t="n"/>
      <c r="LD154" s="1071" t="n"/>
      <c r="LE154" s="1071" t="n"/>
      <c r="LF154" s="1071" t="n"/>
      <c r="LG154" s="1071" t="n"/>
      <c r="LH154" s="1071" t="n"/>
      <c r="LI154" s="1071" t="n"/>
      <c r="LJ154" s="1071" t="n"/>
      <c r="LK154" s="1071" t="n"/>
      <c r="LL154" s="1071" t="n"/>
      <c r="LM154" s="1071" t="n"/>
      <c r="LN154" s="1071" t="n"/>
      <c r="LO154" s="1071" t="n"/>
      <c r="LP154" s="1071" t="n"/>
      <c r="LQ154" s="1071" t="n"/>
      <c r="LR154" s="1071" t="n"/>
      <c r="LS154" s="1071" t="n"/>
    </row>
    <row r="155" ht="14.25" customFormat="1" customHeight="1" s="1071">
      <c r="A155" s="1071" t="n"/>
      <c r="B155" s="1097" t="inlineStr">
        <is>
          <t xml:space="preserve"> Software </t>
        </is>
      </c>
      <c r="C155" s="1128" t="n"/>
      <c r="D155" s="1128" t="n"/>
      <c r="E155" s="1128" t="n"/>
      <c r="F155" s="1128" t="n"/>
      <c r="G155" s="1128" t="n">
        <v>48644405</v>
      </c>
      <c r="H155" s="1128" t="n">
        <v>44593458</v>
      </c>
      <c r="I155" s="1119" t="n"/>
      <c r="J155" s="1071" t="n"/>
      <c r="K155" s="1071" t="n"/>
      <c r="L155" s="1071" t="n"/>
      <c r="M155" s="1071" t="n"/>
      <c r="N155" s="1100">
        <f>B141</f>
        <v/>
      </c>
      <c r="O155" s="1101">
        <f>C141*BS!$B$9</f>
        <v/>
      </c>
      <c r="P155" s="1101">
        <f>D141*BS!$B$9</f>
        <v/>
      </c>
      <c r="Q155" s="1101">
        <f>E141*BS!$B$9</f>
        <v/>
      </c>
      <c r="R155" s="1101">
        <f>F141*BS!$B$9</f>
        <v/>
      </c>
      <c r="S155" s="1101">
        <f>G141*BS!$B$9</f>
        <v/>
      </c>
      <c r="T155" s="1101">
        <f>H141*BS!$B$9</f>
        <v/>
      </c>
      <c r="U155" s="1102">
        <f>I141</f>
        <v/>
      </c>
      <c r="V155" s="141" t="n"/>
      <c r="W155" s="141" t="n"/>
      <c r="X155" s="1071" t="n"/>
      <c r="Y155" s="1071" t="n"/>
      <c r="Z155" s="1071" t="n"/>
      <c r="AA155" s="1071" t="n"/>
      <c r="AB155" s="1071" t="n"/>
      <c r="AC155" s="1071" t="n"/>
      <c r="AD155" s="1071" t="n"/>
      <c r="AE155" s="1071" t="n"/>
      <c r="AF155" s="1071" t="n"/>
      <c r="AG155" s="1071" t="n"/>
      <c r="AH155" s="1071" t="n"/>
      <c r="AI155" s="1071" t="n"/>
      <c r="AJ155" s="1071" t="n"/>
      <c r="AK155" s="1071" t="n"/>
      <c r="AL155" s="1071" t="n"/>
      <c r="AM155" s="1071" t="n"/>
      <c r="AN155" s="1071" t="n"/>
      <c r="AO155" s="1071" t="n"/>
      <c r="AP155" s="1071" t="n"/>
      <c r="AQ155" s="1071" t="n"/>
      <c r="AR155" s="1071" t="n"/>
      <c r="AS155" s="1071" t="n"/>
      <c r="AT155" s="1071" t="n"/>
      <c r="AU155" s="1071" t="n"/>
      <c r="AV155" s="1071" t="n"/>
      <c r="AW155" s="1071" t="n"/>
      <c r="AX155" s="1071" t="n"/>
      <c r="AY155" s="1071" t="n"/>
      <c r="AZ155" s="1071" t="n"/>
      <c r="BA155" s="1071" t="n"/>
      <c r="BB155" s="1071" t="n"/>
      <c r="BC155" s="1071" t="n"/>
      <c r="BD155" s="1071" t="n"/>
      <c r="BE155" s="1071" t="n"/>
      <c r="BF155" s="1071" t="n"/>
      <c r="BG155" s="1071" t="n"/>
      <c r="BH155" s="1071" t="n"/>
      <c r="BI155" s="1071" t="n"/>
      <c r="BJ155" s="1071" t="n"/>
      <c r="BK155" s="1071" t="n"/>
      <c r="BL155" s="1071" t="n"/>
      <c r="BM155" s="1071" t="n"/>
      <c r="BN155" s="1071" t="n"/>
      <c r="BO155" s="1071" t="n"/>
      <c r="BP155" s="1071" t="n"/>
      <c r="BQ155" s="1071" t="n"/>
      <c r="BR155" s="1071" t="n"/>
      <c r="BS155" s="1071" t="n"/>
      <c r="BT155" s="1071" t="n"/>
      <c r="BU155" s="1071" t="n"/>
      <c r="BV155" s="1071" t="n"/>
      <c r="BW155" s="1071" t="n"/>
      <c r="BX155" s="1071" t="n"/>
      <c r="BY155" s="1071" t="n"/>
      <c r="BZ155" s="1071" t="n"/>
      <c r="CA155" s="1071" t="n"/>
      <c r="CB155" s="1071" t="n"/>
      <c r="CC155" s="1071" t="n"/>
      <c r="CD155" s="1071" t="n"/>
      <c r="CE155" s="1071" t="n"/>
      <c r="CF155" s="1071" t="n"/>
      <c r="CG155" s="1071" t="n"/>
      <c r="CH155" s="1071" t="n"/>
      <c r="CI155" s="1071" t="n"/>
      <c r="CJ155" s="1071" t="n"/>
      <c r="CK155" s="1071" t="n"/>
      <c r="CL155" s="1071" t="n"/>
      <c r="CM155" s="1071" t="n"/>
      <c r="CN155" s="1071" t="n"/>
      <c r="CO155" s="1071" t="n"/>
      <c r="CP155" s="1071" t="n"/>
      <c r="CQ155" s="1071" t="n"/>
      <c r="CR155" s="1071" t="n"/>
      <c r="CS155" s="1071" t="n"/>
      <c r="CT155" s="1071" t="n"/>
      <c r="CU155" s="1071" t="n"/>
      <c r="CV155" s="1071" t="n"/>
      <c r="CW155" s="1071" t="n"/>
      <c r="CX155" s="1071" t="n"/>
      <c r="CY155" s="1071" t="n"/>
      <c r="CZ155" s="1071" t="n"/>
      <c r="DA155" s="1071" t="n"/>
      <c r="DB155" s="1071" t="n"/>
      <c r="DC155" s="1071" t="n"/>
      <c r="DD155" s="1071" t="n"/>
      <c r="DE155" s="1071" t="n"/>
      <c r="DF155" s="1071" t="n"/>
      <c r="DG155" s="1071" t="n"/>
      <c r="DH155" s="1071" t="n"/>
      <c r="DI155" s="1071" t="n"/>
      <c r="DJ155" s="1071" t="n"/>
      <c r="DK155" s="1071" t="n"/>
      <c r="DL155" s="1071" t="n"/>
      <c r="DM155" s="1071" t="n"/>
      <c r="DN155" s="1071" t="n"/>
      <c r="DO155" s="1071" t="n"/>
      <c r="DP155" s="1071" t="n"/>
      <c r="DQ155" s="1071" t="n"/>
      <c r="DR155" s="1071" t="n"/>
      <c r="DS155" s="1071" t="n"/>
      <c r="DT155" s="1071" t="n"/>
      <c r="DU155" s="1071" t="n"/>
      <c r="DV155" s="1071" t="n"/>
      <c r="DW155" s="1071" t="n"/>
      <c r="DX155" s="1071" t="n"/>
      <c r="DY155" s="1071" t="n"/>
      <c r="DZ155" s="1071" t="n"/>
      <c r="EA155" s="1071" t="n"/>
      <c r="EB155" s="1071" t="n"/>
      <c r="EC155" s="1071" t="n"/>
      <c r="ED155" s="1071" t="n"/>
      <c r="EE155" s="1071" t="n"/>
      <c r="EF155" s="1071" t="n"/>
      <c r="EG155" s="1071" t="n"/>
      <c r="EH155" s="1071" t="n"/>
      <c r="EI155" s="1071" t="n"/>
      <c r="EJ155" s="1071" t="n"/>
      <c r="EK155" s="1071" t="n"/>
      <c r="EL155" s="1071" t="n"/>
      <c r="EM155" s="1071" t="n"/>
      <c r="EN155" s="1071" t="n"/>
      <c r="EO155" s="1071" t="n"/>
      <c r="EP155" s="1071" t="n"/>
      <c r="EQ155" s="1071" t="n"/>
      <c r="ER155" s="1071" t="n"/>
      <c r="ES155" s="1071" t="n"/>
      <c r="ET155" s="1071" t="n"/>
      <c r="EU155" s="1071" t="n"/>
      <c r="EV155" s="1071" t="n"/>
      <c r="EW155" s="1071" t="n"/>
      <c r="EX155" s="1071" t="n"/>
      <c r="EY155" s="1071" t="n"/>
      <c r="EZ155" s="1071" t="n"/>
      <c r="FA155" s="1071" t="n"/>
      <c r="FB155" s="1071" t="n"/>
      <c r="FC155" s="1071" t="n"/>
      <c r="FD155" s="1071" t="n"/>
      <c r="FE155" s="1071" t="n"/>
      <c r="FF155" s="1071" t="n"/>
      <c r="FG155" s="1071" t="n"/>
      <c r="FH155" s="1071" t="n"/>
      <c r="FI155" s="1071" t="n"/>
      <c r="FJ155" s="1071" t="n"/>
      <c r="FK155" s="1071" t="n"/>
      <c r="FL155" s="1071" t="n"/>
      <c r="FM155" s="1071" t="n"/>
      <c r="FN155" s="1071" t="n"/>
      <c r="FO155" s="1071" t="n"/>
      <c r="FP155" s="1071" t="n"/>
      <c r="FQ155" s="1071" t="n"/>
      <c r="FR155" s="1071" t="n"/>
      <c r="FS155" s="1071" t="n"/>
      <c r="FT155" s="1071" t="n"/>
      <c r="FU155" s="1071" t="n"/>
      <c r="FV155" s="1071" t="n"/>
      <c r="FW155" s="1071" t="n"/>
      <c r="FX155" s="1071" t="n"/>
      <c r="FY155" s="1071" t="n"/>
      <c r="FZ155" s="1071" t="n"/>
      <c r="GA155" s="1071" t="n"/>
      <c r="GB155" s="1071" t="n"/>
      <c r="GC155" s="1071" t="n"/>
      <c r="GD155" s="1071" t="n"/>
      <c r="GE155" s="1071" t="n"/>
      <c r="GF155" s="1071" t="n"/>
      <c r="GG155" s="1071" t="n"/>
      <c r="GH155" s="1071" t="n"/>
      <c r="GI155" s="1071" t="n"/>
      <c r="GJ155" s="1071" t="n"/>
      <c r="GK155" s="1071" t="n"/>
      <c r="GL155" s="1071" t="n"/>
      <c r="GM155" s="1071" t="n"/>
      <c r="GN155" s="1071" t="n"/>
      <c r="GO155" s="1071" t="n"/>
      <c r="GP155" s="1071" t="n"/>
      <c r="GQ155" s="1071" t="n"/>
      <c r="GR155" s="1071" t="n"/>
      <c r="GS155" s="1071" t="n"/>
      <c r="GT155" s="1071" t="n"/>
      <c r="GU155" s="1071" t="n"/>
      <c r="GV155" s="1071" t="n"/>
      <c r="GW155" s="1071" t="n"/>
      <c r="GX155" s="1071" t="n"/>
      <c r="GY155" s="1071" t="n"/>
      <c r="GZ155" s="1071" t="n"/>
      <c r="HA155" s="1071" t="n"/>
      <c r="HB155" s="1071" t="n"/>
      <c r="HC155" s="1071" t="n"/>
      <c r="HD155" s="1071" t="n"/>
      <c r="HE155" s="1071" t="n"/>
      <c r="HF155" s="1071" t="n"/>
      <c r="HG155" s="1071" t="n"/>
      <c r="HH155" s="1071" t="n"/>
      <c r="HI155" s="1071" t="n"/>
      <c r="HJ155" s="1071" t="n"/>
      <c r="HK155" s="1071" t="n"/>
      <c r="HL155" s="1071" t="n"/>
      <c r="HM155" s="1071" t="n"/>
      <c r="HN155" s="1071" t="n"/>
      <c r="HO155" s="1071" t="n"/>
      <c r="HP155" s="1071" t="n"/>
      <c r="HQ155" s="1071" t="n"/>
      <c r="HR155" s="1071" t="n"/>
      <c r="HS155" s="1071" t="n"/>
      <c r="HT155" s="1071" t="n"/>
      <c r="HU155" s="1071" t="n"/>
      <c r="HV155" s="1071" t="n"/>
      <c r="HW155" s="1071" t="n"/>
      <c r="HX155" s="1071" t="n"/>
      <c r="HY155" s="1071" t="n"/>
      <c r="HZ155" s="1071" t="n"/>
      <c r="IA155" s="1071" t="n"/>
      <c r="IB155" s="1071" t="n"/>
      <c r="IC155" s="1071" t="n"/>
      <c r="ID155" s="1071" t="n"/>
      <c r="IE155" s="1071" t="n"/>
      <c r="IF155" s="1071" t="n"/>
      <c r="IG155" s="1071" t="n"/>
      <c r="IH155" s="1071" t="n"/>
      <c r="II155" s="1071" t="n"/>
      <c r="IJ155" s="1071" t="n"/>
      <c r="IK155" s="1071" t="n"/>
      <c r="IL155" s="1071" t="n"/>
      <c r="IM155" s="1071" t="n"/>
      <c r="IN155" s="1071" t="n"/>
      <c r="IO155" s="1071" t="n"/>
      <c r="IP155" s="1071" t="n"/>
      <c r="IQ155" s="1071" t="n"/>
      <c r="IR155" s="1071" t="n"/>
      <c r="IS155" s="1071" t="n"/>
      <c r="IT155" s="1071" t="n"/>
      <c r="IU155" s="1071" t="n"/>
      <c r="IV155" s="1071" t="n"/>
      <c r="IW155" s="1071" t="n"/>
      <c r="IX155" s="1071" t="n"/>
      <c r="IY155" s="1071" t="n"/>
      <c r="IZ155" s="1071" t="n"/>
      <c r="JA155" s="1071" t="n"/>
      <c r="JB155" s="1071" t="n"/>
      <c r="JC155" s="1071" t="n"/>
      <c r="JD155" s="1071" t="n"/>
      <c r="JE155" s="1071" t="n"/>
      <c r="JF155" s="1071" t="n"/>
      <c r="JG155" s="1071" t="n"/>
      <c r="JH155" s="1071" t="n"/>
      <c r="JI155" s="1071" t="n"/>
      <c r="JJ155" s="1071" t="n"/>
      <c r="JK155" s="1071" t="n"/>
      <c r="JL155" s="1071" t="n"/>
      <c r="JM155" s="1071" t="n"/>
      <c r="JN155" s="1071" t="n"/>
      <c r="JO155" s="1071" t="n"/>
      <c r="JP155" s="1071" t="n"/>
      <c r="JQ155" s="1071" t="n"/>
      <c r="JR155" s="1071" t="n"/>
      <c r="JS155" s="1071" t="n"/>
      <c r="JT155" s="1071" t="n"/>
      <c r="JU155" s="1071" t="n"/>
      <c r="JV155" s="1071" t="n"/>
      <c r="JW155" s="1071" t="n"/>
      <c r="JX155" s="1071" t="n"/>
      <c r="JY155" s="1071" t="n"/>
      <c r="JZ155" s="1071" t="n"/>
      <c r="KA155" s="1071" t="n"/>
      <c r="KB155" s="1071" t="n"/>
      <c r="KC155" s="1071" t="n"/>
      <c r="KD155" s="1071" t="n"/>
      <c r="KE155" s="1071" t="n"/>
      <c r="KF155" s="1071" t="n"/>
      <c r="KG155" s="1071" t="n"/>
      <c r="KH155" s="1071" t="n"/>
      <c r="KI155" s="1071" t="n"/>
      <c r="KJ155" s="1071" t="n"/>
      <c r="KK155" s="1071" t="n"/>
      <c r="KL155" s="1071" t="n"/>
      <c r="KM155" s="1071" t="n"/>
      <c r="KN155" s="1071" t="n"/>
      <c r="KO155" s="1071" t="n"/>
      <c r="KP155" s="1071" t="n"/>
      <c r="KQ155" s="1071" t="n"/>
      <c r="KR155" s="1071" t="n"/>
      <c r="KS155" s="1071" t="n"/>
      <c r="KT155" s="1071" t="n"/>
      <c r="KU155" s="1071" t="n"/>
      <c r="KV155" s="1071" t="n"/>
      <c r="KW155" s="1071" t="n"/>
      <c r="KX155" s="1071" t="n"/>
      <c r="KY155" s="1071" t="n"/>
      <c r="KZ155" s="1071" t="n"/>
      <c r="LA155" s="1071" t="n"/>
      <c r="LB155" s="1071" t="n"/>
      <c r="LC155" s="1071" t="n"/>
      <c r="LD155" s="1071" t="n"/>
      <c r="LE155" s="1071" t="n"/>
      <c r="LF155" s="1071" t="n"/>
      <c r="LG155" s="1071" t="n"/>
      <c r="LH155" s="1071" t="n"/>
      <c r="LI155" s="1071" t="n"/>
      <c r="LJ155" s="1071" t="n"/>
      <c r="LK155" s="1071" t="n"/>
      <c r="LL155" s="1071" t="n"/>
      <c r="LM155" s="1071" t="n"/>
      <c r="LN155" s="1071" t="n"/>
      <c r="LO155" s="1071" t="n"/>
      <c r="LP155" s="1071" t="n"/>
      <c r="LQ155" s="1071" t="n"/>
      <c r="LR155" s="1071" t="n"/>
      <c r="LS155" s="1071" t="n"/>
    </row>
    <row r="156" ht="14.25" customFormat="1" customHeight="1" s="1071">
      <c r="A156" s="1071" t="n"/>
      <c r="B156" s="1097" t="n"/>
      <c r="C156" s="1128" t="n"/>
      <c r="D156" s="1128" t="n"/>
      <c r="E156" s="1128" t="n"/>
      <c r="F156" s="1128" t="n"/>
      <c r="G156" s="1128" t="n"/>
      <c r="H156" s="1128" t="n"/>
      <c r="I156" s="1119" t="n"/>
      <c r="J156" s="1071" t="n"/>
      <c r="K156" s="1071" t="n"/>
      <c r="L156" s="1071" t="n"/>
      <c r="M156" s="1071" t="n"/>
      <c r="N156" s="1100">
        <f>B142</f>
        <v/>
      </c>
      <c r="O156" s="1101">
        <f>C142*BS!$B$9</f>
        <v/>
      </c>
      <c r="P156" s="1101">
        <f>D142*BS!$B$9</f>
        <v/>
      </c>
      <c r="Q156" s="1101">
        <f>E142*BS!$B$9</f>
        <v/>
      </c>
      <c r="R156" s="1101">
        <f>F142*BS!$B$9</f>
        <v/>
      </c>
      <c r="S156" s="1101">
        <f>G142*BS!$B$9</f>
        <v/>
      </c>
      <c r="T156" s="1101">
        <f>H142*BS!$B$9</f>
        <v/>
      </c>
      <c r="U156" s="1102">
        <f>I142</f>
        <v/>
      </c>
      <c r="V156" s="141" t="n"/>
      <c r="W156" s="141" t="n"/>
      <c r="X156" s="1071" t="n"/>
      <c r="Y156" s="1071" t="n"/>
      <c r="Z156" s="1071" t="n"/>
      <c r="AA156" s="1071" t="n"/>
      <c r="AB156" s="1071" t="n"/>
      <c r="AC156" s="1071" t="n"/>
      <c r="AD156" s="1071" t="n"/>
      <c r="AE156" s="1071" t="n"/>
      <c r="AF156" s="1071" t="n"/>
      <c r="AG156" s="1071" t="n"/>
      <c r="AH156" s="1071" t="n"/>
      <c r="AI156" s="1071" t="n"/>
      <c r="AJ156" s="1071" t="n"/>
      <c r="AK156" s="1071" t="n"/>
      <c r="AL156" s="1071" t="n"/>
      <c r="AM156" s="1071" t="n"/>
      <c r="AN156" s="1071" t="n"/>
      <c r="AO156" s="1071" t="n"/>
      <c r="AP156" s="1071" t="n"/>
      <c r="AQ156" s="1071" t="n"/>
      <c r="AR156" s="1071" t="n"/>
      <c r="AS156" s="1071" t="n"/>
      <c r="AT156" s="1071" t="n"/>
      <c r="AU156" s="1071" t="n"/>
      <c r="AV156" s="1071" t="n"/>
      <c r="AW156" s="1071" t="n"/>
      <c r="AX156" s="1071" t="n"/>
      <c r="AY156" s="1071" t="n"/>
      <c r="AZ156" s="1071" t="n"/>
      <c r="BA156" s="1071" t="n"/>
      <c r="BB156" s="1071" t="n"/>
      <c r="BC156" s="1071" t="n"/>
      <c r="BD156" s="1071" t="n"/>
      <c r="BE156" s="1071" t="n"/>
      <c r="BF156" s="1071" t="n"/>
      <c r="BG156" s="1071" t="n"/>
      <c r="BH156" s="1071" t="n"/>
      <c r="BI156" s="1071" t="n"/>
      <c r="BJ156" s="1071" t="n"/>
      <c r="BK156" s="1071" t="n"/>
      <c r="BL156" s="1071" t="n"/>
      <c r="BM156" s="1071" t="n"/>
      <c r="BN156" s="1071" t="n"/>
      <c r="BO156" s="1071" t="n"/>
      <c r="BP156" s="1071" t="n"/>
      <c r="BQ156" s="1071" t="n"/>
      <c r="BR156" s="1071" t="n"/>
      <c r="BS156" s="1071" t="n"/>
      <c r="BT156" s="1071" t="n"/>
      <c r="BU156" s="1071" t="n"/>
      <c r="BV156" s="1071" t="n"/>
      <c r="BW156" s="1071" t="n"/>
      <c r="BX156" s="1071" t="n"/>
      <c r="BY156" s="1071" t="n"/>
      <c r="BZ156" s="1071" t="n"/>
      <c r="CA156" s="1071" t="n"/>
      <c r="CB156" s="1071" t="n"/>
      <c r="CC156" s="1071" t="n"/>
      <c r="CD156" s="1071" t="n"/>
      <c r="CE156" s="1071" t="n"/>
      <c r="CF156" s="1071" t="n"/>
      <c r="CG156" s="1071" t="n"/>
      <c r="CH156" s="1071" t="n"/>
      <c r="CI156" s="1071" t="n"/>
      <c r="CJ156" s="1071" t="n"/>
      <c r="CK156" s="1071" t="n"/>
      <c r="CL156" s="1071" t="n"/>
      <c r="CM156" s="1071" t="n"/>
      <c r="CN156" s="1071" t="n"/>
      <c r="CO156" s="1071" t="n"/>
      <c r="CP156" s="1071" t="n"/>
      <c r="CQ156" s="1071" t="n"/>
      <c r="CR156" s="1071" t="n"/>
      <c r="CS156" s="1071" t="n"/>
      <c r="CT156" s="1071" t="n"/>
      <c r="CU156" s="1071" t="n"/>
      <c r="CV156" s="1071" t="n"/>
      <c r="CW156" s="1071" t="n"/>
      <c r="CX156" s="1071" t="n"/>
      <c r="CY156" s="1071" t="n"/>
      <c r="CZ156" s="1071" t="n"/>
      <c r="DA156" s="1071" t="n"/>
      <c r="DB156" s="1071" t="n"/>
      <c r="DC156" s="1071" t="n"/>
      <c r="DD156" s="1071" t="n"/>
      <c r="DE156" s="1071" t="n"/>
      <c r="DF156" s="1071" t="n"/>
      <c r="DG156" s="1071" t="n"/>
      <c r="DH156" s="1071" t="n"/>
      <c r="DI156" s="1071" t="n"/>
      <c r="DJ156" s="1071" t="n"/>
      <c r="DK156" s="1071" t="n"/>
      <c r="DL156" s="1071" t="n"/>
      <c r="DM156" s="1071" t="n"/>
      <c r="DN156" s="1071" t="n"/>
      <c r="DO156" s="1071" t="n"/>
      <c r="DP156" s="1071" t="n"/>
      <c r="DQ156" s="1071" t="n"/>
      <c r="DR156" s="1071" t="n"/>
      <c r="DS156" s="1071" t="n"/>
      <c r="DT156" s="1071" t="n"/>
      <c r="DU156" s="1071" t="n"/>
      <c r="DV156" s="1071" t="n"/>
      <c r="DW156" s="1071" t="n"/>
      <c r="DX156" s="1071" t="n"/>
      <c r="DY156" s="1071" t="n"/>
      <c r="DZ156" s="1071" t="n"/>
      <c r="EA156" s="1071" t="n"/>
      <c r="EB156" s="1071" t="n"/>
      <c r="EC156" s="1071" t="n"/>
      <c r="ED156" s="1071" t="n"/>
      <c r="EE156" s="1071" t="n"/>
      <c r="EF156" s="1071" t="n"/>
      <c r="EG156" s="1071" t="n"/>
      <c r="EH156" s="1071" t="n"/>
      <c r="EI156" s="1071" t="n"/>
      <c r="EJ156" s="1071" t="n"/>
      <c r="EK156" s="1071" t="n"/>
      <c r="EL156" s="1071" t="n"/>
      <c r="EM156" s="1071" t="n"/>
      <c r="EN156" s="1071" t="n"/>
      <c r="EO156" s="1071" t="n"/>
      <c r="EP156" s="1071" t="n"/>
      <c r="EQ156" s="1071" t="n"/>
      <c r="ER156" s="1071" t="n"/>
      <c r="ES156" s="1071" t="n"/>
      <c r="ET156" s="1071" t="n"/>
      <c r="EU156" s="1071" t="n"/>
      <c r="EV156" s="1071" t="n"/>
      <c r="EW156" s="1071" t="n"/>
      <c r="EX156" s="1071" t="n"/>
      <c r="EY156" s="1071" t="n"/>
      <c r="EZ156" s="1071" t="n"/>
      <c r="FA156" s="1071" t="n"/>
      <c r="FB156" s="1071" t="n"/>
      <c r="FC156" s="1071" t="n"/>
      <c r="FD156" s="1071" t="n"/>
      <c r="FE156" s="1071" t="n"/>
      <c r="FF156" s="1071" t="n"/>
      <c r="FG156" s="1071" t="n"/>
      <c r="FH156" s="1071" t="n"/>
      <c r="FI156" s="1071" t="n"/>
      <c r="FJ156" s="1071" t="n"/>
      <c r="FK156" s="1071" t="n"/>
      <c r="FL156" s="1071" t="n"/>
      <c r="FM156" s="1071" t="n"/>
      <c r="FN156" s="1071" t="n"/>
      <c r="FO156" s="1071" t="n"/>
      <c r="FP156" s="1071" t="n"/>
      <c r="FQ156" s="1071" t="n"/>
      <c r="FR156" s="1071" t="n"/>
      <c r="FS156" s="1071" t="n"/>
      <c r="FT156" s="1071" t="n"/>
      <c r="FU156" s="1071" t="n"/>
      <c r="FV156" s="1071" t="n"/>
      <c r="FW156" s="1071" t="n"/>
      <c r="FX156" s="1071" t="n"/>
      <c r="FY156" s="1071" t="n"/>
      <c r="FZ156" s="1071" t="n"/>
      <c r="GA156" s="1071" t="n"/>
      <c r="GB156" s="1071" t="n"/>
      <c r="GC156" s="1071" t="n"/>
      <c r="GD156" s="1071" t="n"/>
      <c r="GE156" s="1071" t="n"/>
      <c r="GF156" s="1071" t="n"/>
      <c r="GG156" s="1071" t="n"/>
      <c r="GH156" s="1071" t="n"/>
      <c r="GI156" s="1071" t="n"/>
      <c r="GJ156" s="1071" t="n"/>
      <c r="GK156" s="1071" t="n"/>
      <c r="GL156" s="1071" t="n"/>
      <c r="GM156" s="1071" t="n"/>
      <c r="GN156" s="1071" t="n"/>
      <c r="GO156" s="1071" t="n"/>
      <c r="GP156" s="1071" t="n"/>
      <c r="GQ156" s="1071" t="n"/>
      <c r="GR156" s="1071" t="n"/>
      <c r="GS156" s="1071" t="n"/>
      <c r="GT156" s="1071" t="n"/>
      <c r="GU156" s="1071" t="n"/>
      <c r="GV156" s="1071" t="n"/>
      <c r="GW156" s="1071" t="n"/>
      <c r="GX156" s="1071" t="n"/>
      <c r="GY156" s="1071" t="n"/>
      <c r="GZ156" s="1071" t="n"/>
      <c r="HA156" s="1071" t="n"/>
      <c r="HB156" s="1071" t="n"/>
      <c r="HC156" s="1071" t="n"/>
      <c r="HD156" s="1071" t="n"/>
      <c r="HE156" s="1071" t="n"/>
      <c r="HF156" s="1071" t="n"/>
      <c r="HG156" s="1071" t="n"/>
      <c r="HH156" s="1071" t="n"/>
      <c r="HI156" s="1071" t="n"/>
      <c r="HJ156" s="1071" t="n"/>
      <c r="HK156" s="1071" t="n"/>
      <c r="HL156" s="1071" t="n"/>
      <c r="HM156" s="1071" t="n"/>
      <c r="HN156" s="1071" t="n"/>
      <c r="HO156" s="1071" t="n"/>
      <c r="HP156" s="1071" t="n"/>
      <c r="HQ156" s="1071" t="n"/>
      <c r="HR156" s="1071" t="n"/>
      <c r="HS156" s="1071" t="n"/>
      <c r="HT156" s="1071" t="n"/>
      <c r="HU156" s="1071" t="n"/>
      <c r="HV156" s="1071" t="n"/>
      <c r="HW156" s="1071" t="n"/>
      <c r="HX156" s="1071" t="n"/>
      <c r="HY156" s="1071" t="n"/>
      <c r="HZ156" s="1071" t="n"/>
      <c r="IA156" s="1071" t="n"/>
      <c r="IB156" s="1071" t="n"/>
      <c r="IC156" s="1071" t="n"/>
      <c r="ID156" s="1071" t="n"/>
      <c r="IE156" s="1071" t="n"/>
      <c r="IF156" s="1071" t="n"/>
      <c r="IG156" s="1071" t="n"/>
      <c r="IH156" s="1071" t="n"/>
      <c r="II156" s="1071" t="n"/>
      <c r="IJ156" s="1071" t="n"/>
      <c r="IK156" s="1071" t="n"/>
      <c r="IL156" s="1071" t="n"/>
      <c r="IM156" s="1071" t="n"/>
      <c r="IN156" s="1071" t="n"/>
      <c r="IO156" s="1071" t="n"/>
      <c r="IP156" s="1071" t="n"/>
      <c r="IQ156" s="1071" t="n"/>
      <c r="IR156" s="1071" t="n"/>
      <c r="IS156" s="1071" t="n"/>
      <c r="IT156" s="1071" t="n"/>
      <c r="IU156" s="1071" t="n"/>
      <c r="IV156" s="1071" t="n"/>
      <c r="IW156" s="1071" t="n"/>
      <c r="IX156" s="1071" t="n"/>
      <c r="IY156" s="1071" t="n"/>
      <c r="IZ156" s="1071" t="n"/>
      <c r="JA156" s="1071" t="n"/>
      <c r="JB156" s="1071" t="n"/>
      <c r="JC156" s="1071" t="n"/>
      <c r="JD156" s="1071" t="n"/>
      <c r="JE156" s="1071" t="n"/>
      <c r="JF156" s="1071" t="n"/>
      <c r="JG156" s="1071" t="n"/>
      <c r="JH156" s="1071" t="n"/>
      <c r="JI156" s="1071" t="n"/>
      <c r="JJ156" s="1071" t="n"/>
      <c r="JK156" s="1071" t="n"/>
      <c r="JL156" s="1071" t="n"/>
      <c r="JM156" s="1071" t="n"/>
      <c r="JN156" s="1071" t="n"/>
      <c r="JO156" s="1071" t="n"/>
      <c r="JP156" s="1071" t="n"/>
      <c r="JQ156" s="1071" t="n"/>
      <c r="JR156" s="1071" t="n"/>
      <c r="JS156" s="1071" t="n"/>
      <c r="JT156" s="1071" t="n"/>
      <c r="JU156" s="1071" t="n"/>
      <c r="JV156" s="1071" t="n"/>
      <c r="JW156" s="1071" t="n"/>
      <c r="JX156" s="1071" t="n"/>
      <c r="JY156" s="1071" t="n"/>
      <c r="JZ156" s="1071" t="n"/>
      <c r="KA156" s="1071" t="n"/>
      <c r="KB156" s="1071" t="n"/>
      <c r="KC156" s="1071" t="n"/>
      <c r="KD156" s="1071" t="n"/>
      <c r="KE156" s="1071" t="n"/>
      <c r="KF156" s="1071" t="n"/>
      <c r="KG156" s="1071" t="n"/>
      <c r="KH156" s="1071" t="n"/>
      <c r="KI156" s="1071" t="n"/>
      <c r="KJ156" s="1071" t="n"/>
      <c r="KK156" s="1071" t="n"/>
      <c r="KL156" s="1071" t="n"/>
      <c r="KM156" s="1071" t="n"/>
      <c r="KN156" s="1071" t="n"/>
      <c r="KO156" s="1071" t="n"/>
      <c r="KP156" s="1071" t="n"/>
      <c r="KQ156" s="1071" t="n"/>
      <c r="KR156" s="1071" t="n"/>
      <c r="KS156" s="1071" t="n"/>
      <c r="KT156" s="1071" t="n"/>
      <c r="KU156" s="1071" t="n"/>
      <c r="KV156" s="1071" t="n"/>
      <c r="KW156" s="1071" t="n"/>
      <c r="KX156" s="1071" t="n"/>
      <c r="KY156" s="1071" t="n"/>
      <c r="KZ156" s="1071" t="n"/>
      <c r="LA156" s="1071" t="n"/>
      <c r="LB156" s="1071" t="n"/>
      <c r="LC156" s="1071" t="n"/>
      <c r="LD156" s="1071" t="n"/>
      <c r="LE156" s="1071" t="n"/>
      <c r="LF156" s="1071" t="n"/>
      <c r="LG156" s="1071" t="n"/>
      <c r="LH156" s="1071" t="n"/>
      <c r="LI156" s="1071" t="n"/>
      <c r="LJ156" s="1071" t="n"/>
      <c r="LK156" s="1071" t="n"/>
      <c r="LL156" s="1071" t="n"/>
      <c r="LM156" s="1071" t="n"/>
      <c r="LN156" s="1071" t="n"/>
      <c r="LO156" s="1071" t="n"/>
      <c r="LP156" s="1071" t="n"/>
      <c r="LQ156" s="1071" t="n"/>
      <c r="LR156" s="1071" t="n"/>
      <c r="LS156" s="1071" t="n"/>
    </row>
    <row r="157" ht="14.25" customFormat="1" customHeight="1" s="1071">
      <c r="A157" s="1071" t="n"/>
      <c r="B157" s="1097" t="n"/>
      <c r="C157" s="1128" t="n"/>
      <c r="D157" s="1128" t="n"/>
      <c r="E157" s="1128" t="n"/>
      <c r="F157" s="1128" t="n"/>
      <c r="G157" s="1128" t="n"/>
      <c r="H157" s="1128" t="n"/>
      <c r="I157" s="1119" t="n"/>
      <c r="J157" s="1071" t="n"/>
      <c r="K157" s="1071" t="n"/>
      <c r="L157" s="1071" t="n"/>
      <c r="M157" s="1071" t="n"/>
      <c r="N157" s="1100">
        <f>B143</f>
        <v/>
      </c>
      <c r="O157" s="1101">
        <f>C143*BS!$B$9</f>
        <v/>
      </c>
      <c r="P157" s="1101">
        <f>D143*BS!$B$9</f>
        <v/>
      </c>
      <c r="Q157" s="1101">
        <f>E143*BS!$B$9</f>
        <v/>
      </c>
      <c r="R157" s="1101">
        <f>F143*BS!$B$9</f>
        <v/>
      </c>
      <c r="S157" s="1101">
        <f>G143*BS!$B$9</f>
        <v/>
      </c>
      <c r="T157" s="1101">
        <f>H143*BS!$B$9</f>
        <v/>
      </c>
      <c r="U157" s="1102">
        <f>I143</f>
        <v/>
      </c>
      <c r="V157" s="141" t="n"/>
      <c r="W157" s="141" t="n"/>
      <c r="X157" s="1071" t="n"/>
      <c r="Y157" s="1071" t="n"/>
      <c r="Z157" s="1071" t="n"/>
      <c r="AA157" s="1071" t="n"/>
      <c r="AB157" s="1071" t="n"/>
      <c r="AC157" s="1071" t="n"/>
      <c r="AD157" s="1071" t="n"/>
      <c r="AE157" s="1071" t="n"/>
      <c r="AF157" s="1071" t="n"/>
      <c r="AG157" s="1071" t="n"/>
      <c r="AH157" s="1071" t="n"/>
      <c r="AI157" s="1071" t="n"/>
      <c r="AJ157" s="1071" t="n"/>
      <c r="AK157" s="1071" t="n"/>
      <c r="AL157" s="1071" t="n"/>
      <c r="AM157" s="1071" t="n"/>
      <c r="AN157" s="1071" t="n"/>
      <c r="AO157" s="1071" t="n"/>
      <c r="AP157" s="1071" t="n"/>
      <c r="AQ157" s="1071" t="n"/>
      <c r="AR157" s="1071" t="n"/>
      <c r="AS157" s="1071" t="n"/>
      <c r="AT157" s="1071" t="n"/>
      <c r="AU157" s="1071" t="n"/>
      <c r="AV157" s="1071" t="n"/>
      <c r="AW157" s="1071" t="n"/>
      <c r="AX157" s="1071" t="n"/>
      <c r="AY157" s="1071" t="n"/>
      <c r="AZ157" s="1071" t="n"/>
      <c r="BA157" s="1071" t="n"/>
      <c r="BB157" s="1071" t="n"/>
      <c r="BC157" s="1071" t="n"/>
      <c r="BD157" s="1071" t="n"/>
      <c r="BE157" s="1071" t="n"/>
      <c r="BF157" s="1071" t="n"/>
      <c r="BG157" s="1071" t="n"/>
      <c r="BH157" s="1071" t="n"/>
      <c r="BI157" s="1071" t="n"/>
      <c r="BJ157" s="1071" t="n"/>
      <c r="BK157" s="1071" t="n"/>
      <c r="BL157" s="1071" t="n"/>
      <c r="BM157" s="1071" t="n"/>
      <c r="BN157" s="1071" t="n"/>
      <c r="BO157" s="1071" t="n"/>
      <c r="BP157" s="1071" t="n"/>
      <c r="BQ157" s="1071" t="n"/>
      <c r="BR157" s="1071" t="n"/>
      <c r="BS157" s="1071" t="n"/>
      <c r="BT157" s="1071" t="n"/>
      <c r="BU157" s="1071" t="n"/>
      <c r="BV157" s="1071" t="n"/>
      <c r="BW157" s="1071" t="n"/>
      <c r="BX157" s="1071" t="n"/>
      <c r="BY157" s="1071" t="n"/>
      <c r="BZ157" s="1071" t="n"/>
      <c r="CA157" s="1071" t="n"/>
      <c r="CB157" s="1071" t="n"/>
      <c r="CC157" s="1071" t="n"/>
      <c r="CD157" s="1071" t="n"/>
      <c r="CE157" s="1071" t="n"/>
      <c r="CF157" s="1071" t="n"/>
      <c r="CG157" s="1071" t="n"/>
      <c r="CH157" s="1071" t="n"/>
      <c r="CI157" s="1071" t="n"/>
      <c r="CJ157" s="1071" t="n"/>
      <c r="CK157" s="1071" t="n"/>
      <c r="CL157" s="1071" t="n"/>
      <c r="CM157" s="1071" t="n"/>
      <c r="CN157" s="1071" t="n"/>
      <c r="CO157" s="1071" t="n"/>
      <c r="CP157" s="1071" t="n"/>
      <c r="CQ157" s="1071" t="n"/>
      <c r="CR157" s="1071" t="n"/>
      <c r="CS157" s="1071" t="n"/>
      <c r="CT157" s="1071" t="n"/>
      <c r="CU157" s="1071" t="n"/>
      <c r="CV157" s="1071" t="n"/>
      <c r="CW157" s="1071" t="n"/>
      <c r="CX157" s="1071" t="n"/>
      <c r="CY157" s="1071" t="n"/>
      <c r="CZ157" s="1071" t="n"/>
      <c r="DA157" s="1071" t="n"/>
      <c r="DB157" s="1071" t="n"/>
      <c r="DC157" s="1071" t="n"/>
      <c r="DD157" s="1071" t="n"/>
      <c r="DE157" s="1071" t="n"/>
      <c r="DF157" s="1071" t="n"/>
      <c r="DG157" s="1071" t="n"/>
      <c r="DH157" s="1071" t="n"/>
      <c r="DI157" s="1071" t="n"/>
      <c r="DJ157" s="1071" t="n"/>
      <c r="DK157" s="1071" t="n"/>
      <c r="DL157" s="1071" t="n"/>
      <c r="DM157" s="1071" t="n"/>
      <c r="DN157" s="1071" t="n"/>
      <c r="DO157" s="1071" t="n"/>
      <c r="DP157" s="1071" t="n"/>
      <c r="DQ157" s="1071" t="n"/>
      <c r="DR157" s="1071" t="n"/>
      <c r="DS157" s="1071" t="n"/>
      <c r="DT157" s="1071" t="n"/>
      <c r="DU157" s="1071" t="n"/>
      <c r="DV157" s="1071" t="n"/>
      <c r="DW157" s="1071" t="n"/>
      <c r="DX157" s="1071" t="n"/>
      <c r="DY157" s="1071" t="n"/>
      <c r="DZ157" s="1071" t="n"/>
      <c r="EA157" s="1071" t="n"/>
      <c r="EB157" s="1071" t="n"/>
      <c r="EC157" s="1071" t="n"/>
      <c r="ED157" s="1071" t="n"/>
      <c r="EE157" s="1071" t="n"/>
      <c r="EF157" s="1071" t="n"/>
      <c r="EG157" s="1071" t="n"/>
      <c r="EH157" s="1071" t="n"/>
      <c r="EI157" s="1071" t="n"/>
      <c r="EJ157" s="1071" t="n"/>
      <c r="EK157" s="1071" t="n"/>
      <c r="EL157" s="1071" t="n"/>
      <c r="EM157" s="1071" t="n"/>
      <c r="EN157" s="1071" t="n"/>
      <c r="EO157" s="1071" t="n"/>
      <c r="EP157" s="1071" t="n"/>
      <c r="EQ157" s="1071" t="n"/>
      <c r="ER157" s="1071" t="n"/>
      <c r="ES157" s="1071" t="n"/>
      <c r="ET157" s="1071" t="n"/>
      <c r="EU157" s="1071" t="n"/>
      <c r="EV157" s="1071" t="n"/>
      <c r="EW157" s="1071" t="n"/>
      <c r="EX157" s="1071" t="n"/>
      <c r="EY157" s="1071" t="n"/>
      <c r="EZ157" s="1071" t="n"/>
      <c r="FA157" s="1071" t="n"/>
      <c r="FB157" s="1071" t="n"/>
      <c r="FC157" s="1071" t="n"/>
      <c r="FD157" s="1071" t="n"/>
      <c r="FE157" s="1071" t="n"/>
      <c r="FF157" s="1071" t="n"/>
      <c r="FG157" s="1071" t="n"/>
      <c r="FH157" s="1071" t="n"/>
      <c r="FI157" s="1071" t="n"/>
      <c r="FJ157" s="1071" t="n"/>
      <c r="FK157" s="1071" t="n"/>
      <c r="FL157" s="1071" t="n"/>
      <c r="FM157" s="1071" t="n"/>
      <c r="FN157" s="1071" t="n"/>
      <c r="FO157" s="1071" t="n"/>
      <c r="FP157" s="1071" t="n"/>
      <c r="FQ157" s="1071" t="n"/>
      <c r="FR157" s="1071" t="n"/>
      <c r="FS157" s="1071" t="n"/>
      <c r="FT157" s="1071" t="n"/>
      <c r="FU157" s="1071" t="n"/>
      <c r="FV157" s="1071" t="n"/>
      <c r="FW157" s="1071" t="n"/>
      <c r="FX157" s="1071" t="n"/>
      <c r="FY157" s="1071" t="n"/>
      <c r="FZ157" s="1071" t="n"/>
      <c r="GA157" s="1071" t="n"/>
      <c r="GB157" s="1071" t="n"/>
      <c r="GC157" s="1071" t="n"/>
      <c r="GD157" s="1071" t="n"/>
      <c r="GE157" s="1071" t="n"/>
      <c r="GF157" s="1071" t="n"/>
      <c r="GG157" s="1071" t="n"/>
      <c r="GH157" s="1071" t="n"/>
      <c r="GI157" s="1071" t="n"/>
      <c r="GJ157" s="1071" t="n"/>
      <c r="GK157" s="1071" t="n"/>
      <c r="GL157" s="1071" t="n"/>
      <c r="GM157" s="1071" t="n"/>
      <c r="GN157" s="1071" t="n"/>
      <c r="GO157" s="1071" t="n"/>
      <c r="GP157" s="1071" t="n"/>
      <c r="GQ157" s="1071" t="n"/>
      <c r="GR157" s="1071" t="n"/>
      <c r="GS157" s="1071" t="n"/>
      <c r="GT157" s="1071" t="n"/>
      <c r="GU157" s="1071" t="n"/>
      <c r="GV157" s="1071" t="n"/>
      <c r="GW157" s="1071" t="n"/>
      <c r="GX157" s="1071" t="n"/>
      <c r="GY157" s="1071" t="n"/>
      <c r="GZ157" s="1071" t="n"/>
      <c r="HA157" s="1071" t="n"/>
      <c r="HB157" s="1071" t="n"/>
      <c r="HC157" s="1071" t="n"/>
      <c r="HD157" s="1071" t="n"/>
      <c r="HE157" s="1071" t="n"/>
      <c r="HF157" s="1071" t="n"/>
      <c r="HG157" s="1071" t="n"/>
      <c r="HH157" s="1071" t="n"/>
      <c r="HI157" s="1071" t="n"/>
      <c r="HJ157" s="1071" t="n"/>
      <c r="HK157" s="1071" t="n"/>
      <c r="HL157" s="1071" t="n"/>
      <c r="HM157" s="1071" t="n"/>
      <c r="HN157" s="1071" t="n"/>
      <c r="HO157" s="1071" t="n"/>
      <c r="HP157" s="1071" t="n"/>
      <c r="HQ157" s="1071" t="n"/>
      <c r="HR157" s="1071" t="n"/>
      <c r="HS157" s="1071" t="n"/>
      <c r="HT157" s="1071" t="n"/>
      <c r="HU157" s="1071" t="n"/>
      <c r="HV157" s="1071" t="n"/>
      <c r="HW157" s="1071" t="n"/>
      <c r="HX157" s="1071" t="n"/>
      <c r="HY157" s="1071" t="n"/>
      <c r="HZ157" s="1071" t="n"/>
      <c r="IA157" s="1071" t="n"/>
      <c r="IB157" s="1071" t="n"/>
      <c r="IC157" s="1071" t="n"/>
      <c r="ID157" s="1071" t="n"/>
      <c r="IE157" s="1071" t="n"/>
      <c r="IF157" s="1071" t="n"/>
      <c r="IG157" s="1071" t="n"/>
      <c r="IH157" s="1071" t="n"/>
      <c r="II157" s="1071" t="n"/>
      <c r="IJ157" s="1071" t="n"/>
      <c r="IK157" s="1071" t="n"/>
      <c r="IL157" s="1071" t="n"/>
      <c r="IM157" s="1071" t="n"/>
      <c r="IN157" s="1071" t="n"/>
      <c r="IO157" s="1071" t="n"/>
      <c r="IP157" s="1071" t="n"/>
      <c r="IQ157" s="1071" t="n"/>
      <c r="IR157" s="1071" t="n"/>
      <c r="IS157" s="1071" t="n"/>
      <c r="IT157" s="1071" t="n"/>
      <c r="IU157" s="1071" t="n"/>
      <c r="IV157" s="1071" t="n"/>
      <c r="IW157" s="1071" t="n"/>
      <c r="IX157" s="1071" t="n"/>
      <c r="IY157" s="1071" t="n"/>
      <c r="IZ157" s="1071" t="n"/>
      <c r="JA157" s="1071" t="n"/>
      <c r="JB157" s="1071" t="n"/>
      <c r="JC157" s="1071" t="n"/>
      <c r="JD157" s="1071" t="n"/>
      <c r="JE157" s="1071" t="n"/>
      <c r="JF157" s="1071" t="n"/>
      <c r="JG157" s="1071" t="n"/>
      <c r="JH157" s="1071" t="n"/>
      <c r="JI157" s="1071" t="n"/>
      <c r="JJ157" s="1071" t="n"/>
      <c r="JK157" s="1071" t="n"/>
      <c r="JL157" s="1071" t="n"/>
      <c r="JM157" s="1071" t="n"/>
      <c r="JN157" s="1071" t="n"/>
      <c r="JO157" s="1071" t="n"/>
      <c r="JP157" s="1071" t="n"/>
      <c r="JQ157" s="1071" t="n"/>
      <c r="JR157" s="1071" t="n"/>
      <c r="JS157" s="1071" t="n"/>
      <c r="JT157" s="1071" t="n"/>
      <c r="JU157" s="1071" t="n"/>
      <c r="JV157" s="1071" t="n"/>
      <c r="JW157" s="1071" t="n"/>
      <c r="JX157" s="1071" t="n"/>
      <c r="JY157" s="1071" t="n"/>
      <c r="JZ157" s="1071" t="n"/>
      <c r="KA157" s="1071" t="n"/>
      <c r="KB157" s="1071" t="n"/>
      <c r="KC157" s="1071" t="n"/>
      <c r="KD157" s="1071" t="n"/>
      <c r="KE157" s="1071" t="n"/>
      <c r="KF157" s="1071" t="n"/>
      <c r="KG157" s="1071" t="n"/>
      <c r="KH157" s="1071" t="n"/>
      <c r="KI157" s="1071" t="n"/>
      <c r="KJ157" s="1071" t="n"/>
      <c r="KK157" s="1071" t="n"/>
      <c r="KL157" s="1071" t="n"/>
      <c r="KM157" s="1071" t="n"/>
      <c r="KN157" s="1071" t="n"/>
      <c r="KO157" s="1071" t="n"/>
      <c r="KP157" s="1071" t="n"/>
      <c r="KQ157" s="1071" t="n"/>
      <c r="KR157" s="1071" t="n"/>
      <c r="KS157" s="1071" t="n"/>
      <c r="KT157" s="1071" t="n"/>
      <c r="KU157" s="1071" t="n"/>
      <c r="KV157" s="1071" t="n"/>
      <c r="KW157" s="1071" t="n"/>
      <c r="KX157" s="1071" t="n"/>
      <c r="KY157" s="1071" t="n"/>
      <c r="KZ157" s="1071" t="n"/>
      <c r="LA157" s="1071" t="n"/>
      <c r="LB157" s="1071" t="n"/>
      <c r="LC157" s="1071" t="n"/>
      <c r="LD157" s="1071" t="n"/>
      <c r="LE157" s="1071" t="n"/>
      <c r="LF157" s="1071" t="n"/>
      <c r="LG157" s="1071" t="n"/>
      <c r="LH157" s="1071" t="n"/>
      <c r="LI157" s="1071" t="n"/>
      <c r="LJ157" s="1071" t="n"/>
      <c r="LK157" s="1071" t="n"/>
      <c r="LL157" s="1071" t="n"/>
      <c r="LM157" s="1071" t="n"/>
      <c r="LN157" s="1071" t="n"/>
      <c r="LO157" s="1071" t="n"/>
      <c r="LP157" s="1071" t="n"/>
      <c r="LQ157" s="1071" t="n"/>
      <c r="LR157" s="1071" t="n"/>
      <c r="LS157" s="1071" t="n"/>
    </row>
    <row r="158" ht="14.25" customFormat="1" customHeight="1" s="1107">
      <c r="A158" s="1080" t="n"/>
      <c r="B158" s="1091" t="inlineStr">
        <is>
          <t xml:space="preserve">Total </t>
        </is>
      </c>
      <c r="C158" s="1123">
        <f>SUM(C133:C143)</f>
        <v/>
      </c>
      <c r="D158" s="1123">
        <f>SUM(D133:D143)</f>
        <v/>
      </c>
      <c r="E158" s="1123">
        <f>SUM(E133:E143)</f>
        <v/>
      </c>
      <c r="F158" s="1123">
        <f>SUM(F133:F143)</f>
        <v/>
      </c>
      <c r="G158" s="1123">
        <f>SUM(G133:G143)</f>
        <v/>
      </c>
      <c r="H158" s="1123">
        <f>SUM(H133:H143)</f>
        <v/>
      </c>
      <c r="I158" s="1124" t="n"/>
      <c r="J158" s="1080" t="n"/>
      <c r="K158" s="1080" t="n"/>
      <c r="L158" s="1080" t="n"/>
      <c r="M158" s="1080" t="n"/>
      <c r="N158" s="1110">
        <f>B144</f>
        <v/>
      </c>
      <c r="O158" s="1145">
        <f>C144*BS!$B$9</f>
        <v/>
      </c>
      <c r="P158" s="1145">
        <f>D144*BS!$B$9</f>
        <v/>
      </c>
      <c r="Q158" s="1145">
        <f>E144*BS!$B$9</f>
        <v/>
      </c>
      <c r="R158" s="1145">
        <f>F144*BS!$B$9</f>
        <v/>
      </c>
      <c r="S158" s="1145">
        <f>G144*BS!$B$9</f>
        <v/>
      </c>
      <c r="T158" s="1145">
        <f>H144*BS!$B$9</f>
        <v/>
      </c>
      <c r="U158" s="1146">
        <f>I144</f>
        <v/>
      </c>
      <c r="V158" s="160" t="n"/>
      <c r="W158" s="160" t="n"/>
      <c r="X158" s="1080" t="n"/>
      <c r="Y158" s="1080" t="n"/>
      <c r="Z158" s="1080" t="n"/>
      <c r="AA158" s="1080" t="n"/>
      <c r="AB158" s="1080" t="n"/>
      <c r="AC158" s="1080" t="n"/>
      <c r="AD158" s="1080" t="n"/>
      <c r="AE158" s="1080" t="n"/>
      <c r="AF158" s="1080" t="n"/>
      <c r="AG158" s="1080" t="n"/>
      <c r="AH158" s="1080" t="n"/>
      <c r="AI158" s="1080" t="n"/>
      <c r="AJ158" s="1080" t="n"/>
      <c r="AK158" s="1080" t="n"/>
      <c r="AL158" s="1080" t="n"/>
      <c r="AM158" s="1080" t="n"/>
      <c r="AN158" s="1080" t="n"/>
      <c r="AO158" s="1080" t="n"/>
      <c r="AP158" s="1080" t="n"/>
      <c r="AQ158" s="1080" t="n"/>
      <c r="AR158" s="1080" t="n"/>
      <c r="AS158" s="1080" t="n"/>
      <c r="AT158" s="1080" t="n"/>
      <c r="AU158" s="1080" t="n"/>
      <c r="AV158" s="1080" t="n"/>
      <c r="AW158" s="1080" t="n"/>
      <c r="AX158" s="1080" t="n"/>
      <c r="AY158" s="1080" t="n"/>
      <c r="AZ158" s="1080" t="n"/>
      <c r="BA158" s="1080" t="n"/>
      <c r="BB158" s="1080" t="n"/>
      <c r="BC158" s="1080" t="n"/>
      <c r="BD158" s="1080" t="n"/>
      <c r="BE158" s="1080" t="n"/>
      <c r="BF158" s="1080" t="n"/>
      <c r="BG158" s="1080" t="n"/>
      <c r="BH158" s="1080" t="n"/>
      <c r="BI158" s="1080" t="n"/>
      <c r="BJ158" s="1080" t="n"/>
      <c r="BK158" s="1080" t="n"/>
      <c r="BL158" s="1080" t="n"/>
      <c r="BM158" s="1080" t="n"/>
      <c r="BN158" s="1080" t="n"/>
      <c r="BO158" s="1080" t="n"/>
      <c r="BP158" s="1080" t="n"/>
      <c r="BQ158" s="1080" t="n"/>
      <c r="BR158" s="1080" t="n"/>
      <c r="BS158" s="1080" t="n"/>
      <c r="BT158" s="1080" t="n"/>
      <c r="BU158" s="1080" t="n"/>
      <c r="BV158" s="1080" t="n"/>
      <c r="BW158" s="1080" t="n"/>
      <c r="BX158" s="1080" t="n"/>
      <c r="BY158" s="1080" t="n"/>
      <c r="BZ158" s="1080" t="n"/>
      <c r="CA158" s="1080" t="n"/>
      <c r="CB158" s="1080" t="n"/>
      <c r="CC158" s="1080" t="n"/>
      <c r="CD158" s="1080" t="n"/>
      <c r="CE158" s="1080" t="n"/>
      <c r="CF158" s="1080" t="n"/>
      <c r="CG158" s="1080" t="n"/>
      <c r="CH158" s="1080" t="n"/>
      <c r="CI158" s="1080" t="n"/>
      <c r="CJ158" s="1080" t="n"/>
      <c r="CK158" s="1080" t="n"/>
      <c r="CL158" s="1080" t="n"/>
      <c r="CM158" s="1080" t="n"/>
      <c r="CN158" s="1080" t="n"/>
      <c r="CO158" s="1080" t="n"/>
      <c r="CP158" s="1080" t="n"/>
      <c r="CQ158" s="1080" t="n"/>
      <c r="CR158" s="1080" t="n"/>
      <c r="CS158" s="1080" t="n"/>
      <c r="CT158" s="1080" t="n"/>
      <c r="CU158" s="1080" t="n"/>
      <c r="CV158" s="1080" t="n"/>
      <c r="CW158" s="1080" t="n"/>
      <c r="CX158" s="1080" t="n"/>
      <c r="CY158" s="1080" t="n"/>
      <c r="CZ158" s="1080" t="n"/>
      <c r="DA158" s="1080" t="n"/>
      <c r="DB158" s="1080" t="n"/>
      <c r="DC158" s="1080" t="n"/>
      <c r="DD158" s="1080" t="n"/>
      <c r="DE158" s="1080" t="n"/>
      <c r="DF158" s="1080" t="n"/>
      <c r="DG158" s="1080" t="n"/>
      <c r="DH158" s="1080" t="n"/>
      <c r="DI158" s="1080" t="n"/>
      <c r="DJ158" s="1080" t="n"/>
      <c r="DK158" s="1080" t="n"/>
      <c r="DL158" s="1080" t="n"/>
      <c r="DM158" s="1080" t="n"/>
      <c r="DN158" s="1080" t="n"/>
      <c r="DO158" s="1080" t="n"/>
      <c r="DP158" s="1080" t="n"/>
      <c r="DQ158" s="1080" t="n"/>
      <c r="DR158" s="1080" t="n"/>
      <c r="DS158" s="1080" t="n"/>
      <c r="DT158" s="1080" t="n"/>
      <c r="DU158" s="1080" t="n"/>
      <c r="DV158" s="1080" t="n"/>
      <c r="DW158" s="1080" t="n"/>
      <c r="DX158" s="1080" t="n"/>
      <c r="DY158" s="1080" t="n"/>
      <c r="DZ158" s="1080" t="n"/>
      <c r="EA158" s="1080" t="n"/>
      <c r="EB158" s="1080" t="n"/>
      <c r="EC158" s="1080" t="n"/>
      <c r="ED158" s="1080" t="n"/>
      <c r="EE158" s="1080" t="n"/>
      <c r="EF158" s="1080" t="n"/>
      <c r="EG158" s="1080" t="n"/>
      <c r="EH158" s="1080" t="n"/>
      <c r="EI158" s="1080" t="n"/>
      <c r="EJ158" s="1080" t="n"/>
      <c r="EK158" s="1080" t="n"/>
      <c r="EL158" s="1080" t="n"/>
      <c r="EM158" s="1080" t="n"/>
      <c r="EN158" s="1080" t="n"/>
      <c r="EO158" s="1080" t="n"/>
      <c r="EP158" s="1080" t="n"/>
      <c r="EQ158" s="1080" t="n"/>
      <c r="ER158" s="1080" t="n"/>
      <c r="ES158" s="1080" t="n"/>
      <c r="ET158" s="1080" t="n"/>
      <c r="EU158" s="1080" t="n"/>
      <c r="EV158" s="1080" t="n"/>
      <c r="EW158" s="1080" t="n"/>
      <c r="EX158" s="1080" t="n"/>
      <c r="EY158" s="1080" t="n"/>
      <c r="EZ158" s="1080" t="n"/>
      <c r="FA158" s="1080" t="n"/>
      <c r="FB158" s="1080" t="n"/>
      <c r="FC158" s="1080" t="n"/>
      <c r="FD158" s="1080" t="n"/>
      <c r="FE158" s="1080" t="n"/>
      <c r="FF158" s="1080" t="n"/>
      <c r="FG158" s="1080" t="n"/>
      <c r="FH158" s="1080" t="n"/>
      <c r="FI158" s="1080" t="n"/>
      <c r="FJ158" s="1080" t="n"/>
      <c r="FK158" s="1080" t="n"/>
      <c r="FL158" s="1080" t="n"/>
      <c r="FM158" s="1080" t="n"/>
      <c r="FN158" s="1080" t="n"/>
      <c r="FO158" s="1080" t="n"/>
      <c r="FP158" s="1080" t="n"/>
      <c r="FQ158" s="1080" t="n"/>
      <c r="FR158" s="1080" t="n"/>
      <c r="FS158" s="1080" t="n"/>
      <c r="FT158" s="1080" t="n"/>
      <c r="FU158" s="1080" t="n"/>
      <c r="FV158" s="1080" t="n"/>
      <c r="FW158" s="1080" t="n"/>
      <c r="FX158" s="1080" t="n"/>
      <c r="FY158" s="1080" t="n"/>
      <c r="FZ158" s="1080" t="n"/>
      <c r="GA158" s="1080" t="n"/>
      <c r="GB158" s="1080" t="n"/>
      <c r="GC158" s="1080" t="n"/>
      <c r="GD158" s="1080" t="n"/>
      <c r="GE158" s="1080" t="n"/>
      <c r="GF158" s="1080" t="n"/>
      <c r="GG158" s="1080" t="n"/>
      <c r="GH158" s="1080" t="n"/>
      <c r="GI158" s="1080" t="n"/>
      <c r="GJ158" s="1080" t="n"/>
      <c r="GK158" s="1080" t="n"/>
      <c r="GL158" s="1080" t="n"/>
      <c r="GM158" s="1080" t="n"/>
      <c r="GN158" s="1080" t="n"/>
      <c r="GO158" s="1080" t="n"/>
      <c r="GP158" s="1080" t="n"/>
      <c r="GQ158" s="1080" t="n"/>
      <c r="GR158" s="1080" t="n"/>
      <c r="GS158" s="1080" t="n"/>
      <c r="GT158" s="1080" t="n"/>
      <c r="GU158" s="1080" t="n"/>
      <c r="GV158" s="1080" t="n"/>
      <c r="GW158" s="1080" t="n"/>
      <c r="GX158" s="1080" t="n"/>
      <c r="GY158" s="1080" t="n"/>
      <c r="GZ158" s="1080" t="n"/>
      <c r="HA158" s="1080" t="n"/>
      <c r="HB158" s="1080" t="n"/>
      <c r="HC158" s="1080" t="n"/>
      <c r="HD158" s="1080" t="n"/>
      <c r="HE158" s="1080" t="n"/>
      <c r="HF158" s="1080" t="n"/>
      <c r="HG158" s="1080" t="n"/>
      <c r="HH158" s="1080" t="n"/>
      <c r="HI158" s="1080" t="n"/>
      <c r="HJ158" s="1080" t="n"/>
      <c r="HK158" s="1080" t="n"/>
      <c r="HL158" s="1080" t="n"/>
      <c r="HM158" s="1080" t="n"/>
      <c r="HN158" s="1080" t="n"/>
      <c r="HO158" s="1080" t="n"/>
      <c r="HP158" s="1080" t="n"/>
      <c r="HQ158" s="1080" t="n"/>
      <c r="HR158" s="1080" t="n"/>
      <c r="HS158" s="1080" t="n"/>
      <c r="HT158" s="1080" t="n"/>
      <c r="HU158" s="1080" t="n"/>
      <c r="HV158" s="1080" t="n"/>
      <c r="HW158" s="1080" t="n"/>
      <c r="HX158" s="1080" t="n"/>
      <c r="HY158" s="1080" t="n"/>
      <c r="HZ158" s="1080" t="n"/>
      <c r="IA158" s="1080" t="n"/>
      <c r="IB158" s="1080" t="n"/>
      <c r="IC158" s="1080" t="n"/>
      <c r="ID158" s="1080" t="n"/>
      <c r="IE158" s="1080" t="n"/>
      <c r="IF158" s="1080" t="n"/>
      <c r="IG158" s="1080" t="n"/>
      <c r="IH158" s="1080" t="n"/>
      <c r="II158" s="1080" t="n"/>
      <c r="IJ158" s="1080" t="n"/>
      <c r="IK158" s="1080" t="n"/>
      <c r="IL158" s="1080" t="n"/>
      <c r="IM158" s="1080" t="n"/>
      <c r="IN158" s="1080" t="n"/>
      <c r="IO158" s="1080" t="n"/>
      <c r="IP158" s="1080" t="n"/>
      <c r="IQ158" s="1080" t="n"/>
      <c r="IR158" s="1080" t="n"/>
      <c r="IS158" s="1080" t="n"/>
      <c r="IT158" s="1080" t="n"/>
      <c r="IU158" s="1080" t="n"/>
      <c r="IV158" s="1080" t="n"/>
      <c r="IW158" s="1080" t="n"/>
      <c r="IX158" s="1080" t="n"/>
      <c r="IY158" s="1080" t="n"/>
      <c r="IZ158" s="1080" t="n"/>
      <c r="JA158" s="1080" t="n"/>
      <c r="JB158" s="1080" t="n"/>
      <c r="JC158" s="1080" t="n"/>
      <c r="JD158" s="1080" t="n"/>
      <c r="JE158" s="1080" t="n"/>
      <c r="JF158" s="1080" t="n"/>
      <c r="JG158" s="1080" t="n"/>
      <c r="JH158" s="1080" t="n"/>
      <c r="JI158" s="1080" t="n"/>
      <c r="JJ158" s="1080" t="n"/>
      <c r="JK158" s="1080" t="n"/>
      <c r="JL158" s="1080" t="n"/>
      <c r="JM158" s="1080" t="n"/>
      <c r="JN158" s="1080" t="n"/>
      <c r="JO158" s="1080" t="n"/>
      <c r="JP158" s="1080" t="n"/>
      <c r="JQ158" s="1080" t="n"/>
      <c r="JR158" s="1080" t="n"/>
      <c r="JS158" s="1080" t="n"/>
      <c r="JT158" s="1080" t="n"/>
      <c r="JU158" s="1080" t="n"/>
      <c r="JV158" s="1080" t="n"/>
      <c r="JW158" s="1080" t="n"/>
      <c r="JX158" s="1080" t="n"/>
      <c r="JY158" s="1080" t="n"/>
      <c r="JZ158" s="1080" t="n"/>
      <c r="KA158" s="1080" t="n"/>
      <c r="KB158" s="1080" t="n"/>
      <c r="KC158" s="1080" t="n"/>
      <c r="KD158" s="1080" t="n"/>
      <c r="KE158" s="1080" t="n"/>
      <c r="KF158" s="1080" t="n"/>
      <c r="KG158" s="1080" t="n"/>
      <c r="KH158" s="1080" t="n"/>
      <c r="KI158" s="1080" t="n"/>
      <c r="KJ158" s="1080" t="n"/>
      <c r="KK158" s="1080" t="n"/>
      <c r="KL158" s="1080" t="n"/>
      <c r="KM158" s="1080" t="n"/>
      <c r="KN158" s="1080" t="n"/>
      <c r="KO158" s="1080" t="n"/>
      <c r="KP158" s="1080" t="n"/>
      <c r="KQ158" s="1080" t="n"/>
      <c r="KR158" s="1080" t="n"/>
      <c r="KS158" s="1080" t="n"/>
      <c r="KT158" s="1080" t="n"/>
      <c r="KU158" s="1080" t="n"/>
      <c r="KV158" s="1080" t="n"/>
      <c r="KW158" s="1080" t="n"/>
      <c r="KX158" s="1080" t="n"/>
      <c r="KY158" s="1080" t="n"/>
      <c r="KZ158" s="1080" t="n"/>
      <c r="LA158" s="1080" t="n"/>
      <c r="LB158" s="1080" t="n"/>
      <c r="LC158" s="1080" t="n"/>
      <c r="LD158" s="1080" t="n"/>
      <c r="LE158" s="1080" t="n"/>
      <c r="LF158" s="1080" t="n"/>
      <c r="LG158" s="1080" t="n"/>
      <c r="LH158" s="1080" t="n"/>
      <c r="LI158" s="1080" t="n"/>
      <c r="LJ158" s="1080" t="n"/>
      <c r="LK158" s="1080" t="n"/>
      <c r="LL158" s="1080" t="n"/>
      <c r="LM158" s="1080" t="n"/>
      <c r="LN158" s="1080" t="n"/>
      <c r="LO158" s="1080" t="n"/>
      <c r="LP158" s="1080" t="n"/>
      <c r="LQ158" s="1080" t="n"/>
      <c r="LR158" s="1080" t="n"/>
      <c r="LS158" s="1080" t="n"/>
    </row>
    <row r="159" ht="14.25" customFormat="1" customHeight="1" s="1071">
      <c r="A159" s="1071" t="n"/>
      <c r="B159" s="1097" t="n"/>
      <c r="C159" s="1128" t="n"/>
      <c r="D159" s="1128" t="n"/>
      <c r="E159" s="1128" t="n"/>
      <c r="F159" s="1128" t="n"/>
      <c r="G159" s="1128" t="n"/>
      <c r="H159" s="1128" t="n"/>
      <c r="I159" s="1119" t="n"/>
      <c r="J159" s="1071" t="n"/>
      <c r="K159" s="1071" t="n"/>
      <c r="L159" s="1071" t="n"/>
      <c r="M159" s="1071" t="n"/>
      <c r="N159" s="1100" t="n"/>
      <c r="O159" s="1101" t="n"/>
      <c r="P159" s="1101" t="n"/>
      <c r="Q159" s="1101" t="n"/>
      <c r="R159" s="1101" t="n"/>
      <c r="S159" s="1101" t="n"/>
      <c r="T159" s="1101" t="n"/>
      <c r="U159" s="1102" t="n"/>
      <c r="V159" s="141" t="n"/>
      <c r="W159" s="141" t="n"/>
      <c r="X159" s="1071" t="n"/>
      <c r="Y159" s="1071" t="n"/>
      <c r="Z159" s="1071" t="n"/>
      <c r="AA159" s="1071" t="n"/>
      <c r="AB159" s="1071" t="n"/>
      <c r="AC159" s="1071" t="n"/>
      <c r="AD159" s="1071" t="n"/>
      <c r="AE159" s="1071" t="n"/>
      <c r="AF159" s="1071" t="n"/>
      <c r="AG159" s="1071" t="n"/>
      <c r="AH159" s="1071" t="n"/>
      <c r="AI159" s="1071" t="n"/>
      <c r="AJ159" s="1071" t="n"/>
      <c r="AK159" s="1071" t="n"/>
      <c r="AL159" s="1071" t="n"/>
      <c r="AM159" s="1071" t="n"/>
      <c r="AN159" s="1071" t="n"/>
      <c r="AO159" s="1071" t="n"/>
      <c r="AP159" s="1071" t="n"/>
      <c r="AQ159" s="1071" t="n"/>
      <c r="AR159" s="1071" t="n"/>
      <c r="AS159" s="1071" t="n"/>
      <c r="AT159" s="1071" t="n"/>
      <c r="AU159" s="1071" t="n"/>
      <c r="AV159" s="1071" t="n"/>
      <c r="AW159" s="1071" t="n"/>
      <c r="AX159" s="1071" t="n"/>
      <c r="AY159" s="1071" t="n"/>
      <c r="AZ159" s="1071" t="n"/>
      <c r="BA159" s="1071" t="n"/>
      <c r="BB159" s="1071" t="n"/>
      <c r="BC159" s="1071" t="n"/>
      <c r="BD159" s="1071" t="n"/>
      <c r="BE159" s="1071" t="n"/>
      <c r="BF159" s="1071" t="n"/>
      <c r="BG159" s="1071" t="n"/>
      <c r="BH159" s="1071" t="n"/>
      <c r="BI159" s="1071" t="n"/>
      <c r="BJ159" s="1071" t="n"/>
      <c r="BK159" s="1071" t="n"/>
      <c r="BL159" s="1071" t="n"/>
      <c r="BM159" s="1071" t="n"/>
      <c r="BN159" s="1071" t="n"/>
      <c r="BO159" s="1071" t="n"/>
      <c r="BP159" s="1071" t="n"/>
      <c r="BQ159" s="1071" t="n"/>
      <c r="BR159" s="1071" t="n"/>
      <c r="BS159" s="1071" t="n"/>
      <c r="BT159" s="1071" t="n"/>
      <c r="BU159" s="1071" t="n"/>
      <c r="BV159" s="1071" t="n"/>
      <c r="BW159" s="1071" t="n"/>
      <c r="BX159" s="1071" t="n"/>
      <c r="BY159" s="1071" t="n"/>
      <c r="BZ159" s="1071" t="n"/>
      <c r="CA159" s="1071" t="n"/>
      <c r="CB159" s="1071" t="n"/>
      <c r="CC159" s="1071" t="n"/>
      <c r="CD159" s="1071" t="n"/>
      <c r="CE159" s="1071" t="n"/>
      <c r="CF159" s="1071" t="n"/>
      <c r="CG159" s="1071" t="n"/>
      <c r="CH159" s="1071" t="n"/>
      <c r="CI159" s="1071" t="n"/>
      <c r="CJ159" s="1071" t="n"/>
      <c r="CK159" s="1071" t="n"/>
      <c r="CL159" s="1071" t="n"/>
      <c r="CM159" s="1071" t="n"/>
      <c r="CN159" s="1071" t="n"/>
      <c r="CO159" s="1071" t="n"/>
      <c r="CP159" s="1071" t="n"/>
      <c r="CQ159" s="1071" t="n"/>
      <c r="CR159" s="1071" t="n"/>
      <c r="CS159" s="1071" t="n"/>
      <c r="CT159" s="1071" t="n"/>
      <c r="CU159" s="1071" t="n"/>
      <c r="CV159" s="1071" t="n"/>
      <c r="CW159" s="1071" t="n"/>
      <c r="CX159" s="1071" t="n"/>
      <c r="CY159" s="1071" t="n"/>
      <c r="CZ159" s="1071" t="n"/>
      <c r="DA159" s="1071" t="n"/>
      <c r="DB159" s="1071" t="n"/>
      <c r="DC159" s="1071" t="n"/>
      <c r="DD159" s="1071" t="n"/>
      <c r="DE159" s="1071" t="n"/>
      <c r="DF159" s="1071" t="n"/>
      <c r="DG159" s="1071" t="n"/>
      <c r="DH159" s="1071" t="n"/>
      <c r="DI159" s="1071" t="n"/>
      <c r="DJ159" s="1071" t="n"/>
      <c r="DK159" s="1071" t="n"/>
      <c r="DL159" s="1071" t="n"/>
      <c r="DM159" s="1071" t="n"/>
      <c r="DN159" s="1071" t="n"/>
      <c r="DO159" s="1071" t="n"/>
      <c r="DP159" s="1071" t="n"/>
      <c r="DQ159" s="1071" t="n"/>
      <c r="DR159" s="1071" t="n"/>
      <c r="DS159" s="1071" t="n"/>
      <c r="DT159" s="1071" t="n"/>
      <c r="DU159" s="1071" t="n"/>
      <c r="DV159" s="1071" t="n"/>
      <c r="DW159" s="1071" t="n"/>
      <c r="DX159" s="1071" t="n"/>
      <c r="DY159" s="1071" t="n"/>
      <c r="DZ159" s="1071" t="n"/>
      <c r="EA159" s="1071" t="n"/>
      <c r="EB159" s="1071" t="n"/>
      <c r="EC159" s="1071" t="n"/>
      <c r="ED159" s="1071" t="n"/>
      <c r="EE159" s="1071" t="n"/>
      <c r="EF159" s="1071" t="n"/>
      <c r="EG159" s="1071" t="n"/>
      <c r="EH159" s="1071" t="n"/>
      <c r="EI159" s="1071" t="n"/>
      <c r="EJ159" s="1071" t="n"/>
      <c r="EK159" s="1071" t="n"/>
      <c r="EL159" s="1071" t="n"/>
      <c r="EM159" s="1071" t="n"/>
      <c r="EN159" s="1071" t="n"/>
      <c r="EO159" s="1071" t="n"/>
      <c r="EP159" s="1071" t="n"/>
      <c r="EQ159" s="1071" t="n"/>
      <c r="ER159" s="1071" t="n"/>
      <c r="ES159" s="1071" t="n"/>
      <c r="ET159" s="1071" t="n"/>
      <c r="EU159" s="1071" t="n"/>
      <c r="EV159" s="1071" t="n"/>
      <c r="EW159" s="1071" t="n"/>
      <c r="EX159" s="1071" t="n"/>
      <c r="EY159" s="1071" t="n"/>
      <c r="EZ159" s="1071" t="n"/>
      <c r="FA159" s="1071" t="n"/>
      <c r="FB159" s="1071" t="n"/>
      <c r="FC159" s="1071" t="n"/>
      <c r="FD159" s="1071" t="n"/>
      <c r="FE159" s="1071" t="n"/>
      <c r="FF159" s="1071" t="n"/>
      <c r="FG159" s="1071" t="n"/>
      <c r="FH159" s="1071" t="n"/>
      <c r="FI159" s="1071" t="n"/>
      <c r="FJ159" s="1071" t="n"/>
      <c r="FK159" s="1071" t="n"/>
      <c r="FL159" s="1071" t="n"/>
      <c r="FM159" s="1071" t="n"/>
      <c r="FN159" s="1071" t="n"/>
      <c r="FO159" s="1071" t="n"/>
      <c r="FP159" s="1071" t="n"/>
      <c r="FQ159" s="1071" t="n"/>
      <c r="FR159" s="1071" t="n"/>
      <c r="FS159" s="1071" t="n"/>
      <c r="FT159" s="1071" t="n"/>
      <c r="FU159" s="1071" t="n"/>
      <c r="FV159" s="1071" t="n"/>
      <c r="FW159" s="1071" t="n"/>
      <c r="FX159" s="1071" t="n"/>
      <c r="FY159" s="1071" t="n"/>
      <c r="FZ159" s="1071" t="n"/>
      <c r="GA159" s="1071" t="n"/>
      <c r="GB159" s="1071" t="n"/>
      <c r="GC159" s="1071" t="n"/>
      <c r="GD159" s="1071" t="n"/>
      <c r="GE159" s="1071" t="n"/>
      <c r="GF159" s="1071" t="n"/>
      <c r="GG159" s="1071" t="n"/>
      <c r="GH159" s="1071" t="n"/>
      <c r="GI159" s="1071" t="n"/>
      <c r="GJ159" s="1071" t="n"/>
      <c r="GK159" s="1071" t="n"/>
      <c r="GL159" s="1071" t="n"/>
      <c r="GM159" s="1071" t="n"/>
      <c r="GN159" s="1071" t="n"/>
      <c r="GO159" s="1071" t="n"/>
      <c r="GP159" s="1071" t="n"/>
      <c r="GQ159" s="1071" t="n"/>
      <c r="GR159" s="1071" t="n"/>
      <c r="GS159" s="1071" t="n"/>
      <c r="GT159" s="1071" t="n"/>
      <c r="GU159" s="1071" t="n"/>
      <c r="GV159" s="1071" t="n"/>
      <c r="GW159" s="1071" t="n"/>
      <c r="GX159" s="1071" t="n"/>
      <c r="GY159" s="1071" t="n"/>
      <c r="GZ159" s="1071" t="n"/>
      <c r="HA159" s="1071" t="n"/>
      <c r="HB159" s="1071" t="n"/>
      <c r="HC159" s="1071" t="n"/>
      <c r="HD159" s="1071" t="n"/>
      <c r="HE159" s="1071" t="n"/>
      <c r="HF159" s="1071" t="n"/>
      <c r="HG159" s="1071" t="n"/>
      <c r="HH159" s="1071" t="n"/>
      <c r="HI159" s="1071" t="n"/>
      <c r="HJ159" s="1071" t="n"/>
      <c r="HK159" s="1071" t="n"/>
      <c r="HL159" s="1071" t="n"/>
      <c r="HM159" s="1071" t="n"/>
      <c r="HN159" s="1071" t="n"/>
      <c r="HO159" s="1071" t="n"/>
      <c r="HP159" s="1071" t="n"/>
      <c r="HQ159" s="1071" t="n"/>
      <c r="HR159" s="1071" t="n"/>
      <c r="HS159" s="1071" t="n"/>
      <c r="HT159" s="1071" t="n"/>
      <c r="HU159" s="1071" t="n"/>
      <c r="HV159" s="1071" t="n"/>
      <c r="HW159" s="1071" t="n"/>
      <c r="HX159" s="1071" t="n"/>
      <c r="HY159" s="1071" t="n"/>
      <c r="HZ159" s="1071" t="n"/>
      <c r="IA159" s="1071" t="n"/>
      <c r="IB159" s="1071" t="n"/>
      <c r="IC159" s="1071" t="n"/>
      <c r="ID159" s="1071" t="n"/>
      <c r="IE159" s="1071" t="n"/>
      <c r="IF159" s="1071" t="n"/>
      <c r="IG159" s="1071" t="n"/>
      <c r="IH159" s="1071" t="n"/>
      <c r="II159" s="1071" t="n"/>
      <c r="IJ159" s="1071" t="n"/>
      <c r="IK159" s="1071" t="n"/>
      <c r="IL159" s="1071" t="n"/>
      <c r="IM159" s="1071" t="n"/>
      <c r="IN159" s="1071" t="n"/>
      <c r="IO159" s="1071" t="n"/>
      <c r="IP159" s="1071" t="n"/>
      <c r="IQ159" s="1071" t="n"/>
      <c r="IR159" s="1071" t="n"/>
      <c r="IS159" s="1071" t="n"/>
      <c r="IT159" s="1071" t="n"/>
      <c r="IU159" s="1071" t="n"/>
      <c r="IV159" s="1071" t="n"/>
      <c r="IW159" s="1071" t="n"/>
      <c r="IX159" s="1071" t="n"/>
      <c r="IY159" s="1071" t="n"/>
      <c r="IZ159" s="1071" t="n"/>
      <c r="JA159" s="1071" t="n"/>
      <c r="JB159" s="1071" t="n"/>
      <c r="JC159" s="1071" t="n"/>
      <c r="JD159" s="1071" t="n"/>
      <c r="JE159" s="1071" t="n"/>
      <c r="JF159" s="1071" t="n"/>
      <c r="JG159" s="1071" t="n"/>
      <c r="JH159" s="1071" t="n"/>
      <c r="JI159" s="1071" t="n"/>
      <c r="JJ159" s="1071" t="n"/>
      <c r="JK159" s="1071" t="n"/>
      <c r="JL159" s="1071" t="n"/>
      <c r="JM159" s="1071" t="n"/>
      <c r="JN159" s="1071" t="n"/>
      <c r="JO159" s="1071" t="n"/>
      <c r="JP159" s="1071" t="n"/>
      <c r="JQ159" s="1071" t="n"/>
      <c r="JR159" s="1071" t="n"/>
      <c r="JS159" s="1071" t="n"/>
      <c r="JT159" s="1071" t="n"/>
      <c r="JU159" s="1071" t="n"/>
      <c r="JV159" s="1071" t="n"/>
      <c r="JW159" s="1071" t="n"/>
      <c r="JX159" s="1071" t="n"/>
      <c r="JY159" s="1071" t="n"/>
      <c r="JZ159" s="1071" t="n"/>
      <c r="KA159" s="1071" t="n"/>
      <c r="KB159" s="1071" t="n"/>
      <c r="KC159" s="1071" t="n"/>
      <c r="KD159" s="1071" t="n"/>
      <c r="KE159" s="1071" t="n"/>
      <c r="KF159" s="1071" t="n"/>
      <c r="KG159" s="1071" t="n"/>
      <c r="KH159" s="1071" t="n"/>
      <c r="KI159" s="1071" t="n"/>
      <c r="KJ159" s="1071" t="n"/>
      <c r="KK159" s="1071" t="n"/>
      <c r="KL159" s="1071" t="n"/>
      <c r="KM159" s="1071" t="n"/>
      <c r="KN159" s="1071" t="n"/>
      <c r="KO159" s="1071" t="n"/>
      <c r="KP159" s="1071" t="n"/>
      <c r="KQ159" s="1071" t="n"/>
      <c r="KR159" s="1071" t="n"/>
      <c r="KS159" s="1071" t="n"/>
      <c r="KT159" s="1071" t="n"/>
      <c r="KU159" s="1071" t="n"/>
      <c r="KV159" s="1071" t="n"/>
      <c r="KW159" s="1071" t="n"/>
      <c r="KX159" s="1071" t="n"/>
      <c r="KY159" s="1071" t="n"/>
      <c r="KZ159" s="1071" t="n"/>
      <c r="LA159" s="1071" t="n"/>
      <c r="LB159" s="1071" t="n"/>
      <c r="LC159" s="1071" t="n"/>
      <c r="LD159" s="1071" t="n"/>
      <c r="LE159" s="1071" t="n"/>
      <c r="LF159" s="1071" t="n"/>
      <c r="LG159" s="1071" t="n"/>
      <c r="LH159" s="1071" t="n"/>
      <c r="LI159" s="1071" t="n"/>
      <c r="LJ159" s="1071" t="n"/>
      <c r="LK159" s="1071" t="n"/>
      <c r="LL159" s="1071" t="n"/>
      <c r="LM159" s="1071" t="n"/>
      <c r="LN159" s="1071" t="n"/>
      <c r="LO159" s="1071" t="n"/>
      <c r="LP159" s="1071" t="n"/>
      <c r="LQ159" s="1071" t="n"/>
      <c r="LR159" s="1071" t="n"/>
      <c r="LS159" s="1071" t="n"/>
    </row>
    <row r="160" ht="14.25" customFormat="1" customHeight="1" s="1107">
      <c r="A160" s="1080" t="n"/>
      <c r="B160" s="1091" t="inlineStr">
        <is>
          <t>Investments</t>
        </is>
      </c>
      <c r="C160" s="1147" t="n"/>
      <c r="D160" s="1147" t="n"/>
      <c r="E160" s="1147" t="n"/>
      <c r="F160" s="1147" t="n"/>
      <c r="G160" s="1147" t="n"/>
      <c r="H160" s="1147" t="n"/>
      <c r="I160" s="1148" t="n"/>
      <c r="J160" s="1080" t="n"/>
      <c r="K160" s="1080" t="n"/>
      <c r="L160" s="1080" t="n"/>
      <c r="M160" s="1080" t="n"/>
      <c r="N160" s="1110">
        <f>B146</f>
        <v/>
      </c>
      <c r="O160" s="1111" t="n"/>
      <c r="P160" s="1111" t="n"/>
      <c r="Q160" s="1111" t="n"/>
      <c r="R160" s="1111" t="n"/>
      <c r="S160" s="1111" t="n"/>
      <c r="T160" s="1111" t="n"/>
      <c r="U160" s="1118" t="n"/>
      <c r="V160" s="151" t="n"/>
      <c r="W160" s="151" t="n"/>
      <c r="X160" s="1080" t="n"/>
      <c r="Y160" s="1080" t="n"/>
      <c r="Z160" s="1080" t="n"/>
      <c r="AA160" s="1080" t="n"/>
      <c r="AB160" s="1080" t="n"/>
      <c r="AC160" s="1080" t="n"/>
      <c r="AD160" s="1080" t="n"/>
      <c r="AE160" s="1080" t="n"/>
      <c r="AF160" s="1080" t="n"/>
      <c r="AG160" s="1080" t="n"/>
      <c r="AH160" s="1080" t="n"/>
      <c r="AI160" s="1080" t="n"/>
      <c r="AJ160" s="1080" t="n"/>
      <c r="AK160" s="1080" t="n"/>
      <c r="AL160" s="1080" t="n"/>
      <c r="AM160" s="1080" t="n"/>
      <c r="AN160" s="1080" t="n"/>
      <c r="AO160" s="1080" t="n"/>
      <c r="AP160" s="1080" t="n"/>
      <c r="AQ160" s="1080" t="n"/>
      <c r="AR160" s="1080" t="n"/>
      <c r="AS160" s="1080" t="n"/>
      <c r="AT160" s="1080" t="n"/>
      <c r="AU160" s="1080" t="n"/>
      <c r="AV160" s="1080" t="n"/>
      <c r="AW160" s="1080" t="n"/>
      <c r="AX160" s="1080" t="n"/>
      <c r="AY160" s="1080" t="n"/>
      <c r="AZ160" s="1080" t="n"/>
      <c r="BA160" s="1080" t="n"/>
      <c r="BB160" s="1080" t="n"/>
      <c r="BC160" s="1080" t="n"/>
      <c r="BD160" s="1080" t="n"/>
      <c r="BE160" s="1080" t="n"/>
      <c r="BF160" s="1080" t="n"/>
      <c r="BG160" s="1080" t="n"/>
      <c r="BH160" s="1080" t="n"/>
      <c r="BI160" s="1080" t="n"/>
      <c r="BJ160" s="1080" t="n"/>
      <c r="BK160" s="1080" t="n"/>
      <c r="BL160" s="1080" t="n"/>
      <c r="BM160" s="1080" t="n"/>
      <c r="BN160" s="1080" t="n"/>
      <c r="BO160" s="1080" t="n"/>
      <c r="BP160" s="1080" t="n"/>
      <c r="BQ160" s="1080" t="n"/>
      <c r="BR160" s="1080" t="n"/>
      <c r="BS160" s="1080" t="n"/>
      <c r="BT160" s="1080" t="n"/>
      <c r="BU160" s="1080" t="n"/>
      <c r="BV160" s="1080" t="n"/>
      <c r="BW160" s="1080" t="n"/>
      <c r="BX160" s="1080" t="n"/>
      <c r="BY160" s="1080" t="n"/>
      <c r="BZ160" s="1080" t="n"/>
      <c r="CA160" s="1080" t="n"/>
      <c r="CB160" s="1080" t="n"/>
      <c r="CC160" s="1080" t="n"/>
      <c r="CD160" s="1080" t="n"/>
      <c r="CE160" s="1080" t="n"/>
      <c r="CF160" s="1080" t="n"/>
      <c r="CG160" s="1080" t="n"/>
      <c r="CH160" s="1080" t="n"/>
      <c r="CI160" s="1080" t="n"/>
      <c r="CJ160" s="1080" t="n"/>
      <c r="CK160" s="1080" t="n"/>
      <c r="CL160" s="1080" t="n"/>
      <c r="CM160" s="1080" t="n"/>
      <c r="CN160" s="1080" t="n"/>
      <c r="CO160" s="1080" t="n"/>
      <c r="CP160" s="1080" t="n"/>
      <c r="CQ160" s="1080" t="n"/>
      <c r="CR160" s="1080" t="n"/>
      <c r="CS160" s="1080" t="n"/>
      <c r="CT160" s="1080" t="n"/>
      <c r="CU160" s="1080" t="n"/>
      <c r="CV160" s="1080" t="n"/>
      <c r="CW160" s="1080" t="n"/>
      <c r="CX160" s="1080" t="n"/>
      <c r="CY160" s="1080" t="n"/>
      <c r="CZ160" s="1080" t="n"/>
      <c r="DA160" s="1080" t="n"/>
      <c r="DB160" s="1080" t="n"/>
      <c r="DC160" s="1080" t="n"/>
      <c r="DD160" s="1080" t="n"/>
      <c r="DE160" s="1080" t="n"/>
      <c r="DF160" s="1080" t="n"/>
      <c r="DG160" s="1080" t="n"/>
      <c r="DH160" s="1080" t="n"/>
      <c r="DI160" s="1080" t="n"/>
      <c r="DJ160" s="1080" t="n"/>
      <c r="DK160" s="1080" t="n"/>
      <c r="DL160" s="1080" t="n"/>
      <c r="DM160" s="1080" t="n"/>
      <c r="DN160" s="1080" t="n"/>
      <c r="DO160" s="1080" t="n"/>
      <c r="DP160" s="1080" t="n"/>
      <c r="DQ160" s="1080" t="n"/>
      <c r="DR160" s="1080" t="n"/>
      <c r="DS160" s="1080" t="n"/>
      <c r="DT160" s="1080" t="n"/>
      <c r="DU160" s="1080" t="n"/>
      <c r="DV160" s="1080" t="n"/>
      <c r="DW160" s="1080" t="n"/>
      <c r="DX160" s="1080" t="n"/>
      <c r="DY160" s="1080" t="n"/>
      <c r="DZ160" s="1080" t="n"/>
      <c r="EA160" s="1080" t="n"/>
      <c r="EB160" s="1080" t="n"/>
      <c r="EC160" s="1080" t="n"/>
      <c r="ED160" s="1080" t="n"/>
      <c r="EE160" s="1080" t="n"/>
      <c r="EF160" s="1080" t="n"/>
      <c r="EG160" s="1080" t="n"/>
      <c r="EH160" s="1080" t="n"/>
      <c r="EI160" s="1080" t="n"/>
      <c r="EJ160" s="1080" t="n"/>
      <c r="EK160" s="1080" t="n"/>
      <c r="EL160" s="1080" t="n"/>
      <c r="EM160" s="1080" t="n"/>
      <c r="EN160" s="1080" t="n"/>
      <c r="EO160" s="1080" t="n"/>
      <c r="EP160" s="1080" t="n"/>
      <c r="EQ160" s="1080" t="n"/>
      <c r="ER160" s="1080" t="n"/>
      <c r="ES160" s="1080" t="n"/>
      <c r="ET160" s="1080" t="n"/>
      <c r="EU160" s="1080" t="n"/>
      <c r="EV160" s="1080" t="n"/>
      <c r="EW160" s="1080" t="n"/>
      <c r="EX160" s="1080" t="n"/>
      <c r="EY160" s="1080" t="n"/>
      <c r="EZ160" s="1080" t="n"/>
      <c r="FA160" s="1080" t="n"/>
      <c r="FB160" s="1080" t="n"/>
      <c r="FC160" s="1080" t="n"/>
      <c r="FD160" s="1080" t="n"/>
      <c r="FE160" s="1080" t="n"/>
      <c r="FF160" s="1080" t="n"/>
      <c r="FG160" s="1080" t="n"/>
      <c r="FH160" s="1080" t="n"/>
      <c r="FI160" s="1080" t="n"/>
      <c r="FJ160" s="1080" t="n"/>
      <c r="FK160" s="1080" t="n"/>
      <c r="FL160" s="1080" t="n"/>
      <c r="FM160" s="1080" t="n"/>
      <c r="FN160" s="1080" t="n"/>
      <c r="FO160" s="1080" t="n"/>
      <c r="FP160" s="1080" t="n"/>
      <c r="FQ160" s="1080" t="n"/>
      <c r="FR160" s="1080" t="n"/>
      <c r="FS160" s="1080" t="n"/>
      <c r="FT160" s="1080" t="n"/>
      <c r="FU160" s="1080" t="n"/>
      <c r="FV160" s="1080" t="n"/>
      <c r="FW160" s="1080" t="n"/>
      <c r="FX160" s="1080" t="n"/>
      <c r="FY160" s="1080" t="n"/>
      <c r="FZ160" s="1080" t="n"/>
      <c r="GA160" s="1080" t="n"/>
      <c r="GB160" s="1080" t="n"/>
      <c r="GC160" s="1080" t="n"/>
      <c r="GD160" s="1080" t="n"/>
      <c r="GE160" s="1080" t="n"/>
      <c r="GF160" s="1080" t="n"/>
      <c r="GG160" s="1080" t="n"/>
      <c r="GH160" s="1080" t="n"/>
      <c r="GI160" s="1080" t="n"/>
      <c r="GJ160" s="1080" t="n"/>
      <c r="GK160" s="1080" t="n"/>
      <c r="GL160" s="1080" t="n"/>
      <c r="GM160" s="1080" t="n"/>
      <c r="GN160" s="1080" t="n"/>
      <c r="GO160" s="1080" t="n"/>
      <c r="GP160" s="1080" t="n"/>
      <c r="GQ160" s="1080" t="n"/>
      <c r="GR160" s="1080" t="n"/>
      <c r="GS160" s="1080" t="n"/>
      <c r="GT160" s="1080" t="n"/>
      <c r="GU160" s="1080" t="n"/>
      <c r="GV160" s="1080" t="n"/>
      <c r="GW160" s="1080" t="n"/>
      <c r="GX160" s="1080" t="n"/>
      <c r="GY160" s="1080" t="n"/>
      <c r="GZ160" s="1080" t="n"/>
      <c r="HA160" s="1080" t="n"/>
      <c r="HB160" s="1080" t="n"/>
      <c r="HC160" s="1080" t="n"/>
      <c r="HD160" s="1080" t="n"/>
      <c r="HE160" s="1080" t="n"/>
      <c r="HF160" s="1080" t="n"/>
      <c r="HG160" s="1080" t="n"/>
      <c r="HH160" s="1080" t="n"/>
      <c r="HI160" s="1080" t="n"/>
      <c r="HJ160" s="1080" t="n"/>
      <c r="HK160" s="1080" t="n"/>
      <c r="HL160" s="1080" t="n"/>
      <c r="HM160" s="1080" t="n"/>
      <c r="HN160" s="1080" t="n"/>
      <c r="HO160" s="1080" t="n"/>
      <c r="HP160" s="1080" t="n"/>
      <c r="HQ160" s="1080" t="n"/>
      <c r="HR160" s="1080" t="n"/>
      <c r="HS160" s="1080" t="n"/>
      <c r="HT160" s="1080" t="n"/>
      <c r="HU160" s="1080" t="n"/>
      <c r="HV160" s="1080" t="n"/>
      <c r="HW160" s="1080" t="n"/>
      <c r="HX160" s="1080" t="n"/>
      <c r="HY160" s="1080" t="n"/>
      <c r="HZ160" s="1080" t="n"/>
      <c r="IA160" s="1080" t="n"/>
      <c r="IB160" s="1080" t="n"/>
      <c r="IC160" s="1080" t="n"/>
      <c r="ID160" s="1080" t="n"/>
      <c r="IE160" s="1080" t="n"/>
      <c r="IF160" s="1080" t="n"/>
      <c r="IG160" s="1080" t="n"/>
      <c r="IH160" s="1080" t="n"/>
      <c r="II160" s="1080" t="n"/>
      <c r="IJ160" s="1080" t="n"/>
      <c r="IK160" s="1080" t="n"/>
      <c r="IL160" s="1080" t="n"/>
      <c r="IM160" s="1080" t="n"/>
      <c r="IN160" s="1080" t="n"/>
      <c r="IO160" s="1080" t="n"/>
      <c r="IP160" s="1080" t="n"/>
      <c r="IQ160" s="1080" t="n"/>
      <c r="IR160" s="1080" t="n"/>
      <c r="IS160" s="1080" t="n"/>
      <c r="IT160" s="1080" t="n"/>
      <c r="IU160" s="1080" t="n"/>
      <c r="IV160" s="1080" t="n"/>
      <c r="IW160" s="1080" t="n"/>
      <c r="IX160" s="1080" t="n"/>
      <c r="IY160" s="1080" t="n"/>
      <c r="IZ160" s="1080" t="n"/>
      <c r="JA160" s="1080" t="n"/>
      <c r="JB160" s="1080" t="n"/>
      <c r="JC160" s="1080" t="n"/>
      <c r="JD160" s="1080" t="n"/>
      <c r="JE160" s="1080" t="n"/>
      <c r="JF160" s="1080" t="n"/>
      <c r="JG160" s="1080" t="n"/>
      <c r="JH160" s="1080" t="n"/>
      <c r="JI160" s="1080" t="n"/>
      <c r="JJ160" s="1080" t="n"/>
      <c r="JK160" s="1080" t="n"/>
      <c r="JL160" s="1080" t="n"/>
      <c r="JM160" s="1080" t="n"/>
      <c r="JN160" s="1080" t="n"/>
      <c r="JO160" s="1080" t="n"/>
      <c r="JP160" s="1080" t="n"/>
      <c r="JQ160" s="1080" t="n"/>
      <c r="JR160" s="1080" t="n"/>
      <c r="JS160" s="1080" t="n"/>
      <c r="JT160" s="1080" t="n"/>
      <c r="JU160" s="1080" t="n"/>
      <c r="JV160" s="1080" t="n"/>
      <c r="JW160" s="1080" t="n"/>
      <c r="JX160" s="1080" t="n"/>
      <c r="JY160" s="1080" t="n"/>
      <c r="JZ160" s="1080" t="n"/>
      <c r="KA160" s="1080" t="n"/>
      <c r="KB160" s="1080" t="n"/>
      <c r="KC160" s="1080" t="n"/>
      <c r="KD160" s="1080" t="n"/>
      <c r="KE160" s="1080" t="n"/>
      <c r="KF160" s="1080" t="n"/>
      <c r="KG160" s="1080" t="n"/>
      <c r="KH160" s="1080" t="n"/>
      <c r="KI160" s="1080" t="n"/>
      <c r="KJ160" s="1080" t="n"/>
      <c r="KK160" s="1080" t="n"/>
      <c r="KL160" s="1080" t="n"/>
      <c r="KM160" s="1080" t="n"/>
      <c r="KN160" s="1080" t="n"/>
      <c r="KO160" s="1080" t="n"/>
      <c r="KP160" s="1080" t="n"/>
      <c r="KQ160" s="1080" t="n"/>
      <c r="KR160" s="1080" t="n"/>
      <c r="KS160" s="1080" t="n"/>
      <c r="KT160" s="1080" t="n"/>
      <c r="KU160" s="1080" t="n"/>
      <c r="KV160" s="1080" t="n"/>
      <c r="KW160" s="1080" t="n"/>
      <c r="KX160" s="1080" t="n"/>
      <c r="KY160" s="1080" t="n"/>
      <c r="KZ160" s="1080" t="n"/>
      <c r="LA160" s="1080" t="n"/>
      <c r="LB160" s="1080" t="n"/>
      <c r="LC160" s="1080" t="n"/>
      <c r="LD160" s="1080" t="n"/>
      <c r="LE160" s="1080" t="n"/>
      <c r="LF160" s="1080" t="n"/>
      <c r="LG160" s="1080" t="n"/>
      <c r="LH160" s="1080" t="n"/>
      <c r="LI160" s="1080" t="n"/>
      <c r="LJ160" s="1080" t="n"/>
      <c r="LK160" s="1080" t="n"/>
      <c r="LL160" s="1080" t="n"/>
      <c r="LM160" s="1080" t="n"/>
      <c r="LN160" s="1080" t="n"/>
      <c r="LO160" s="1080" t="n"/>
      <c r="LP160" s="1080" t="n"/>
      <c r="LQ160" s="1080" t="n"/>
      <c r="LR160" s="1080" t="n"/>
      <c r="LS160" s="1080" t="n"/>
    </row>
    <row r="161" ht="14.25" customFormat="1" customHeight="1" s="1107">
      <c r="A161" s="1071" t="n"/>
      <c r="B161" s="1097" t="n"/>
      <c r="C161" s="1128" t="n"/>
      <c r="D161" s="1128" t="n"/>
      <c r="E161" s="1128" t="n"/>
      <c r="F161" s="1128" t="n"/>
      <c r="G161" s="1128" t="n"/>
      <c r="H161" s="1128" t="n"/>
      <c r="I161" s="1119" t="n"/>
      <c r="J161" s="1071" t="n"/>
      <c r="K161" s="1071" t="n"/>
      <c r="L161" s="1071" t="n"/>
      <c r="M161" s="1071" t="n"/>
      <c r="N161" s="1100">
        <f>B147</f>
        <v/>
      </c>
      <c r="O161" s="1101">
        <f>C147*BS!$B$9</f>
        <v/>
      </c>
      <c r="P161" s="1101">
        <f>D147*BS!$B$9</f>
        <v/>
      </c>
      <c r="Q161" s="1101">
        <f>E147*BS!$B$9</f>
        <v/>
      </c>
      <c r="R161" s="1101">
        <f>F147*BS!$B$9</f>
        <v/>
      </c>
      <c r="S161" s="1101">
        <f>G147*BS!$B$9</f>
        <v/>
      </c>
      <c r="T161" s="1101">
        <f>H147*BS!$B$9</f>
        <v/>
      </c>
      <c r="U161" s="1120">
        <f>I147</f>
        <v/>
      </c>
      <c r="V161" s="141" t="n"/>
      <c r="W161" s="141" t="n"/>
      <c r="X161" s="1071" t="n"/>
      <c r="Y161" s="1071" t="n"/>
      <c r="Z161" s="1071" t="n"/>
      <c r="AA161" s="1071" t="n"/>
      <c r="AB161" s="1071" t="n"/>
      <c r="AC161" s="1071" t="n"/>
      <c r="AD161" s="1071" t="n"/>
      <c r="AE161" s="1071" t="n"/>
      <c r="AF161" s="1071" t="n"/>
      <c r="AG161" s="1071" t="n"/>
      <c r="AH161" s="1071" t="n"/>
      <c r="AI161" s="1071" t="n"/>
      <c r="AJ161" s="1071" t="n"/>
      <c r="AK161" s="1071" t="n"/>
      <c r="AL161" s="1071" t="n"/>
      <c r="AM161" s="1071" t="n"/>
      <c r="AN161" s="1071" t="n"/>
      <c r="AO161" s="1071" t="n"/>
      <c r="AP161" s="1071" t="n"/>
      <c r="AQ161" s="1071" t="n"/>
      <c r="AR161" s="1071" t="n"/>
      <c r="AS161" s="1071" t="n"/>
      <c r="AT161" s="1071" t="n"/>
      <c r="AU161" s="1071" t="n"/>
      <c r="AV161" s="1071" t="n"/>
      <c r="AW161" s="1071" t="n"/>
      <c r="AX161" s="1071" t="n"/>
      <c r="AY161" s="1071" t="n"/>
      <c r="AZ161" s="1071" t="n"/>
      <c r="BA161" s="1071" t="n"/>
      <c r="BB161" s="1071" t="n"/>
      <c r="BC161" s="1071" t="n"/>
      <c r="BD161" s="1071" t="n"/>
      <c r="BE161" s="1071" t="n"/>
      <c r="BF161" s="1071" t="n"/>
      <c r="BG161" s="1071" t="n"/>
      <c r="BH161" s="1071" t="n"/>
      <c r="BI161" s="1071" t="n"/>
      <c r="BJ161" s="1071" t="n"/>
      <c r="BK161" s="1071" t="n"/>
      <c r="BL161" s="1071" t="n"/>
      <c r="BM161" s="1071" t="n"/>
      <c r="BN161" s="1071" t="n"/>
      <c r="BO161" s="1071" t="n"/>
      <c r="BP161" s="1071" t="n"/>
      <c r="BQ161" s="1071" t="n"/>
      <c r="BR161" s="1071" t="n"/>
      <c r="BS161" s="1071" t="n"/>
      <c r="BT161" s="1071" t="n"/>
      <c r="BU161" s="1071" t="n"/>
      <c r="BV161" s="1071" t="n"/>
      <c r="BW161" s="1071" t="n"/>
      <c r="BX161" s="1071" t="n"/>
      <c r="BY161" s="1071" t="n"/>
      <c r="BZ161" s="1071" t="n"/>
      <c r="CA161" s="1071" t="n"/>
      <c r="CB161" s="1071" t="n"/>
      <c r="CC161" s="1071" t="n"/>
      <c r="CD161" s="1071" t="n"/>
      <c r="CE161" s="1071" t="n"/>
      <c r="CF161" s="1071" t="n"/>
      <c r="CG161" s="1071" t="n"/>
      <c r="CH161" s="1071" t="n"/>
      <c r="CI161" s="1071" t="n"/>
      <c r="CJ161" s="1071" t="n"/>
      <c r="CK161" s="1071" t="n"/>
      <c r="CL161" s="1071" t="n"/>
      <c r="CM161" s="1071" t="n"/>
      <c r="CN161" s="1071" t="n"/>
      <c r="CO161" s="1071" t="n"/>
      <c r="CP161" s="1071" t="n"/>
      <c r="CQ161" s="1071" t="n"/>
      <c r="CR161" s="1071" t="n"/>
      <c r="CS161" s="1071" t="n"/>
      <c r="CT161" s="1071" t="n"/>
      <c r="CU161" s="1071" t="n"/>
      <c r="CV161" s="1071" t="n"/>
      <c r="CW161" s="1071" t="n"/>
      <c r="CX161" s="1071" t="n"/>
      <c r="CY161" s="1071" t="n"/>
      <c r="CZ161" s="1071" t="n"/>
      <c r="DA161" s="1071" t="n"/>
      <c r="DB161" s="1071" t="n"/>
      <c r="DC161" s="1071" t="n"/>
      <c r="DD161" s="1071" t="n"/>
      <c r="DE161" s="1071" t="n"/>
      <c r="DF161" s="1071" t="n"/>
      <c r="DG161" s="1071" t="n"/>
      <c r="DH161" s="1071" t="n"/>
      <c r="DI161" s="1071" t="n"/>
      <c r="DJ161" s="1071" t="n"/>
      <c r="DK161" s="1071" t="n"/>
      <c r="DL161" s="1071" t="n"/>
      <c r="DM161" s="1071" t="n"/>
      <c r="DN161" s="1071" t="n"/>
      <c r="DO161" s="1071" t="n"/>
      <c r="DP161" s="1071" t="n"/>
      <c r="DQ161" s="1071" t="n"/>
      <c r="DR161" s="1071" t="n"/>
      <c r="DS161" s="1071" t="n"/>
      <c r="DT161" s="1071" t="n"/>
      <c r="DU161" s="1071" t="n"/>
      <c r="DV161" s="1071" t="n"/>
      <c r="DW161" s="1071" t="n"/>
      <c r="DX161" s="1071" t="n"/>
      <c r="DY161" s="1071" t="n"/>
      <c r="DZ161" s="1071" t="n"/>
      <c r="EA161" s="1071" t="n"/>
      <c r="EB161" s="1071" t="n"/>
      <c r="EC161" s="1071" t="n"/>
      <c r="ED161" s="1071" t="n"/>
      <c r="EE161" s="1071" t="n"/>
      <c r="EF161" s="1071" t="n"/>
      <c r="EG161" s="1071" t="n"/>
      <c r="EH161" s="1071" t="n"/>
      <c r="EI161" s="1071" t="n"/>
      <c r="EJ161" s="1071" t="n"/>
      <c r="EK161" s="1071" t="n"/>
      <c r="EL161" s="1071" t="n"/>
      <c r="EM161" s="1071" t="n"/>
      <c r="EN161" s="1071" t="n"/>
      <c r="EO161" s="1071" t="n"/>
      <c r="EP161" s="1071" t="n"/>
      <c r="EQ161" s="1071" t="n"/>
      <c r="ER161" s="1071" t="n"/>
      <c r="ES161" s="1071" t="n"/>
      <c r="ET161" s="1071" t="n"/>
      <c r="EU161" s="1071" t="n"/>
      <c r="EV161" s="1071" t="n"/>
      <c r="EW161" s="1071" t="n"/>
      <c r="EX161" s="1071" t="n"/>
      <c r="EY161" s="1071" t="n"/>
      <c r="EZ161" s="1071" t="n"/>
      <c r="FA161" s="1071" t="n"/>
      <c r="FB161" s="1071" t="n"/>
      <c r="FC161" s="1071" t="n"/>
      <c r="FD161" s="1071" t="n"/>
      <c r="FE161" s="1071" t="n"/>
      <c r="FF161" s="1071" t="n"/>
      <c r="FG161" s="1071" t="n"/>
      <c r="FH161" s="1071" t="n"/>
      <c r="FI161" s="1071" t="n"/>
      <c r="FJ161" s="1071" t="n"/>
      <c r="FK161" s="1071" t="n"/>
      <c r="FL161" s="1071" t="n"/>
      <c r="FM161" s="1071" t="n"/>
      <c r="FN161" s="1071" t="n"/>
      <c r="FO161" s="1071" t="n"/>
      <c r="FP161" s="1071" t="n"/>
      <c r="FQ161" s="1071" t="n"/>
      <c r="FR161" s="1071" t="n"/>
      <c r="FS161" s="1071" t="n"/>
      <c r="FT161" s="1071" t="n"/>
      <c r="FU161" s="1071" t="n"/>
      <c r="FV161" s="1071" t="n"/>
      <c r="FW161" s="1071" t="n"/>
      <c r="FX161" s="1071" t="n"/>
      <c r="FY161" s="1071" t="n"/>
      <c r="FZ161" s="1071" t="n"/>
      <c r="GA161" s="1071" t="n"/>
      <c r="GB161" s="1071" t="n"/>
      <c r="GC161" s="1071" t="n"/>
      <c r="GD161" s="1071" t="n"/>
      <c r="GE161" s="1071" t="n"/>
      <c r="GF161" s="1071" t="n"/>
      <c r="GG161" s="1071" t="n"/>
      <c r="GH161" s="1071" t="n"/>
      <c r="GI161" s="1071" t="n"/>
      <c r="GJ161" s="1071" t="n"/>
      <c r="GK161" s="1071" t="n"/>
      <c r="GL161" s="1071" t="n"/>
      <c r="GM161" s="1071" t="n"/>
      <c r="GN161" s="1071" t="n"/>
      <c r="GO161" s="1071" t="n"/>
      <c r="GP161" s="1071" t="n"/>
      <c r="GQ161" s="1071" t="n"/>
      <c r="GR161" s="1071" t="n"/>
      <c r="GS161" s="1071" t="n"/>
      <c r="GT161" s="1071" t="n"/>
      <c r="GU161" s="1071" t="n"/>
      <c r="GV161" s="1071" t="n"/>
      <c r="GW161" s="1071" t="n"/>
      <c r="GX161" s="1071" t="n"/>
      <c r="GY161" s="1071" t="n"/>
      <c r="GZ161" s="1071" t="n"/>
      <c r="HA161" s="1071" t="n"/>
      <c r="HB161" s="1071" t="n"/>
      <c r="HC161" s="1071" t="n"/>
      <c r="HD161" s="1071" t="n"/>
      <c r="HE161" s="1071" t="n"/>
      <c r="HF161" s="1071" t="n"/>
      <c r="HG161" s="1071" t="n"/>
      <c r="HH161" s="1071" t="n"/>
      <c r="HI161" s="1071" t="n"/>
      <c r="HJ161" s="1071" t="n"/>
      <c r="HK161" s="1071" t="n"/>
      <c r="HL161" s="1071" t="n"/>
      <c r="HM161" s="1071" t="n"/>
      <c r="HN161" s="1071" t="n"/>
      <c r="HO161" s="1071" t="n"/>
      <c r="HP161" s="1071" t="n"/>
      <c r="HQ161" s="1071" t="n"/>
      <c r="HR161" s="1071" t="n"/>
      <c r="HS161" s="1071" t="n"/>
      <c r="HT161" s="1071" t="n"/>
      <c r="HU161" s="1071" t="n"/>
      <c r="HV161" s="1071" t="n"/>
      <c r="HW161" s="1071" t="n"/>
      <c r="HX161" s="1071" t="n"/>
      <c r="HY161" s="1071" t="n"/>
      <c r="HZ161" s="1071" t="n"/>
      <c r="IA161" s="1071" t="n"/>
      <c r="IB161" s="1071" t="n"/>
      <c r="IC161" s="1071" t="n"/>
      <c r="ID161" s="1071" t="n"/>
      <c r="IE161" s="1071" t="n"/>
      <c r="IF161" s="1071" t="n"/>
      <c r="IG161" s="1071" t="n"/>
      <c r="IH161" s="1071" t="n"/>
      <c r="II161" s="1071" t="n"/>
      <c r="IJ161" s="1071" t="n"/>
      <c r="IK161" s="1071" t="n"/>
      <c r="IL161" s="1071" t="n"/>
      <c r="IM161" s="1071" t="n"/>
      <c r="IN161" s="1071" t="n"/>
      <c r="IO161" s="1071" t="n"/>
      <c r="IP161" s="1071" t="n"/>
      <c r="IQ161" s="1071" t="n"/>
      <c r="IR161" s="1071" t="n"/>
      <c r="IS161" s="1071" t="n"/>
      <c r="IT161" s="1071" t="n"/>
      <c r="IU161" s="1071" t="n"/>
      <c r="IV161" s="1071" t="n"/>
      <c r="IW161" s="1071" t="n"/>
      <c r="IX161" s="1071" t="n"/>
      <c r="IY161" s="1071" t="n"/>
      <c r="IZ161" s="1071" t="n"/>
      <c r="JA161" s="1071" t="n"/>
      <c r="JB161" s="1071" t="n"/>
      <c r="JC161" s="1071" t="n"/>
      <c r="JD161" s="1071" t="n"/>
      <c r="JE161" s="1071" t="n"/>
      <c r="JF161" s="1071" t="n"/>
      <c r="JG161" s="1071" t="n"/>
      <c r="JH161" s="1071" t="n"/>
      <c r="JI161" s="1071" t="n"/>
      <c r="JJ161" s="1071" t="n"/>
      <c r="JK161" s="1071" t="n"/>
      <c r="JL161" s="1071" t="n"/>
      <c r="JM161" s="1071" t="n"/>
      <c r="JN161" s="1071" t="n"/>
      <c r="JO161" s="1071" t="n"/>
      <c r="JP161" s="1071" t="n"/>
      <c r="JQ161" s="1071" t="n"/>
      <c r="JR161" s="1071" t="n"/>
      <c r="JS161" s="1071" t="n"/>
      <c r="JT161" s="1071" t="n"/>
      <c r="JU161" s="1071" t="n"/>
      <c r="JV161" s="1071" t="n"/>
      <c r="JW161" s="1071" t="n"/>
      <c r="JX161" s="1071" t="n"/>
      <c r="JY161" s="1071" t="n"/>
      <c r="JZ161" s="1071" t="n"/>
      <c r="KA161" s="1071" t="n"/>
      <c r="KB161" s="1071" t="n"/>
      <c r="KC161" s="1071" t="n"/>
      <c r="KD161" s="1071" t="n"/>
      <c r="KE161" s="1071" t="n"/>
      <c r="KF161" s="1071" t="n"/>
      <c r="KG161" s="1071" t="n"/>
      <c r="KH161" s="1071" t="n"/>
      <c r="KI161" s="1071" t="n"/>
      <c r="KJ161" s="1071" t="n"/>
      <c r="KK161" s="1071" t="n"/>
      <c r="KL161" s="1071" t="n"/>
      <c r="KM161" s="1071" t="n"/>
      <c r="KN161" s="1071" t="n"/>
      <c r="KO161" s="1071" t="n"/>
      <c r="KP161" s="1071" t="n"/>
      <c r="KQ161" s="1071" t="n"/>
      <c r="KR161" s="1071" t="n"/>
      <c r="KS161" s="1071" t="n"/>
      <c r="KT161" s="1071" t="n"/>
      <c r="KU161" s="1071" t="n"/>
      <c r="KV161" s="1071" t="n"/>
      <c r="KW161" s="1071" t="n"/>
      <c r="KX161" s="1071" t="n"/>
      <c r="KY161" s="1071" t="n"/>
      <c r="KZ161" s="1071" t="n"/>
      <c r="LA161" s="1071" t="n"/>
      <c r="LB161" s="1071" t="n"/>
      <c r="LC161" s="1071" t="n"/>
      <c r="LD161" s="1071" t="n"/>
      <c r="LE161" s="1071" t="n"/>
      <c r="LF161" s="1071" t="n"/>
      <c r="LG161" s="1071" t="n"/>
      <c r="LH161" s="1071" t="n"/>
      <c r="LI161" s="1071" t="n"/>
      <c r="LJ161" s="1071" t="n"/>
      <c r="LK161" s="1071" t="n"/>
      <c r="LL161" s="1071" t="n"/>
      <c r="LM161" s="1071" t="n"/>
      <c r="LN161" s="1071" t="n"/>
      <c r="LO161" s="1071" t="n"/>
      <c r="LP161" s="1071" t="n"/>
      <c r="LQ161" s="1071" t="n"/>
      <c r="LR161" s="1071" t="n"/>
      <c r="LS161" s="1071" t="n"/>
    </row>
    <row r="162" ht="14.25" customFormat="1" customHeight="1" s="1071">
      <c r="A162" s="1071" t="n"/>
      <c r="B162" s="1130" t="n"/>
      <c r="C162" s="1128" t="n"/>
      <c r="D162" s="1128" t="n"/>
      <c r="E162" s="1128" t="n"/>
      <c r="F162" s="1128" t="n"/>
      <c r="G162" s="1128" t="n"/>
      <c r="H162" s="1128" t="n"/>
      <c r="I162" s="1119" t="n"/>
      <c r="J162" s="1071" t="n"/>
      <c r="K162" s="1071" t="n"/>
      <c r="L162" s="1071" t="n"/>
      <c r="M162" s="1071" t="n"/>
      <c r="N162" s="1100">
        <f>B148</f>
        <v/>
      </c>
      <c r="O162" s="1101">
        <f>C148*BS!$B$9</f>
        <v/>
      </c>
      <c r="P162" s="1101">
        <f>D148*BS!$B$9</f>
        <v/>
      </c>
      <c r="Q162" s="1101">
        <f>E148*BS!$B$9</f>
        <v/>
      </c>
      <c r="R162" s="1101">
        <f>F148*BS!$B$9</f>
        <v/>
      </c>
      <c r="S162" s="1101">
        <f>G148*BS!$B$9</f>
        <v/>
      </c>
      <c r="T162" s="1101">
        <f>H148*BS!$B$9</f>
        <v/>
      </c>
      <c r="U162" s="1120">
        <f>I148</f>
        <v/>
      </c>
      <c r="V162" s="141" t="n"/>
      <c r="W162" s="141" t="n"/>
      <c r="X162" s="1071" t="n"/>
      <c r="Y162" s="1071" t="n"/>
      <c r="Z162" s="1071" t="n"/>
      <c r="AA162" s="1071" t="n"/>
      <c r="AB162" s="1071" t="n"/>
      <c r="AC162" s="1071" t="n"/>
      <c r="AD162" s="1071" t="n"/>
      <c r="AE162" s="1071" t="n"/>
      <c r="AF162" s="1071" t="n"/>
      <c r="AG162" s="1071" t="n"/>
      <c r="AH162" s="1071" t="n"/>
      <c r="AI162" s="1071" t="n"/>
      <c r="AJ162" s="1071" t="n"/>
      <c r="AK162" s="1071" t="n"/>
      <c r="AL162" s="1071" t="n"/>
      <c r="AM162" s="1071" t="n"/>
      <c r="AN162" s="1071" t="n"/>
      <c r="AO162" s="1071" t="n"/>
      <c r="AP162" s="1071" t="n"/>
      <c r="AQ162" s="1071" t="n"/>
      <c r="AR162" s="1071" t="n"/>
      <c r="AS162" s="1071" t="n"/>
      <c r="AT162" s="1071" t="n"/>
      <c r="AU162" s="1071" t="n"/>
      <c r="AV162" s="1071" t="n"/>
      <c r="AW162" s="1071" t="n"/>
      <c r="AX162" s="1071" t="n"/>
      <c r="AY162" s="1071" t="n"/>
      <c r="AZ162" s="1071" t="n"/>
      <c r="BA162" s="1071" t="n"/>
      <c r="BB162" s="1071" t="n"/>
      <c r="BC162" s="1071" t="n"/>
      <c r="BD162" s="1071" t="n"/>
      <c r="BE162" s="1071" t="n"/>
      <c r="BF162" s="1071" t="n"/>
      <c r="BG162" s="1071" t="n"/>
      <c r="BH162" s="1071" t="n"/>
      <c r="BI162" s="1071" t="n"/>
      <c r="BJ162" s="1071" t="n"/>
      <c r="BK162" s="1071" t="n"/>
      <c r="BL162" s="1071" t="n"/>
      <c r="BM162" s="1071" t="n"/>
      <c r="BN162" s="1071" t="n"/>
      <c r="BO162" s="1071" t="n"/>
      <c r="BP162" s="1071" t="n"/>
      <c r="BQ162" s="1071" t="n"/>
      <c r="BR162" s="1071" t="n"/>
      <c r="BS162" s="1071" t="n"/>
      <c r="BT162" s="1071" t="n"/>
      <c r="BU162" s="1071" t="n"/>
      <c r="BV162" s="1071" t="n"/>
      <c r="BW162" s="1071" t="n"/>
      <c r="BX162" s="1071" t="n"/>
      <c r="BY162" s="1071" t="n"/>
      <c r="BZ162" s="1071" t="n"/>
      <c r="CA162" s="1071" t="n"/>
      <c r="CB162" s="1071" t="n"/>
      <c r="CC162" s="1071" t="n"/>
      <c r="CD162" s="1071" t="n"/>
      <c r="CE162" s="1071" t="n"/>
      <c r="CF162" s="1071" t="n"/>
      <c r="CG162" s="1071" t="n"/>
      <c r="CH162" s="1071" t="n"/>
      <c r="CI162" s="1071" t="n"/>
      <c r="CJ162" s="1071" t="n"/>
      <c r="CK162" s="1071" t="n"/>
      <c r="CL162" s="1071" t="n"/>
      <c r="CM162" s="1071" t="n"/>
      <c r="CN162" s="1071" t="n"/>
      <c r="CO162" s="1071" t="n"/>
      <c r="CP162" s="1071" t="n"/>
      <c r="CQ162" s="1071" t="n"/>
      <c r="CR162" s="1071" t="n"/>
      <c r="CS162" s="1071" t="n"/>
      <c r="CT162" s="1071" t="n"/>
      <c r="CU162" s="1071" t="n"/>
      <c r="CV162" s="1071" t="n"/>
      <c r="CW162" s="1071" t="n"/>
      <c r="CX162" s="1071" t="n"/>
      <c r="CY162" s="1071" t="n"/>
      <c r="CZ162" s="1071" t="n"/>
      <c r="DA162" s="1071" t="n"/>
      <c r="DB162" s="1071" t="n"/>
      <c r="DC162" s="1071" t="n"/>
      <c r="DD162" s="1071" t="n"/>
      <c r="DE162" s="1071" t="n"/>
      <c r="DF162" s="1071" t="n"/>
      <c r="DG162" s="1071" t="n"/>
      <c r="DH162" s="1071" t="n"/>
      <c r="DI162" s="1071" t="n"/>
      <c r="DJ162" s="1071" t="n"/>
      <c r="DK162" s="1071" t="n"/>
      <c r="DL162" s="1071" t="n"/>
      <c r="DM162" s="1071" t="n"/>
      <c r="DN162" s="1071" t="n"/>
      <c r="DO162" s="1071" t="n"/>
      <c r="DP162" s="1071" t="n"/>
      <c r="DQ162" s="1071" t="n"/>
      <c r="DR162" s="1071" t="n"/>
      <c r="DS162" s="1071" t="n"/>
      <c r="DT162" s="1071" t="n"/>
      <c r="DU162" s="1071" t="n"/>
      <c r="DV162" s="1071" t="n"/>
      <c r="DW162" s="1071" t="n"/>
      <c r="DX162" s="1071" t="n"/>
      <c r="DY162" s="1071" t="n"/>
      <c r="DZ162" s="1071" t="n"/>
      <c r="EA162" s="1071" t="n"/>
      <c r="EB162" s="1071" t="n"/>
      <c r="EC162" s="1071" t="n"/>
      <c r="ED162" s="1071" t="n"/>
      <c r="EE162" s="1071" t="n"/>
      <c r="EF162" s="1071" t="n"/>
      <c r="EG162" s="1071" t="n"/>
      <c r="EH162" s="1071" t="n"/>
      <c r="EI162" s="1071" t="n"/>
      <c r="EJ162" s="1071" t="n"/>
      <c r="EK162" s="1071" t="n"/>
      <c r="EL162" s="1071" t="n"/>
      <c r="EM162" s="1071" t="n"/>
      <c r="EN162" s="1071" t="n"/>
      <c r="EO162" s="1071" t="n"/>
      <c r="EP162" s="1071" t="n"/>
      <c r="EQ162" s="1071" t="n"/>
      <c r="ER162" s="1071" t="n"/>
      <c r="ES162" s="1071" t="n"/>
      <c r="ET162" s="1071" t="n"/>
      <c r="EU162" s="1071" t="n"/>
      <c r="EV162" s="1071" t="n"/>
      <c r="EW162" s="1071" t="n"/>
      <c r="EX162" s="1071" t="n"/>
      <c r="EY162" s="1071" t="n"/>
      <c r="EZ162" s="1071" t="n"/>
      <c r="FA162" s="1071" t="n"/>
      <c r="FB162" s="1071" t="n"/>
      <c r="FC162" s="1071" t="n"/>
      <c r="FD162" s="1071" t="n"/>
      <c r="FE162" s="1071" t="n"/>
      <c r="FF162" s="1071" t="n"/>
      <c r="FG162" s="1071" t="n"/>
      <c r="FH162" s="1071" t="n"/>
      <c r="FI162" s="1071" t="n"/>
      <c r="FJ162" s="1071" t="n"/>
      <c r="FK162" s="1071" t="n"/>
      <c r="FL162" s="1071" t="n"/>
      <c r="FM162" s="1071" t="n"/>
      <c r="FN162" s="1071" t="n"/>
      <c r="FO162" s="1071" t="n"/>
      <c r="FP162" s="1071" t="n"/>
      <c r="FQ162" s="1071" t="n"/>
      <c r="FR162" s="1071" t="n"/>
      <c r="FS162" s="1071" t="n"/>
      <c r="FT162" s="1071" t="n"/>
      <c r="FU162" s="1071" t="n"/>
      <c r="FV162" s="1071" t="n"/>
      <c r="FW162" s="1071" t="n"/>
      <c r="FX162" s="1071" t="n"/>
      <c r="FY162" s="1071" t="n"/>
      <c r="FZ162" s="1071" t="n"/>
      <c r="GA162" s="1071" t="n"/>
      <c r="GB162" s="1071" t="n"/>
      <c r="GC162" s="1071" t="n"/>
      <c r="GD162" s="1071" t="n"/>
      <c r="GE162" s="1071" t="n"/>
      <c r="GF162" s="1071" t="n"/>
      <c r="GG162" s="1071" t="n"/>
      <c r="GH162" s="1071" t="n"/>
      <c r="GI162" s="1071" t="n"/>
      <c r="GJ162" s="1071" t="n"/>
      <c r="GK162" s="1071" t="n"/>
      <c r="GL162" s="1071" t="n"/>
      <c r="GM162" s="1071" t="n"/>
      <c r="GN162" s="1071" t="n"/>
      <c r="GO162" s="1071" t="n"/>
      <c r="GP162" s="1071" t="n"/>
      <c r="GQ162" s="1071" t="n"/>
      <c r="GR162" s="1071" t="n"/>
      <c r="GS162" s="1071" t="n"/>
      <c r="GT162" s="1071" t="n"/>
      <c r="GU162" s="1071" t="n"/>
      <c r="GV162" s="1071" t="n"/>
      <c r="GW162" s="1071" t="n"/>
      <c r="GX162" s="1071" t="n"/>
      <c r="GY162" s="1071" t="n"/>
      <c r="GZ162" s="1071" t="n"/>
      <c r="HA162" s="1071" t="n"/>
      <c r="HB162" s="1071" t="n"/>
      <c r="HC162" s="1071" t="n"/>
      <c r="HD162" s="1071" t="n"/>
      <c r="HE162" s="1071" t="n"/>
      <c r="HF162" s="1071" t="n"/>
      <c r="HG162" s="1071" t="n"/>
      <c r="HH162" s="1071" t="n"/>
      <c r="HI162" s="1071" t="n"/>
      <c r="HJ162" s="1071" t="n"/>
      <c r="HK162" s="1071" t="n"/>
      <c r="HL162" s="1071" t="n"/>
      <c r="HM162" s="1071" t="n"/>
      <c r="HN162" s="1071" t="n"/>
      <c r="HO162" s="1071" t="n"/>
      <c r="HP162" s="1071" t="n"/>
      <c r="HQ162" s="1071" t="n"/>
      <c r="HR162" s="1071" t="n"/>
      <c r="HS162" s="1071" t="n"/>
      <c r="HT162" s="1071" t="n"/>
      <c r="HU162" s="1071" t="n"/>
      <c r="HV162" s="1071" t="n"/>
      <c r="HW162" s="1071" t="n"/>
      <c r="HX162" s="1071" t="n"/>
      <c r="HY162" s="1071" t="n"/>
      <c r="HZ162" s="1071" t="n"/>
      <c r="IA162" s="1071" t="n"/>
      <c r="IB162" s="1071" t="n"/>
      <c r="IC162" s="1071" t="n"/>
      <c r="ID162" s="1071" t="n"/>
      <c r="IE162" s="1071" t="n"/>
      <c r="IF162" s="1071" t="n"/>
      <c r="IG162" s="1071" t="n"/>
      <c r="IH162" s="1071" t="n"/>
      <c r="II162" s="1071" t="n"/>
      <c r="IJ162" s="1071" t="n"/>
      <c r="IK162" s="1071" t="n"/>
      <c r="IL162" s="1071" t="n"/>
      <c r="IM162" s="1071" t="n"/>
      <c r="IN162" s="1071" t="n"/>
      <c r="IO162" s="1071" t="n"/>
      <c r="IP162" s="1071" t="n"/>
      <c r="IQ162" s="1071" t="n"/>
      <c r="IR162" s="1071" t="n"/>
      <c r="IS162" s="1071" t="n"/>
      <c r="IT162" s="1071" t="n"/>
      <c r="IU162" s="1071" t="n"/>
      <c r="IV162" s="1071" t="n"/>
      <c r="IW162" s="1071" t="n"/>
      <c r="IX162" s="1071" t="n"/>
      <c r="IY162" s="1071" t="n"/>
      <c r="IZ162" s="1071" t="n"/>
      <c r="JA162" s="1071" t="n"/>
      <c r="JB162" s="1071" t="n"/>
      <c r="JC162" s="1071" t="n"/>
      <c r="JD162" s="1071" t="n"/>
      <c r="JE162" s="1071" t="n"/>
      <c r="JF162" s="1071" t="n"/>
      <c r="JG162" s="1071" t="n"/>
      <c r="JH162" s="1071" t="n"/>
      <c r="JI162" s="1071" t="n"/>
      <c r="JJ162" s="1071" t="n"/>
      <c r="JK162" s="1071" t="n"/>
      <c r="JL162" s="1071" t="n"/>
      <c r="JM162" s="1071" t="n"/>
      <c r="JN162" s="1071" t="n"/>
      <c r="JO162" s="1071" t="n"/>
      <c r="JP162" s="1071" t="n"/>
      <c r="JQ162" s="1071" t="n"/>
      <c r="JR162" s="1071" t="n"/>
      <c r="JS162" s="1071" t="n"/>
      <c r="JT162" s="1071" t="n"/>
      <c r="JU162" s="1071" t="n"/>
      <c r="JV162" s="1071" t="n"/>
      <c r="JW162" s="1071" t="n"/>
      <c r="JX162" s="1071" t="n"/>
      <c r="JY162" s="1071" t="n"/>
      <c r="JZ162" s="1071" t="n"/>
      <c r="KA162" s="1071" t="n"/>
      <c r="KB162" s="1071" t="n"/>
      <c r="KC162" s="1071" t="n"/>
      <c r="KD162" s="1071" t="n"/>
      <c r="KE162" s="1071" t="n"/>
      <c r="KF162" s="1071" t="n"/>
      <c r="KG162" s="1071" t="n"/>
      <c r="KH162" s="1071" t="n"/>
      <c r="KI162" s="1071" t="n"/>
      <c r="KJ162" s="1071" t="n"/>
      <c r="KK162" s="1071" t="n"/>
      <c r="KL162" s="1071" t="n"/>
      <c r="KM162" s="1071" t="n"/>
      <c r="KN162" s="1071" t="n"/>
      <c r="KO162" s="1071" t="n"/>
      <c r="KP162" s="1071" t="n"/>
      <c r="KQ162" s="1071" t="n"/>
      <c r="KR162" s="1071" t="n"/>
      <c r="KS162" s="1071" t="n"/>
      <c r="KT162" s="1071" t="n"/>
      <c r="KU162" s="1071" t="n"/>
      <c r="KV162" s="1071" t="n"/>
      <c r="KW162" s="1071" t="n"/>
      <c r="KX162" s="1071" t="n"/>
      <c r="KY162" s="1071" t="n"/>
      <c r="KZ162" s="1071" t="n"/>
      <c r="LA162" s="1071" t="n"/>
      <c r="LB162" s="1071" t="n"/>
      <c r="LC162" s="1071" t="n"/>
      <c r="LD162" s="1071" t="n"/>
      <c r="LE162" s="1071" t="n"/>
      <c r="LF162" s="1071" t="n"/>
      <c r="LG162" s="1071" t="n"/>
      <c r="LH162" s="1071" t="n"/>
      <c r="LI162" s="1071" t="n"/>
      <c r="LJ162" s="1071" t="n"/>
      <c r="LK162" s="1071" t="n"/>
      <c r="LL162" s="1071" t="n"/>
      <c r="LM162" s="1071" t="n"/>
      <c r="LN162" s="1071" t="n"/>
      <c r="LO162" s="1071" t="n"/>
      <c r="LP162" s="1071" t="n"/>
      <c r="LQ162" s="1071" t="n"/>
      <c r="LR162" s="1071" t="n"/>
      <c r="LS162" s="1071" t="n"/>
    </row>
    <row r="163" ht="14.25" customFormat="1" customHeight="1" s="1071">
      <c r="A163" s="1071" t="n"/>
      <c r="B163" s="1097" t="n"/>
      <c r="C163" s="1128" t="n"/>
      <c r="D163" s="1128" t="n"/>
      <c r="E163" s="1128" t="n"/>
      <c r="F163" s="1128" t="n"/>
      <c r="G163" s="1128" t="n"/>
      <c r="H163" s="1128" t="n"/>
      <c r="I163" s="1119" t="n"/>
      <c r="J163" s="1071" t="n"/>
      <c r="K163" s="1071" t="n"/>
      <c r="L163" s="1071" t="n"/>
      <c r="M163" s="1071" t="n"/>
      <c r="N163" s="1100">
        <f>B149</f>
        <v/>
      </c>
      <c r="O163" s="1101">
        <f>C149*BS!$B$9</f>
        <v/>
      </c>
      <c r="P163" s="1101">
        <f>D149*BS!$B$9</f>
        <v/>
      </c>
      <c r="Q163" s="1101">
        <f>E149*BS!$B$9</f>
        <v/>
      </c>
      <c r="R163" s="1101">
        <f>F149*BS!$B$9</f>
        <v/>
      </c>
      <c r="S163" s="1101">
        <f>G149*BS!$B$9</f>
        <v/>
      </c>
      <c r="T163" s="1101">
        <f>H149*BS!$B$9</f>
        <v/>
      </c>
      <c r="U163" s="1102">
        <f>I149</f>
        <v/>
      </c>
      <c r="V163" s="141" t="n"/>
      <c r="W163" s="141" t="n"/>
      <c r="X163" s="1071" t="n"/>
      <c r="Y163" s="1071" t="n"/>
      <c r="Z163" s="1071" t="n"/>
      <c r="AA163" s="1071" t="n"/>
      <c r="AB163" s="1071" t="n"/>
      <c r="AC163" s="1071" t="n"/>
      <c r="AD163" s="1071" t="n"/>
      <c r="AE163" s="1071" t="n"/>
      <c r="AF163" s="1071" t="n"/>
      <c r="AG163" s="1071" t="n"/>
      <c r="AH163" s="1071" t="n"/>
      <c r="AI163" s="1071" t="n"/>
      <c r="AJ163" s="1071" t="n"/>
      <c r="AK163" s="1071" t="n"/>
      <c r="AL163" s="1071" t="n"/>
      <c r="AM163" s="1071" t="n"/>
      <c r="AN163" s="1071" t="n"/>
      <c r="AO163" s="1071" t="n"/>
      <c r="AP163" s="1071" t="n"/>
      <c r="AQ163" s="1071" t="n"/>
      <c r="AR163" s="1071" t="n"/>
      <c r="AS163" s="1071" t="n"/>
      <c r="AT163" s="1071" t="n"/>
      <c r="AU163" s="1071" t="n"/>
      <c r="AV163" s="1071" t="n"/>
      <c r="AW163" s="1071" t="n"/>
      <c r="AX163" s="1071" t="n"/>
      <c r="AY163" s="1071" t="n"/>
      <c r="AZ163" s="1071" t="n"/>
      <c r="BA163" s="1071" t="n"/>
      <c r="BB163" s="1071" t="n"/>
      <c r="BC163" s="1071" t="n"/>
      <c r="BD163" s="1071" t="n"/>
      <c r="BE163" s="1071" t="n"/>
      <c r="BF163" s="1071" t="n"/>
      <c r="BG163" s="1071" t="n"/>
      <c r="BH163" s="1071" t="n"/>
      <c r="BI163" s="1071" t="n"/>
      <c r="BJ163" s="1071" t="n"/>
      <c r="BK163" s="1071" t="n"/>
      <c r="BL163" s="1071" t="n"/>
      <c r="BM163" s="1071" t="n"/>
      <c r="BN163" s="1071" t="n"/>
      <c r="BO163" s="1071" t="n"/>
      <c r="BP163" s="1071" t="n"/>
      <c r="BQ163" s="1071" t="n"/>
      <c r="BR163" s="1071" t="n"/>
      <c r="BS163" s="1071" t="n"/>
      <c r="BT163" s="1071" t="n"/>
      <c r="BU163" s="1071" t="n"/>
      <c r="BV163" s="1071" t="n"/>
      <c r="BW163" s="1071" t="n"/>
      <c r="BX163" s="1071" t="n"/>
      <c r="BY163" s="1071" t="n"/>
      <c r="BZ163" s="1071" t="n"/>
      <c r="CA163" s="1071" t="n"/>
      <c r="CB163" s="1071" t="n"/>
      <c r="CC163" s="1071" t="n"/>
      <c r="CD163" s="1071" t="n"/>
      <c r="CE163" s="1071" t="n"/>
      <c r="CF163" s="1071" t="n"/>
      <c r="CG163" s="1071" t="n"/>
      <c r="CH163" s="1071" t="n"/>
      <c r="CI163" s="1071" t="n"/>
      <c r="CJ163" s="1071" t="n"/>
      <c r="CK163" s="1071" t="n"/>
      <c r="CL163" s="1071" t="n"/>
      <c r="CM163" s="1071" t="n"/>
      <c r="CN163" s="1071" t="n"/>
      <c r="CO163" s="1071" t="n"/>
      <c r="CP163" s="1071" t="n"/>
      <c r="CQ163" s="1071" t="n"/>
      <c r="CR163" s="1071" t="n"/>
      <c r="CS163" s="1071" t="n"/>
      <c r="CT163" s="1071" t="n"/>
      <c r="CU163" s="1071" t="n"/>
      <c r="CV163" s="1071" t="n"/>
      <c r="CW163" s="1071" t="n"/>
      <c r="CX163" s="1071" t="n"/>
      <c r="CY163" s="1071" t="n"/>
      <c r="CZ163" s="1071" t="n"/>
      <c r="DA163" s="1071" t="n"/>
      <c r="DB163" s="1071" t="n"/>
      <c r="DC163" s="1071" t="n"/>
      <c r="DD163" s="1071" t="n"/>
      <c r="DE163" s="1071" t="n"/>
      <c r="DF163" s="1071" t="n"/>
      <c r="DG163" s="1071" t="n"/>
      <c r="DH163" s="1071" t="n"/>
      <c r="DI163" s="1071" t="n"/>
      <c r="DJ163" s="1071" t="n"/>
      <c r="DK163" s="1071" t="n"/>
      <c r="DL163" s="1071" t="n"/>
      <c r="DM163" s="1071" t="n"/>
      <c r="DN163" s="1071" t="n"/>
      <c r="DO163" s="1071" t="n"/>
      <c r="DP163" s="1071" t="n"/>
      <c r="DQ163" s="1071" t="n"/>
      <c r="DR163" s="1071" t="n"/>
      <c r="DS163" s="1071" t="n"/>
      <c r="DT163" s="1071" t="n"/>
      <c r="DU163" s="1071" t="n"/>
      <c r="DV163" s="1071" t="n"/>
      <c r="DW163" s="1071" t="n"/>
      <c r="DX163" s="1071" t="n"/>
      <c r="DY163" s="1071" t="n"/>
      <c r="DZ163" s="1071" t="n"/>
      <c r="EA163" s="1071" t="n"/>
      <c r="EB163" s="1071" t="n"/>
      <c r="EC163" s="1071" t="n"/>
      <c r="ED163" s="1071" t="n"/>
      <c r="EE163" s="1071" t="n"/>
      <c r="EF163" s="1071" t="n"/>
      <c r="EG163" s="1071" t="n"/>
      <c r="EH163" s="1071" t="n"/>
      <c r="EI163" s="1071" t="n"/>
      <c r="EJ163" s="1071" t="n"/>
      <c r="EK163" s="1071" t="n"/>
      <c r="EL163" s="1071" t="n"/>
      <c r="EM163" s="1071" t="n"/>
      <c r="EN163" s="1071" t="n"/>
      <c r="EO163" s="1071" t="n"/>
      <c r="EP163" s="1071" t="n"/>
      <c r="EQ163" s="1071" t="n"/>
      <c r="ER163" s="1071" t="n"/>
      <c r="ES163" s="1071" t="n"/>
      <c r="ET163" s="1071" t="n"/>
      <c r="EU163" s="1071" t="n"/>
      <c r="EV163" s="1071" t="n"/>
      <c r="EW163" s="1071" t="n"/>
      <c r="EX163" s="1071" t="n"/>
      <c r="EY163" s="1071" t="n"/>
      <c r="EZ163" s="1071" t="n"/>
      <c r="FA163" s="1071" t="n"/>
      <c r="FB163" s="1071" t="n"/>
      <c r="FC163" s="1071" t="n"/>
      <c r="FD163" s="1071" t="n"/>
      <c r="FE163" s="1071" t="n"/>
      <c r="FF163" s="1071" t="n"/>
      <c r="FG163" s="1071" t="n"/>
      <c r="FH163" s="1071" t="n"/>
      <c r="FI163" s="1071" t="n"/>
      <c r="FJ163" s="1071" t="n"/>
      <c r="FK163" s="1071" t="n"/>
      <c r="FL163" s="1071" t="n"/>
      <c r="FM163" s="1071" t="n"/>
      <c r="FN163" s="1071" t="n"/>
      <c r="FO163" s="1071" t="n"/>
      <c r="FP163" s="1071" t="n"/>
      <c r="FQ163" s="1071" t="n"/>
      <c r="FR163" s="1071" t="n"/>
      <c r="FS163" s="1071" t="n"/>
      <c r="FT163" s="1071" t="n"/>
      <c r="FU163" s="1071" t="n"/>
      <c r="FV163" s="1071" t="n"/>
      <c r="FW163" s="1071" t="n"/>
      <c r="FX163" s="1071" t="n"/>
      <c r="FY163" s="1071" t="n"/>
      <c r="FZ163" s="1071" t="n"/>
      <c r="GA163" s="1071" t="n"/>
      <c r="GB163" s="1071" t="n"/>
      <c r="GC163" s="1071" t="n"/>
      <c r="GD163" s="1071" t="n"/>
      <c r="GE163" s="1071" t="n"/>
      <c r="GF163" s="1071" t="n"/>
      <c r="GG163" s="1071" t="n"/>
      <c r="GH163" s="1071" t="n"/>
      <c r="GI163" s="1071" t="n"/>
      <c r="GJ163" s="1071" t="n"/>
      <c r="GK163" s="1071" t="n"/>
      <c r="GL163" s="1071" t="n"/>
      <c r="GM163" s="1071" t="n"/>
      <c r="GN163" s="1071" t="n"/>
      <c r="GO163" s="1071" t="n"/>
      <c r="GP163" s="1071" t="n"/>
      <c r="GQ163" s="1071" t="n"/>
      <c r="GR163" s="1071" t="n"/>
      <c r="GS163" s="1071" t="n"/>
      <c r="GT163" s="1071" t="n"/>
      <c r="GU163" s="1071" t="n"/>
      <c r="GV163" s="1071" t="n"/>
      <c r="GW163" s="1071" t="n"/>
      <c r="GX163" s="1071" t="n"/>
      <c r="GY163" s="1071" t="n"/>
      <c r="GZ163" s="1071" t="n"/>
      <c r="HA163" s="1071" t="n"/>
      <c r="HB163" s="1071" t="n"/>
      <c r="HC163" s="1071" t="n"/>
      <c r="HD163" s="1071" t="n"/>
      <c r="HE163" s="1071" t="n"/>
      <c r="HF163" s="1071" t="n"/>
      <c r="HG163" s="1071" t="n"/>
      <c r="HH163" s="1071" t="n"/>
      <c r="HI163" s="1071" t="n"/>
      <c r="HJ163" s="1071" t="n"/>
      <c r="HK163" s="1071" t="n"/>
      <c r="HL163" s="1071" t="n"/>
      <c r="HM163" s="1071" t="n"/>
      <c r="HN163" s="1071" t="n"/>
      <c r="HO163" s="1071" t="n"/>
      <c r="HP163" s="1071" t="n"/>
      <c r="HQ163" s="1071" t="n"/>
      <c r="HR163" s="1071" t="n"/>
      <c r="HS163" s="1071" t="n"/>
      <c r="HT163" s="1071" t="n"/>
      <c r="HU163" s="1071" t="n"/>
      <c r="HV163" s="1071" t="n"/>
      <c r="HW163" s="1071" t="n"/>
      <c r="HX163" s="1071" t="n"/>
      <c r="HY163" s="1071" t="n"/>
      <c r="HZ163" s="1071" t="n"/>
      <c r="IA163" s="1071" t="n"/>
      <c r="IB163" s="1071" t="n"/>
      <c r="IC163" s="1071" t="n"/>
      <c r="ID163" s="1071" t="n"/>
      <c r="IE163" s="1071" t="n"/>
      <c r="IF163" s="1071" t="n"/>
      <c r="IG163" s="1071" t="n"/>
      <c r="IH163" s="1071" t="n"/>
      <c r="II163" s="1071" t="n"/>
      <c r="IJ163" s="1071" t="n"/>
      <c r="IK163" s="1071" t="n"/>
      <c r="IL163" s="1071" t="n"/>
      <c r="IM163" s="1071" t="n"/>
      <c r="IN163" s="1071" t="n"/>
      <c r="IO163" s="1071" t="n"/>
      <c r="IP163" s="1071" t="n"/>
      <c r="IQ163" s="1071" t="n"/>
      <c r="IR163" s="1071" t="n"/>
      <c r="IS163" s="1071" t="n"/>
      <c r="IT163" s="1071" t="n"/>
      <c r="IU163" s="1071" t="n"/>
      <c r="IV163" s="1071" t="n"/>
      <c r="IW163" s="1071" t="n"/>
      <c r="IX163" s="1071" t="n"/>
      <c r="IY163" s="1071" t="n"/>
      <c r="IZ163" s="1071" t="n"/>
      <c r="JA163" s="1071" t="n"/>
      <c r="JB163" s="1071" t="n"/>
      <c r="JC163" s="1071" t="n"/>
      <c r="JD163" s="1071" t="n"/>
      <c r="JE163" s="1071" t="n"/>
      <c r="JF163" s="1071" t="n"/>
      <c r="JG163" s="1071" t="n"/>
      <c r="JH163" s="1071" t="n"/>
      <c r="JI163" s="1071" t="n"/>
      <c r="JJ163" s="1071" t="n"/>
      <c r="JK163" s="1071" t="n"/>
      <c r="JL163" s="1071" t="n"/>
      <c r="JM163" s="1071" t="n"/>
      <c r="JN163" s="1071" t="n"/>
      <c r="JO163" s="1071" t="n"/>
      <c r="JP163" s="1071" t="n"/>
      <c r="JQ163" s="1071" t="n"/>
      <c r="JR163" s="1071" t="n"/>
      <c r="JS163" s="1071" t="n"/>
      <c r="JT163" s="1071" t="n"/>
      <c r="JU163" s="1071" t="n"/>
      <c r="JV163" s="1071" t="n"/>
      <c r="JW163" s="1071" t="n"/>
      <c r="JX163" s="1071" t="n"/>
      <c r="JY163" s="1071" t="n"/>
      <c r="JZ163" s="1071" t="n"/>
      <c r="KA163" s="1071" t="n"/>
      <c r="KB163" s="1071" t="n"/>
      <c r="KC163" s="1071" t="n"/>
      <c r="KD163" s="1071" t="n"/>
      <c r="KE163" s="1071" t="n"/>
      <c r="KF163" s="1071" t="n"/>
      <c r="KG163" s="1071" t="n"/>
      <c r="KH163" s="1071" t="n"/>
      <c r="KI163" s="1071" t="n"/>
      <c r="KJ163" s="1071" t="n"/>
      <c r="KK163" s="1071" t="n"/>
      <c r="KL163" s="1071" t="n"/>
      <c r="KM163" s="1071" t="n"/>
      <c r="KN163" s="1071" t="n"/>
      <c r="KO163" s="1071" t="n"/>
      <c r="KP163" s="1071" t="n"/>
      <c r="KQ163" s="1071" t="n"/>
      <c r="KR163" s="1071" t="n"/>
      <c r="KS163" s="1071" t="n"/>
      <c r="KT163" s="1071" t="n"/>
      <c r="KU163" s="1071" t="n"/>
      <c r="KV163" s="1071" t="n"/>
      <c r="KW163" s="1071" t="n"/>
      <c r="KX163" s="1071" t="n"/>
      <c r="KY163" s="1071" t="n"/>
      <c r="KZ163" s="1071" t="n"/>
      <c r="LA163" s="1071" t="n"/>
      <c r="LB163" s="1071" t="n"/>
      <c r="LC163" s="1071" t="n"/>
      <c r="LD163" s="1071" t="n"/>
      <c r="LE163" s="1071" t="n"/>
      <c r="LF163" s="1071" t="n"/>
      <c r="LG163" s="1071" t="n"/>
      <c r="LH163" s="1071" t="n"/>
      <c r="LI163" s="1071" t="n"/>
      <c r="LJ163" s="1071" t="n"/>
      <c r="LK163" s="1071" t="n"/>
      <c r="LL163" s="1071" t="n"/>
      <c r="LM163" s="1071" t="n"/>
      <c r="LN163" s="1071" t="n"/>
      <c r="LO163" s="1071" t="n"/>
      <c r="LP163" s="1071" t="n"/>
      <c r="LQ163" s="1071" t="n"/>
      <c r="LR163" s="1071" t="n"/>
      <c r="LS163" s="1071" t="n"/>
    </row>
    <row r="164" ht="14.25" customFormat="1" customHeight="1" s="1107">
      <c r="A164" s="1071" t="n"/>
      <c r="B164" s="1097" t="n"/>
      <c r="C164" s="1128" t="n"/>
      <c r="D164" s="1128" t="n"/>
      <c r="E164" s="1128" t="n"/>
      <c r="F164" s="1128" t="n"/>
      <c r="G164" s="1128" t="n"/>
      <c r="H164" s="1128" t="n"/>
      <c r="I164" s="1119" t="n"/>
      <c r="J164" s="1071" t="n"/>
      <c r="K164" s="1071" t="n"/>
      <c r="L164" s="1071" t="n"/>
      <c r="M164" s="1071" t="n"/>
      <c r="N164" s="1100">
        <f>B150</f>
        <v/>
      </c>
      <c r="O164" s="1101">
        <f>C150*BS!$B$9</f>
        <v/>
      </c>
      <c r="P164" s="1101">
        <f>D150*BS!$B$9</f>
        <v/>
      </c>
      <c r="Q164" s="1101">
        <f>E150*BS!$B$9</f>
        <v/>
      </c>
      <c r="R164" s="1101">
        <f>F150*BS!$B$9</f>
        <v/>
      </c>
      <c r="S164" s="1101">
        <f>G150*BS!$B$9</f>
        <v/>
      </c>
      <c r="T164" s="1101">
        <f>H150*BS!$B$9</f>
        <v/>
      </c>
      <c r="U164" s="1102">
        <f>I150</f>
        <v/>
      </c>
      <c r="V164" s="141" t="n"/>
      <c r="W164" s="141" t="n"/>
      <c r="X164" s="1071" t="n"/>
      <c r="Y164" s="1071" t="n"/>
      <c r="Z164" s="1071" t="n"/>
      <c r="AA164" s="1071" t="n"/>
      <c r="AB164" s="1071" t="n"/>
      <c r="AC164" s="1071" t="n"/>
      <c r="AD164" s="1071" t="n"/>
      <c r="AE164" s="1071" t="n"/>
      <c r="AF164" s="1071" t="n"/>
      <c r="AG164" s="1071" t="n"/>
      <c r="AH164" s="1071" t="n"/>
      <c r="AI164" s="1071" t="n"/>
      <c r="AJ164" s="1071" t="n"/>
      <c r="AK164" s="1071" t="n"/>
      <c r="AL164" s="1071" t="n"/>
      <c r="AM164" s="1071" t="n"/>
      <c r="AN164" s="1071" t="n"/>
      <c r="AO164" s="1071" t="n"/>
      <c r="AP164" s="1071" t="n"/>
      <c r="AQ164" s="1071" t="n"/>
      <c r="AR164" s="1071" t="n"/>
      <c r="AS164" s="1071" t="n"/>
      <c r="AT164" s="1071" t="n"/>
      <c r="AU164" s="1071" t="n"/>
      <c r="AV164" s="1071" t="n"/>
      <c r="AW164" s="1071" t="n"/>
      <c r="AX164" s="1071" t="n"/>
      <c r="AY164" s="1071" t="n"/>
      <c r="AZ164" s="1071" t="n"/>
      <c r="BA164" s="1071" t="n"/>
      <c r="BB164" s="1071" t="n"/>
      <c r="BC164" s="1071" t="n"/>
      <c r="BD164" s="1071" t="n"/>
      <c r="BE164" s="1071" t="n"/>
      <c r="BF164" s="1071" t="n"/>
      <c r="BG164" s="1071" t="n"/>
      <c r="BH164" s="1071" t="n"/>
      <c r="BI164" s="1071" t="n"/>
      <c r="BJ164" s="1071" t="n"/>
      <c r="BK164" s="1071" t="n"/>
      <c r="BL164" s="1071" t="n"/>
      <c r="BM164" s="1071" t="n"/>
      <c r="BN164" s="1071" t="n"/>
      <c r="BO164" s="1071" t="n"/>
      <c r="BP164" s="1071" t="n"/>
      <c r="BQ164" s="1071" t="n"/>
      <c r="BR164" s="1071" t="n"/>
      <c r="BS164" s="1071" t="n"/>
      <c r="BT164" s="1071" t="n"/>
      <c r="BU164" s="1071" t="n"/>
      <c r="BV164" s="1071" t="n"/>
      <c r="BW164" s="1071" t="n"/>
      <c r="BX164" s="1071" t="n"/>
      <c r="BY164" s="1071" t="n"/>
      <c r="BZ164" s="1071" t="n"/>
      <c r="CA164" s="1071" t="n"/>
      <c r="CB164" s="1071" t="n"/>
      <c r="CC164" s="1071" t="n"/>
      <c r="CD164" s="1071" t="n"/>
      <c r="CE164" s="1071" t="n"/>
      <c r="CF164" s="1071" t="n"/>
      <c r="CG164" s="1071" t="n"/>
      <c r="CH164" s="1071" t="n"/>
      <c r="CI164" s="1071" t="n"/>
      <c r="CJ164" s="1071" t="n"/>
      <c r="CK164" s="1071" t="n"/>
      <c r="CL164" s="1071" t="n"/>
      <c r="CM164" s="1071" t="n"/>
      <c r="CN164" s="1071" t="n"/>
      <c r="CO164" s="1071" t="n"/>
      <c r="CP164" s="1071" t="n"/>
      <c r="CQ164" s="1071" t="n"/>
      <c r="CR164" s="1071" t="n"/>
      <c r="CS164" s="1071" t="n"/>
      <c r="CT164" s="1071" t="n"/>
      <c r="CU164" s="1071" t="n"/>
      <c r="CV164" s="1071" t="n"/>
      <c r="CW164" s="1071" t="n"/>
      <c r="CX164" s="1071" t="n"/>
      <c r="CY164" s="1071" t="n"/>
      <c r="CZ164" s="1071" t="n"/>
      <c r="DA164" s="1071" t="n"/>
      <c r="DB164" s="1071" t="n"/>
      <c r="DC164" s="1071" t="n"/>
      <c r="DD164" s="1071" t="n"/>
      <c r="DE164" s="1071" t="n"/>
      <c r="DF164" s="1071" t="n"/>
      <c r="DG164" s="1071" t="n"/>
      <c r="DH164" s="1071" t="n"/>
      <c r="DI164" s="1071" t="n"/>
      <c r="DJ164" s="1071" t="n"/>
      <c r="DK164" s="1071" t="n"/>
      <c r="DL164" s="1071" t="n"/>
      <c r="DM164" s="1071" t="n"/>
      <c r="DN164" s="1071" t="n"/>
      <c r="DO164" s="1071" t="n"/>
      <c r="DP164" s="1071" t="n"/>
      <c r="DQ164" s="1071" t="n"/>
      <c r="DR164" s="1071" t="n"/>
      <c r="DS164" s="1071" t="n"/>
      <c r="DT164" s="1071" t="n"/>
      <c r="DU164" s="1071" t="n"/>
      <c r="DV164" s="1071" t="n"/>
      <c r="DW164" s="1071" t="n"/>
      <c r="DX164" s="1071" t="n"/>
      <c r="DY164" s="1071" t="n"/>
      <c r="DZ164" s="1071" t="n"/>
      <c r="EA164" s="1071" t="n"/>
      <c r="EB164" s="1071" t="n"/>
      <c r="EC164" s="1071" t="n"/>
      <c r="ED164" s="1071" t="n"/>
      <c r="EE164" s="1071" t="n"/>
      <c r="EF164" s="1071" t="n"/>
      <c r="EG164" s="1071" t="n"/>
      <c r="EH164" s="1071" t="n"/>
      <c r="EI164" s="1071" t="n"/>
      <c r="EJ164" s="1071" t="n"/>
      <c r="EK164" s="1071" t="n"/>
      <c r="EL164" s="1071" t="n"/>
      <c r="EM164" s="1071" t="n"/>
      <c r="EN164" s="1071" t="n"/>
      <c r="EO164" s="1071" t="n"/>
      <c r="EP164" s="1071" t="n"/>
      <c r="EQ164" s="1071" t="n"/>
      <c r="ER164" s="1071" t="n"/>
      <c r="ES164" s="1071" t="n"/>
      <c r="ET164" s="1071" t="n"/>
      <c r="EU164" s="1071" t="n"/>
      <c r="EV164" s="1071" t="n"/>
      <c r="EW164" s="1071" t="n"/>
      <c r="EX164" s="1071" t="n"/>
      <c r="EY164" s="1071" t="n"/>
      <c r="EZ164" s="1071" t="n"/>
      <c r="FA164" s="1071" t="n"/>
      <c r="FB164" s="1071" t="n"/>
      <c r="FC164" s="1071" t="n"/>
      <c r="FD164" s="1071" t="n"/>
      <c r="FE164" s="1071" t="n"/>
      <c r="FF164" s="1071" t="n"/>
      <c r="FG164" s="1071" t="n"/>
      <c r="FH164" s="1071" t="n"/>
      <c r="FI164" s="1071" t="n"/>
      <c r="FJ164" s="1071" t="n"/>
      <c r="FK164" s="1071" t="n"/>
      <c r="FL164" s="1071" t="n"/>
      <c r="FM164" s="1071" t="n"/>
      <c r="FN164" s="1071" t="n"/>
      <c r="FO164" s="1071" t="n"/>
      <c r="FP164" s="1071" t="n"/>
      <c r="FQ164" s="1071" t="n"/>
      <c r="FR164" s="1071" t="n"/>
      <c r="FS164" s="1071" t="n"/>
      <c r="FT164" s="1071" t="n"/>
      <c r="FU164" s="1071" t="n"/>
      <c r="FV164" s="1071" t="n"/>
      <c r="FW164" s="1071" t="n"/>
      <c r="FX164" s="1071" t="n"/>
      <c r="FY164" s="1071" t="n"/>
      <c r="FZ164" s="1071" t="n"/>
      <c r="GA164" s="1071" t="n"/>
      <c r="GB164" s="1071" t="n"/>
      <c r="GC164" s="1071" t="n"/>
      <c r="GD164" s="1071" t="n"/>
      <c r="GE164" s="1071" t="n"/>
      <c r="GF164" s="1071" t="n"/>
      <c r="GG164" s="1071" t="n"/>
      <c r="GH164" s="1071" t="n"/>
      <c r="GI164" s="1071" t="n"/>
      <c r="GJ164" s="1071" t="n"/>
      <c r="GK164" s="1071" t="n"/>
      <c r="GL164" s="1071" t="n"/>
      <c r="GM164" s="1071" t="n"/>
      <c r="GN164" s="1071" t="n"/>
      <c r="GO164" s="1071" t="n"/>
      <c r="GP164" s="1071" t="n"/>
      <c r="GQ164" s="1071" t="n"/>
      <c r="GR164" s="1071" t="n"/>
      <c r="GS164" s="1071" t="n"/>
      <c r="GT164" s="1071" t="n"/>
      <c r="GU164" s="1071" t="n"/>
      <c r="GV164" s="1071" t="n"/>
      <c r="GW164" s="1071" t="n"/>
      <c r="GX164" s="1071" t="n"/>
      <c r="GY164" s="1071" t="n"/>
      <c r="GZ164" s="1071" t="n"/>
      <c r="HA164" s="1071" t="n"/>
      <c r="HB164" s="1071" t="n"/>
      <c r="HC164" s="1071" t="n"/>
      <c r="HD164" s="1071" t="n"/>
      <c r="HE164" s="1071" t="n"/>
      <c r="HF164" s="1071" t="n"/>
      <c r="HG164" s="1071" t="n"/>
      <c r="HH164" s="1071" t="n"/>
      <c r="HI164" s="1071" t="n"/>
      <c r="HJ164" s="1071" t="n"/>
      <c r="HK164" s="1071" t="n"/>
      <c r="HL164" s="1071" t="n"/>
      <c r="HM164" s="1071" t="n"/>
      <c r="HN164" s="1071" t="n"/>
      <c r="HO164" s="1071" t="n"/>
      <c r="HP164" s="1071" t="n"/>
      <c r="HQ164" s="1071" t="n"/>
      <c r="HR164" s="1071" t="n"/>
      <c r="HS164" s="1071" t="n"/>
      <c r="HT164" s="1071" t="n"/>
      <c r="HU164" s="1071" t="n"/>
      <c r="HV164" s="1071" t="n"/>
      <c r="HW164" s="1071" t="n"/>
      <c r="HX164" s="1071" t="n"/>
      <c r="HY164" s="1071" t="n"/>
      <c r="HZ164" s="1071" t="n"/>
      <c r="IA164" s="1071" t="n"/>
      <c r="IB164" s="1071" t="n"/>
      <c r="IC164" s="1071" t="n"/>
      <c r="ID164" s="1071" t="n"/>
      <c r="IE164" s="1071" t="n"/>
      <c r="IF164" s="1071" t="n"/>
      <c r="IG164" s="1071" t="n"/>
      <c r="IH164" s="1071" t="n"/>
      <c r="II164" s="1071" t="n"/>
      <c r="IJ164" s="1071" t="n"/>
      <c r="IK164" s="1071" t="n"/>
      <c r="IL164" s="1071" t="n"/>
      <c r="IM164" s="1071" t="n"/>
      <c r="IN164" s="1071" t="n"/>
      <c r="IO164" s="1071" t="n"/>
      <c r="IP164" s="1071" t="n"/>
      <c r="IQ164" s="1071" t="n"/>
      <c r="IR164" s="1071" t="n"/>
      <c r="IS164" s="1071" t="n"/>
      <c r="IT164" s="1071" t="n"/>
      <c r="IU164" s="1071" t="n"/>
      <c r="IV164" s="1071" t="n"/>
      <c r="IW164" s="1071" t="n"/>
      <c r="IX164" s="1071" t="n"/>
      <c r="IY164" s="1071" t="n"/>
      <c r="IZ164" s="1071" t="n"/>
      <c r="JA164" s="1071" t="n"/>
      <c r="JB164" s="1071" t="n"/>
      <c r="JC164" s="1071" t="n"/>
      <c r="JD164" s="1071" t="n"/>
      <c r="JE164" s="1071" t="n"/>
      <c r="JF164" s="1071" t="n"/>
      <c r="JG164" s="1071" t="n"/>
      <c r="JH164" s="1071" t="n"/>
      <c r="JI164" s="1071" t="n"/>
      <c r="JJ164" s="1071" t="n"/>
      <c r="JK164" s="1071" t="n"/>
      <c r="JL164" s="1071" t="n"/>
      <c r="JM164" s="1071" t="n"/>
      <c r="JN164" s="1071" t="n"/>
      <c r="JO164" s="1071" t="n"/>
      <c r="JP164" s="1071" t="n"/>
      <c r="JQ164" s="1071" t="n"/>
      <c r="JR164" s="1071" t="n"/>
      <c r="JS164" s="1071" t="n"/>
      <c r="JT164" s="1071" t="n"/>
      <c r="JU164" s="1071" t="n"/>
      <c r="JV164" s="1071" t="n"/>
      <c r="JW164" s="1071" t="n"/>
      <c r="JX164" s="1071" t="n"/>
      <c r="JY164" s="1071" t="n"/>
      <c r="JZ164" s="1071" t="n"/>
      <c r="KA164" s="1071" t="n"/>
      <c r="KB164" s="1071" t="n"/>
      <c r="KC164" s="1071" t="n"/>
      <c r="KD164" s="1071" t="n"/>
      <c r="KE164" s="1071" t="n"/>
      <c r="KF164" s="1071" t="n"/>
      <c r="KG164" s="1071" t="n"/>
      <c r="KH164" s="1071" t="n"/>
      <c r="KI164" s="1071" t="n"/>
      <c r="KJ164" s="1071" t="n"/>
      <c r="KK164" s="1071" t="n"/>
      <c r="KL164" s="1071" t="n"/>
      <c r="KM164" s="1071" t="n"/>
      <c r="KN164" s="1071" t="n"/>
      <c r="KO164" s="1071" t="n"/>
      <c r="KP164" s="1071" t="n"/>
      <c r="KQ164" s="1071" t="n"/>
      <c r="KR164" s="1071" t="n"/>
      <c r="KS164" s="1071" t="n"/>
      <c r="KT164" s="1071" t="n"/>
      <c r="KU164" s="1071" t="n"/>
      <c r="KV164" s="1071" t="n"/>
      <c r="KW164" s="1071" t="n"/>
      <c r="KX164" s="1071" t="n"/>
      <c r="KY164" s="1071" t="n"/>
      <c r="KZ164" s="1071" t="n"/>
      <c r="LA164" s="1071" t="n"/>
      <c r="LB164" s="1071" t="n"/>
      <c r="LC164" s="1071" t="n"/>
      <c r="LD164" s="1071" t="n"/>
      <c r="LE164" s="1071" t="n"/>
      <c r="LF164" s="1071" t="n"/>
      <c r="LG164" s="1071" t="n"/>
      <c r="LH164" s="1071" t="n"/>
      <c r="LI164" s="1071" t="n"/>
      <c r="LJ164" s="1071" t="n"/>
      <c r="LK164" s="1071" t="n"/>
      <c r="LL164" s="1071" t="n"/>
      <c r="LM164" s="1071" t="n"/>
      <c r="LN164" s="1071" t="n"/>
      <c r="LO164" s="1071" t="n"/>
      <c r="LP164" s="1071" t="n"/>
      <c r="LQ164" s="1071" t="n"/>
      <c r="LR164" s="1071" t="n"/>
      <c r="LS164" s="1071" t="n"/>
    </row>
    <row r="165" ht="14.25" customFormat="1" customHeight="1" s="1071">
      <c r="A165" s="1071" t="n"/>
      <c r="B165" s="1097" t="n"/>
      <c r="C165" s="1128" t="n"/>
      <c r="D165" s="1128" t="n"/>
      <c r="E165" s="1128" t="n"/>
      <c r="F165" s="1128" t="n"/>
      <c r="G165" s="1128" t="n"/>
      <c r="H165" s="1128" t="n"/>
      <c r="I165" s="1119" t="n"/>
      <c r="J165" s="1071" t="n"/>
      <c r="K165" s="1071" t="n"/>
      <c r="L165" s="1071" t="n"/>
      <c r="M165" s="1071" t="n"/>
      <c r="N165" s="1100">
        <f>B151</f>
        <v/>
      </c>
      <c r="O165" s="1101">
        <f>C151*BS!$B$9</f>
        <v/>
      </c>
      <c r="P165" s="1101">
        <f>D151*BS!$B$9</f>
        <v/>
      </c>
      <c r="Q165" s="1101">
        <f>E151*BS!$B$9</f>
        <v/>
      </c>
      <c r="R165" s="1101">
        <f>F151*BS!$B$9</f>
        <v/>
      </c>
      <c r="S165" s="1101">
        <f>G151*BS!$B$9</f>
        <v/>
      </c>
      <c r="T165" s="1101">
        <f>H151*BS!$B$9</f>
        <v/>
      </c>
      <c r="U165" s="1102">
        <f>I151</f>
        <v/>
      </c>
      <c r="V165" s="141" t="n"/>
      <c r="W165" s="141" t="n"/>
      <c r="X165" s="1071" t="n"/>
      <c r="Y165" s="1071" t="n"/>
      <c r="Z165" s="1071" t="n"/>
      <c r="AA165" s="1071" t="n"/>
      <c r="AB165" s="1071" t="n"/>
      <c r="AC165" s="1071" t="n"/>
      <c r="AD165" s="1071" t="n"/>
      <c r="AE165" s="1071" t="n"/>
      <c r="AF165" s="1071" t="n"/>
      <c r="AG165" s="1071" t="n"/>
      <c r="AH165" s="1071" t="n"/>
      <c r="AI165" s="1071" t="n"/>
      <c r="AJ165" s="1071" t="n"/>
      <c r="AK165" s="1071" t="n"/>
      <c r="AL165" s="1071" t="n"/>
      <c r="AM165" s="1071" t="n"/>
      <c r="AN165" s="1071" t="n"/>
      <c r="AO165" s="1071" t="n"/>
      <c r="AP165" s="1071" t="n"/>
      <c r="AQ165" s="1071" t="n"/>
      <c r="AR165" s="1071" t="n"/>
      <c r="AS165" s="1071" t="n"/>
      <c r="AT165" s="1071" t="n"/>
      <c r="AU165" s="1071" t="n"/>
      <c r="AV165" s="1071" t="n"/>
      <c r="AW165" s="1071" t="n"/>
      <c r="AX165" s="1071" t="n"/>
      <c r="AY165" s="1071" t="n"/>
      <c r="AZ165" s="1071" t="n"/>
      <c r="BA165" s="1071" t="n"/>
      <c r="BB165" s="1071" t="n"/>
      <c r="BC165" s="1071" t="n"/>
      <c r="BD165" s="1071" t="n"/>
      <c r="BE165" s="1071" t="n"/>
      <c r="BF165" s="1071" t="n"/>
      <c r="BG165" s="1071" t="n"/>
      <c r="BH165" s="1071" t="n"/>
      <c r="BI165" s="1071" t="n"/>
      <c r="BJ165" s="1071" t="n"/>
      <c r="BK165" s="1071" t="n"/>
      <c r="BL165" s="1071" t="n"/>
      <c r="BM165" s="1071" t="n"/>
      <c r="BN165" s="1071" t="n"/>
      <c r="BO165" s="1071" t="n"/>
      <c r="BP165" s="1071" t="n"/>
      <c r="BQ165" s="1071" t="n"/>
      <c r="BR165" s="1071" t="n"/>
      <c r="BS165" s="1071" t="n"/>
      <c r="BT165" s="1071" t="n"/>
      <c r="BU165" s="1071" t="n"/>
      <c r="BV165" s="1071" t="n"/>
      <c r="BW165" s="1071" t="n"/>
      <c r="BX165" s="1071" t="n"/>
      <c r="BY165" s="1071" t="n"/>
      <c r="BZ165" s="1071" t="n"/>
      <c r="CA165" s="1071" t="n"/>
      <c r="CB165" s="1071" t="n"/>
      <c r="CC165" s="1071" t="n"/>
      <c r="CD165" s="1071" t="n"/>
      <c r="CE165" s="1071" t="n"/>
      <c r="CF165" s="1071" t="n"/>
      <c r="CG165" s="1071" t="n"/>
      <c r="CH165" s="1071" t="n"/>
      <c r="CI165" s="1071" t="n"/>
      <c r="CJ165" s="1071" t="n"/>
      <c r="CK165" s="1071" t="n"/>
      <c r="CL165" s="1071" t="n"/>
      <c r="CM165" s="1071" t="n"/>
      <c r="CN165" s="1071" t="n"/>
      <c r="CO165" s="1071" t="n"/>
      <c r="CP165" s="1071" t="n"/>
      <c r="CQ165" s="1071" t="n"/>
      <c r="CR165" s="1071" t="n"/>
      <c r="CS165" s="1071" t="n"/>
      <c r="CT165" s="1071" t="n"/>
      <c r="CU165" s="1071" t="n"/>
      <c r="CV165" s="1071" t="n"/>
      <c r="CW165" s="1071" t="n"/>
      <c r="CX165" s="1071" t="n"/>
      <c r="CY165" s="1071" t="n"/>
      <c r="CZ165" s="1071" t="n"/>
      <c r="DA165" s="1071" t="n"/>
      <c r="DB165" s="1071" t="n"/>
      <c r="DC165" s="1071" t="n"/>
      <c r="DD165" s="1071" t="n"/>
      <c r="DE165" s="1071" t="n"/>
      <c r="DF165" s="1071" t="n"/>
      <c r="DG165" s="1071" t="n"/>
      <c r="DH165" s="1071" t="n"/>
      <c r="DI165" s="1071" t="n"/>
      <c r="DJ165" s="1071" t="n"/>
      <c r="DK165" s="1071" t="n"/>
      <c r="DL165" s="1071" t="n"/>
      <c r="DM165" s="1071" t="n"/>
      <c r="DN165" s="1071" t="n"/>
      <c r="DO165" s="1071" t="n"/>
      <c r="DP165" s="1071" t="n"/>
      <c r="DQ165" s="1071" t="n"/>
      <c r="DR165" s="1071" t="n"/>
      <c r="DS165" s="1071" t="n"/>
      <c r="DT165" s="1071" t="n"/>
      <c r="DU165" s="1071" t="n"/>
      <c r="DV165" s="1071" t="n"/>
      <c r="DW165" s="1071" t="n"/>
      <c r="DX165" s="1071" t="n"/>
      <c r="DY165" s="1071" t="n"/>
      <c r="DZ165" s="1071" t="n"/>
      <c r="EA165" s="1071" t="n"/>
      <c r="EB165" s="1071" t="n"/>
      <c r="EC165" s="1071" t="n"/>
      <c r="ED165" s="1071" t="n"/>
      <c r="EE165" s="1071" t="n"/>
      <c r="EF165" s="1071" t="n"/>
      <c r="EG165" s="1071" t="n"/>
      <c r="EH165" s="1071" t="n"/>
      <c r="EI165" s="1071" t="n"/>
      <c r="EJ165" s="1071" t="n"/>
      <c r="EK165" s="1071" t="n"/>
      <c r="EL165" s="1071" t="n"/>
      <c r="EM165" s="1071" t="n"/>
      <c r="EN165" s="1071" t="n"/>
      <c r="EO165" s="1071" t="n"/>
      <c r="EP165" s="1071" t="n"/>
      <c r="EQ165" s="1071" t="n"/>
      <c r="ER165" s="1071" t="n"/>
      <c r="ES165" s="1071" t="n"/>
      <c r="ET165" s="1071" t="n"/>
      <c r="EU165" s="1071" t="n"/>
      <c r="EV165" s="1071" t="n"/>
      <c r="EW165" s="1071" t="n"/>
      <c r="EX165" s="1071" t="n"/>
      <c r="EY165" s="1071" t="n"/>
      <c r="EZ165" s="1071" t="n"/>
      <c r="FA165" s="1071" t="n"/>
      <c r="FB165" s="1071" t="n"/>
      <c r="FC165" s="1071" t="n"/>
      <c r="FD165" s="1071" t="n"/>
      <c r="FE165" s="1071" t="n"/>
      <c r="FF165" s="1071" t="n"/>
      <c r="FG165" s="1071" t="n"/>
      <c r="FH165" s="1071" t="n"/>
      <c r="FI165" s="1071" t="n"/>
      <c r="FJ165" s="1071" t="n"/>
      <c r="FK165" s="1071" t="n"/>
      <c r="FL165" s="1071" t="n"/>
      <c r="FM165" s="1071" t="n"/>
      <c r="FN165" s="1071" t="n"/>
      <c r="FO165" s="1071" t="n"/>
      <c r="FP165" s="1071" t="n"/>
      <c r="FQ165" s="1071" t="n"/>
      <c r="FR165" s="1071" t="n"/>
      <c r="FS165" s="1071" t="n"/>
      <c r="FT165" s="1071" t="n"/>
      <c r="FU165" s="1071" t="n"/>
      <c r="FV165" s="1071" t="n"/>
      <c r="FW165" s="1071" t="n"/>
      <c r="FX165" s="1071" t="n"/>
      <c r="FY165" s="1071" t="n"/>
      <c r="FZ165" s="1071" t="n"/>
      <c r="GA165" s="1071" t="n"/>
      <c r="GB165" s="1071" t="n"/>
      <c r="GC165" s="1071" t="n"/>
      <c r="GD165" s="1071" t="n"/>
      <c r="GE165" s="1071" t="n"/>
      <c r="GF165" s="1071" t="n"/>
      <c r="GG165" s="1071" t="n"/>
      <c r="GH165" s="1071" t="n"/>
      <c r="GI165" s="1071" t="n"/>
      <c r="GJ165" s="1071" t="n"/>
      <c r="GK165" s="1071" t="n"/>
      <c r="GL165" s="1071" t="n"/>
      <c r="GM165" s="1071" t="n"/>
      <c r="GN165" s="1071" t="n"/>
      <c r="GO165" s="1071" t="n"/>
      <c r="GP165" s="1071" t="n"/>
      <c r="GQ165" s="1071" t="n"/>
      <c r="GR165" s="1071" t="n"/>
      <c r="GS165" s="1071" t="n"/>
      <c r="GT165" s="1071" t="n"/>
      <c r="GU165" s="1071" t="n"/>
      <c r="GV165" s="1071" t="n"/>
      <c r="GW165" s="1071" t="n"/>
      <c r="GX165" s="1071" t="n"/>
      <c r="GY165" s="1071" t="n"/>
      <c r="GZ165" s="1071" t="n"/>
      <c r="HA165" s="1071" t="n"/>
      <c r="HB165" s="1071" t="n"/>
      <c r="HC165" s="1071" t="n"/>
      <c r="HD165" s="1071" t="n"/>
      <c r="HE165" s="1071" t="n"/>
      <c r="HF165" s="1071" t="n"/>
      <c r="HG165" s="1071" t="n"/>
      <c r="HH165" s="1071" t="n"/>
      <c r="HI165" s="1071" t="n"/>
      <c r="HJ165" s="1071" t="n"/>
      <c r="HK165" s="1071" t="n"/>
      <c r="HL165" s="1071" t="n"/>
      <c r="HM165" s="1071" t="n"/>
      <c r="HN165" s="1071" t="n"/>
      <c r="HO165" s="1071" t="n"/>
      <c r="HP165" s="1071" t="n"/>
      <c r="HQ165" s="1071" t="n"/>
      <c r="HR165" s="1071" t="n"/>
      <c r="HS165" s="1071" t="n"/>
      <c r="HT165" s="1071" t="n"/>
      <c r="HU165" s="1071" t="n"/>
      <c r="HV165" s="1071" t="n"/>
      <c r="HW165" s="1071" t="n"/>
      <c r="HX165" s="1071" t="n"/>
      <c r="HY165" s="1071" t="n"/>
      <c r="HZ165" s="1071" t="n"/>
      <c r="IA165" s="1071" t="n"/>
      <c r="IB165" s="1071" t="n"/>
      <c r="IC165" s="1071" t="n"/>
      <c r="ID165" s="1071" t="n"/>
      <c r="IE165" s="1071" t="n"/>
      <c r="IF165" s="1071" t="n"/>
      <c r="IG165" s="1071" t="n"/>
      <c r="IH165" s="1071" t="n"/>
      <c r="II165" s="1071" t="n"/>
      <c r="IJ165" s="1071" t="n"/>
      <c r="IK165" s="1071" t="n"/>
      <c r="IL165" s="1071" t="n"/>
      <c r="IM165" s="1071" t="n"/>
      <c r="IN165" s="1071" t="n"/>
      <c r="IO165" s="1071" t="n"/>
      <c r="IP165" s="1071" t="n"/>
      <c r="IQ165" s="1071" t="n"/>
      <c r="IR165" s="1071" t="n"/>
      <c r="IS165" s="1071" t="n"/>
      <c r="IT165" s="1071" t="n"/>
      <c r="IU165" s="1071" t="n"/>
      <c r="IV165" s="1071" t="n"/>
      <c r="IW165" s="1071" t="n"/>
      <c r="IX165" s="1071" t="n"/>
      <c r="IY165" s="1071" t="n"/>
      <c r="IZ165" s="1071" t="n"/>
      <c r="JA165" s="1071" t="n"/>
      <c r="JB165" s="1071" t="n"/>
      <c r="JC165" s="1071" t="n"/>
      <c r="JD165" s="1071" t="n"/>
      <c r="JE165" s="1071" t="n"/>
      <c r="JF165" s="1071" t="n"/>
      <c r="JG165" s="1071" t="n"/>
      <c r="JH165" s="1071" t="n"/>
      <c r="JI165" s="1071" t="n"/>
      <c r="JJ165" s="1071" t="n"/>
      <c r="JK165" s="1071" t="n"/>
      <c r="JL165" s="1071" t="n"/>
      <c r="JM165" s="1071" t="n"/>
      <c r="JN165" s="1071" t="n"/>
      <c r="JO165" s="1071" t="n"/>
      <c r="JP165" s="1071" t="n"/>
      <c r="JQ165" s="1071" t="n"/>
      <c r="JR165" s="1071" t="n"/>
      <c r="JS165" s="1071" t="n"/>
      <c r="JT165" s="1071" t="n"/>
      <c r="JU165" s="1071" t="n"/>
      <c r="JV165" s="1071" t="n"/>
      <c r="JW165" s="1071" t="n"/>
      <c r="JX165" s="1071" t="n"/>
      <c r="JY165" s="1071" t="n"/>
      <c r="JZ165" s="1071" t="n"/>
      <c r="KA165" s="1071" t="n"/>
      <c r="KB165" s="1071" t="n"/>
      <c r="KC165" s="1071" t="n"/>
      <c r="KD165" s="1071" t="n"/>
      <c r="KE165" s="1071" t="n"/>
      <c r="KF165" s="1071" t="n"/>
      <c r="KG165" s="1071" t="n"/>
      <c r="KH165" s="1071" t="n"/>
      <c r="KI165" s="1071" t="n"/>
      <c r="KJ165" s="1071" t="n"/>
      <c r="KK165" s="1071" t="n"/>
      <c r="KL165" s="1071" t="n"/>
      <c r="KM165" s="1071" t="n"/>
      <c r="KN165" s="1071" t="n"/>
      <c r="KO165" s="1071" t="n"/>
      <c r="KP165" s="1071" t="n"/>
      <c r="KQ165" s="1071" t="n"/>
      <c r="KR165" s="1071" t="n"/>
      <c r="KS165" s="1071" t="n"/>
      <c r="KT165" s="1071" t="n"/>
      <c r="KU165" s="1071" t="n"/>
      <c r="KV165" s="1071" t="n"/>
      <c r="KW165" s="1071" t="n"/>
      <c r="KX165" s="1071" t="n"/>
      <c r="KY165" s="1071" t="n"/>
      <c r="KZ165" s="1071" t="n"/>
      <c r="LA165" s="1071" t="n"/>
      <c r="LB165" s="1071" t="n"/>
      <c r="LC165" s="1071" t="n"/>
      <c r="LD165" s="1071" t="n"/>
      <c r="LE165" s="1071" t="n"/>
      <c r="LF165" s="1071" t="n"/>
      <c r="LG165" s="1071" t="n"/>
      <c r="LH165" s="1071" t="n"/>
      <c r="LI165" s="1071" t="n"/>
      <c r="LJ165" s="1071" t="n"/>
      <c r="LK165" s="1071" t="n"/>
      <c r="LL165" s="1071" t="n"/>
      <c r="LM165" s="1071" t="n"/>
      <c r="LN165" s="1071" t="n"/>
      <c r="LO165" s="1071" t="n"/>
      <c r="LP165" s="1071" t="n"/>
      <c r="LQ165" s="1071" t="n"/>
      <c r="LR165" s="1071" t="n"/>
      <c r="LS165" s="1071" t="n"/>
    </row>
    <row r="166" ht="14.25" customFormat="1" customHeight="1" s="1071">
      <c r="A166" s="1071" t="n"/>
      <c r="B166" s="1097" t="n"/>
      <c r="C166" s="1128" t="n"/>
      <c r="D166" s="1128" t="n"/>
      <c r="E166" s="1128" t="n"/>
      <c r="F166" s="1128" t="n"/>
      <c r="G166" s="1128" t="n"/>
      <c r="H166" s="1128" t="n"/>
      <c r="I166" s="1119" t="n"/>
      <c r="J166" s="1071" t="n"/>
      <c r="K166" s="1071" t="n"/>
      <c r="L166" s="1071" t="n"/>
      <c r="M166" s="1071" t="n"/>
      <c r="N166" s="1100">
        <f>B152</f>
        <v/>
      </c>
      <c r="O166" s="1101">
        <f>C152*BS!$B$9</f>
        <v/>
      </c>
      <c r="P166" s="1101">
        <f>D152*BS!$B$9</f>
        <v/>
      </c>
      <c r="Q166" s="1101">
        <f>E152*BS!$B$9</f>
        <v/>
      </c>
      <c r="R166" s="1101">
        <f>F152*BS!$B$9</f>
        <v/>
      </c>
      <c r="S166" s="1101">
        <f>G152*BS!$B$9</f>
        <v/>
      </c>
      <c r="T166" s="1101">
        <f>H152*BS!$B$9</f>
        <v/>
      </c>
      <c r="U166" s="1102">
        <f>I152</f>
        <v/>
      </c>
      <c r="V166" s="141" t="n"/>
      <c r="W166" s="141" t="n"/>
      <c r="X166" s="1071" t="n"/>
      <c r="Y166" s="1071" t="n"/>
      <c r="Z166" s="1071" t="n"/>
      <c r="AA166" s="1071" t="n"/>
      <c r="AB166" s="1071" t="n"/>
      <c r="AC166" s="1071" t="n"/>
      <c r="AD166" s="1071" t="n"/>
      <c r="AE166" s="1071" t="n"/>
      <c r="AF166" s="1071" t="n"/>
      <c r="AG166" s="1071" t="n"/>
      <c r="AH166" s="1071" t="n"/>
      <c r="AI166" s="1071" t="n"/>
      <c r="AJ166" s="1071" t="n"/>
      <c r="AK166" s="1071" t="n"/>
      <c r="AL166" s="1071" t="n"/>
      <c r="AM166" s="1071" t="n"/>
      <c r="AN166" s="1071" t="n"/>
      <c r="AO166" s="1071" t="n"/>
      <c r="AP166" s="1071" t="n"/>
      <c r="AQ166" s="1071" t="n"/>
      <c r="AR166" s="1071" t="n"/>
      <c r="AS166" s="1071" t="n"/>
      <c r="AT166" s="1071" t="n"/>
      <c r="AU166" s="1071" t="n"/>
      <c r="AV166" s="1071" t="n"/>
      <c r="AW166" s="1071" t="n"/>
      <c r="AX166" s="1071" t="n"/>
      <c r="AY166" s="1071" t="n"/>
      <c r="AZ166" s="1071" t="n"/>
      <c r="BA166" s="1071" t="n"/>
      <c r="BB166" s="1071" t="n"/>
      <c r="BC166" s="1071" t="n"/>
      <c r="BD166" s="1071" t="n"/>
      <c r="BE166" s="1071" t="n"/>
      <c r="BF166" s="1071" t="n"/>
      <c r="BG166" s="1071" t="n"/>
      <c r="BH166" s="1071" t="n"/>
      <c r="BI166" s="1071" t="n"/>
      <c r="BJ166" s="1071" t="n"/>
      <c r="BK166" s="1071" t="n"/>
      <c r="BL166" s="1071" t="n"/>
      <c r="BM166" s="1071" t="n"/>
      <c r="BN166" s="1071" t="n"/>
      <c r="BO166" s="1071" t="n"/>
      <c r="BP166" s="1071" t="n"/>
      <c r="BQ166" s="1071" t="n"/>
      <c r="BR166" s="1071" t="n"/>
      <c r="BS166" s="1071" t="n"/>
      <c r="BT166" s="1071" t="n"/>
      <c r="BU166" s="1071" t="n"/>
      <c r="BV166" s="1071" t="n"/>
      <c r="BW166" s="1071" t="n"/>
      <c r="BX166" s="1071" t="n"/>
      <c r="BY166" s="1071" t="n"/>
      <c r="BZ166" s="1071" t="n"/>
      <c r="CA166" s="1071" t="n"/>
      <c r="CB166" s="1071" t="n"/>
      <c r="CC166" s="1071" t="n"/>
      <c r="CD166" s="1071" t="n"/>
      <c r="CE166" s="1071" t="n"/>
      <c r="CF166" s="1071" t="n"/>
      <c r="CG166" s="1071" t="n"/>
      <c r="CH166" s="1071" t="n"/>
      <c r="CI166" s="1071" t="n"/>
      <c r="CJ166" s="1071" t="n"/>
      <c r="CK166" s="1071" t="n"/>
      <c r="CL166" s="1071" t="n"/>
      <c r="CM166" s="1071" t="n"/>
      <c r="CN166" s="1071" t="n"/>
      <c r="CO166" s="1071" t="n"/>
      <c r="CP166" s="1071" t="n"/>
      <c r="CQ166" s="1071" t="n"/>
      <c r="CR166" s="1071" t="n"/>
      <c r="CS166" s="1071" t="n"/>
      <c r="CT166" s="1071" t="n"/>
      <c r="CU166" s="1071" t="n"/>
      <c r="CV166" s="1071" t="n"/>
      <c r="CW166" s="1071" t="n"/>
      <c r="CX166" s="1071" t="n"/>
      <c r="CY166" s="1071" t="n"/>
      <c r="CZ166" s="1071" t="n"/>
      <c r="DA166" s="1071" t="n"/>
      <c r="DB166" s="1071" t="n"/>
      <c r="DC166" s="1071" t="n"/>
      <c r="DD166" s="1071" t="n"/>
      <c r="DE166" s="1071" t="n"/>
      <c r="DF166" s="1071" t="n"/>
      <c r="DG166" s="1071" t="n"/>
      <c r="DH166" s="1071" t="n"/>
      <c r="DI166" s="1071" t="n"/>
      <c r="DJ166" s="1071" t="n"/>
      <c r="DK166" s="1071" t="n"/>
      <c r="DL166" s="1071" t="n"/>
      <c r="DM166" s="1071" t="n"/>
      <c r="DN166" s="1071" t="n"/>
      <c r="DO166" s="1071" t="n"/>
      <c r="DP166" s="1071" t="n"/>
      <c r="DQ166" s="1071" t="n"/>
      <c r="DR166" s="1071" t="n"/>
      <c r="DS166" s="1071" t="n"/>
      <c r="DT166" s="1071" t="n"/>
      <c r="DU166" s="1071" t="n"/>
      <c r="DV166" s="1071" t="n"/>
      <c r="DW166" s="1071" t="n"/>
      <c r="DX166" s="1071" t="n"/>
      <c r="DY166" s="1071" t="n"/>
      <c r="DZ166" s="1071" t="n"/>
      <c r="EA166" s="1071" t="n"/>
      <c r="EB166" s="1071" t="n"/>
      <c r="EC166" s="1071" t="n"/>
      <c r="ED166" s="1071" t="n"/>
      <c r="EE166" s="1071" t="n"/>
      <c r="EF166" s="1071" t="n"/>
      <c r="EG166" s="1071" t="n"/>
      <c r="EH166" s="1071" t="n"/>
      <c r="EI166" s="1071" t="n"/>
      <c r="EJ166" s="1071" t="n"/>
      <c r="EK166" s="1071" t="n"/>
      <c r="EL166" s="1071" t="n"/>
      <c r="EM166" s="1071" t="n"/>
      <c r="EN166" s="1071" t="n"/>
      <c r="EO166" s="1071" t="n"/>
      <c r="EP166" s="1071" t="n"/>
      <c r="EQ166" s="1071" t="n"/>
      <c r="ER166" s="1071" t="n"/>
      <c r="ES166" s="1071" t="n"/>
      <c r="ET166" s="1071" t="n"/>
      <c r="EU166" s="1071" t="n"/>
      <c r="EV166" s="1071" t="n"/>
      <c r="EW166" s="1071" t="n"/>
      <c r="EX166" s="1071" t="n"/>
      <c r="EY166" s="1071" t="n"/>
      <c r="EZ166" s="1071" t="n"/>
      <c r="FA166" s="1071" t="n"/>
      <c r="FB166" s="1071" t="n"/>
      <c r="FC166" s="1071" t="n"/>
      <c r="FD166" s="1071" t="n"/>
      <c r="FE166" s="1071" t="n"/>
      <c r="FF166" s="1071" t="n"/>
      <c r="FG166" s="1071" t="n"/>
      <c r="FH166" s="1071" t="n"/>
      <c r="FI166" s="1071" t="n"/>
      <c r="FJ166" s="1071" t="n"/>
      <c r="FK166" s="1071" t="n"/>
      <c r="FL166" s="1071" t="n"/>
      <c r="FM166" s="1071" t="n"/>
      <c r="FN166" s="1071" t="n"/>
      <c r="FO166" s="1071" t="n"/>
      <c r="FP166" s="1071" t="n"/>
      <c r="FQ166" s="1071" t="n"/>
      <c r="FR166" s="1071" t="n"/>
      <c r="FS166" s="1071" t="n"/>
      <c r="FT166" s="1071" t="n"/>
      <c r="FU166" s="1071" t="n"/>
      <c r="FV166" s="1071" t="n"/>
      <c r="FW166" s="1071" t="n"/>
      <c r="FX166" s="1071" t="n"/>
      <c r="FY166" s="1071" t="n"/>
      <c r="FZ166" s="1071" t="n"/>
      <c r="GA166" s="1071" t="n"/>
      <c r="GB166" s="1071" t="n"/>
      <c r="GC166" s="1071" t="n"/>
      <c r="GD166" s="1071" t="n"/>
      <c r="GE166" s="1071" t="n"/>
      <c r="GF166" s="1071" t="n"/>
      <c r="GG166" s="1071" t="n"/>
      <c r="GH166" s="1071" t="n"/>
      <c r="GI166" s="1071" t="n"/>
      <c r="GJ166" s="1071" t="n"/>
      <c r="GK166" s="1071" t="n"/>
      <c r="GL166" s="1071" t="n"/>
      <c r="GM166" s="1071" t="n"/>
      <c r="GN166" s="1071" t="n"/>
      <c r="GO166" s="1071" t="n"/>
      <c r="GP166" s="1071" t="n"/>
      <c r="GQ166" s="1071" t="n"/>
      <c r="GR166" s="1071" t="n"/>
      <c r="GS166" s="1071" t="n"/>
      <c r="GT166" s="1071" t="n"/>
      <c r="GU166" s="1071" t="n"/>
      <c r="GV166" s="1071" t="n"/>
      <c r="GW166" s="1071" t="n"/>
      <c r="GX166" s="1071" t="n"/>
      <c r="GY166" s="1071" t="n"/>
      <c r="GZ166" s="1071" t="n"/>
      <c r="HA166" s="1071" t="n"/>
      <c r="HB166" s="1071" t="n"/>
      <c r="HC166" s="1071" t="n"/>
      <c r="HD166" s="1071" t="n"/>
      <c r="HE166" s="1071" t="n"/>
      <c r="HF166" s="1071" t="n"/>
      <c r="HG166" s="1071" t="n"/>
      <c r="HH166" s="1071" t="n"/>
      <c r="HI166" s="1071" t="n"/>
      <c r="HJ166" s="1071" t="n"/>
      <c r="HK166" s="1071" t="n"/>
      <c r="HL166" s="1071" t="n"/>
      <c r="HM166" s="1071" t="n"/>
      <c r="HN166" s="1071" t="n"/>
      <c r="HO166" s="1071" t="n"/>
      <c r="HP166" s="1071" t="n"/>
      <c r="HQ166" s="1071" t="n"/>
      <c r="HR166" s="1071" t="n"/>
      <c r="HS166" s="1071" t="n"/>
      <c r="HT166" s="1071" t="n"/>
      <c r="HU166" s="1071" t="n"/>
      <c r="HV166" s="1071" t="n"/>
      <c r="HW166" s="1071" t="n"/>
      <c r="HX166" s="1071" t="n"/>
      <c r="HY166" s="1071" t="n"/>
      <c r="HZ166" s="1071" t="n"/>
      <c r="IA166" s="1071" t="n"/>
      <c r="IB166" s="1071" t="n"/>
      <c r="IC166" s="1071" t="n"/>
      <c r="ID166" s="1071" t="n"/>
      <c r="IE166" s="1071" t="n"/>
      <c r="IF166" s="1071" t="n"/>
      <c r="IG166" s="1071" t="n"/>
      <c r="IH166" s="1071" t="n"/>
      <c r="II166" s="1071" t="n"/>
      <c r="IJ166" s="1071" t="n"/>
      <c r="IK166" s="1071" t="n"/>
      <c r="IL166" s="1071" t="n"/>
      <c r="IM166" s="1071" t="n"/>
      <c r="IN166" s="1071" t="n"/>
      <c r="IO166" s="1071" t="n"/>
      <c r="IP166" s="1071" t="n"/>
      <c r="IQ166" s="1071" t="n"/>
      <c r="IR166" s="1071" t="n"/>
      <c r="IS166" s="1071" t="n"/>
      <c r="IT166" s="1071" t="n"/>
      <c r="IU166" s="1071" t="n"/>
      <c r="IV166" s="1071" t="n"/>
      <c r="IW166" s="1071" t="n"/>
      <c r="IX166" s="1071" t="n"/>
      <c r="IY166" s="1071" t="n"/>
      <c r="IZ166" s="1071" t="n"/>
      <c r="JA166" s="1071" t="n"/>
      <c r="JB166" s="1071" t="n"/>
      <c r="JC166" s="1071" t="n"/>
      <c r="JD166" s="1071" t="n"/>
      <c r="JE166" s="1071" t="n"/>
      <c r="JF166" s="1071" t="n"/>
      <c r="JG166" s="1071" t="n"/>
      <c r="JH166" s="1071" t="n"/>
      <c r="JI166" s="1071" t="n"/>
      <c r="JJ166" s="1071" t="n"/>
      <c r="JK166" s="1071" t="n"/>
      <c r="JL166" s="1071" t="n"/>
      <c r="JM166" s="1071" t="n"/>
      <c r="JN166" s="1071" t="n"/>
      <c r="JO166" s="1071" t="n"/>
      <c r="JP166" s="1071" t="n"/>
      <c r="JQ166" s="1071" t="n"/>
      <c r="JR166" s="1071" t="n"/>
      <c r="JS166" s="1071" t="n"/>
      <c r="JT166" s="1071" t="n"/>
      <c r="JU166" s="1071" t="n"/>
      <c r="JV166" s="1071" t="n"/>
      <c r="JW166" s="1071" t="n"/>
      <c r="JX166" s="1071" t="n"/>
      <c r="JY166" s="1071" t="n"/>
      <c r="JZ166" s="1071" t="n"/>
      <c r="KA166" s="1071" t="n"/>
      <c r="KB166" s="1071" t="n"/>
      <c r="KC166" s="1071" t="n"/>
      <c r="KD166" s="1071" t="n"/>
      <c r="KE166" s="1071" t="n"/>
      <c r="KF166" s="1071" t="n"/>
      <c r="KG166" s="1071" t="n"/>
      <c r="KH166" s="1071" t="n"/>
      <c r="KI166" s="1071" t="n"/>
      <c r="KJ166" s="1071" t="n"/>
      <c r="KK166" s="1071" t="n"/>
      <c r="KL166" s="1071" t="n"/>
      <c r="KM166" s="1071" t="n"/>
      <c r="KN166" s="1071" t="n"/>
      <c r="KO166" s="1071" t="n"/>
      <c r="KP166" s="1071" t="n"/>
      <c r="KQ166" s="1071" t="n"/>
      <c r="KR166" s="1071" t="n"/>
      <c r="KS166" s="1071" t="n"/>
      <c r="KT166" s="1071" t="n"/>
      <c r="KU166" s="1071" t="n"/>
      <c r="KV166" s="1071" t="n"/>
      <c r="KW166" s="1071" t="n"/>
      <c r="KX166" s="1071" t="n"/>
      <c r="KY166" s="1071" t="n"/>
      <c r="KZ166" s="1071" t="n"/>
      <c r="LA166" s="1071" t="n"/>
      <c r="LB166" s="1071" t="n"/>
      <c r="LC166" s="1071" t="n"/>
      <c r="LD166" s="1071" t="n"/>
      <c r="LE166" s="1071" t="n"/>
      <c r="LF166" s="1071" t="n"/>
      <c r="LG166" s="1071" t="n"/>
      <c r="LH166" s="1071" t="n"/>
      <c r="LI166" s="1071" t="n"/>
      <c r="LJ166" s="1071" t="n"/>
      <c r="LK166" s="1071" t="n"/>
      <c r="LL166" s="1071" t="n"/>
      <c r="LM166" s="1071" t="n"/>
      <c r="LN166" s="1071" t="n"/>
      <c r="LO166" s="1071" t="n"/>
      <c r="LP166" s="1071" t="n"/>
      <c r="LQ166" s="1071" t="n"/>
      <c r="LR166" s="1071" t="n"/>
      <c r="LS166" s="1071" t="n"/>
    </row>
    <row r="167" ht="14.25" customFormat="1" customHeight="1" s="1071">
      <c r="A167" s="1071" t="n"/>
      <c r="B167" s="1097" t="n"/>
      <c r="C167" s="1128" t="n"/>
      <c r="D167" s="1128" t="n"/>
      <c r="E167" s="1128" t="n"/>
      <c r="F167" s="1128" t="n"/>
      <c r="G167" s="1128" t="n"/>
      <c r="H167" s="1128" t="n"/>
      <c r="I167" s="1119" t="n"/>
      <c r="J167" s="1071" t="n"/>
      <c r="K167" s="1071" t="n"/>
      <c r="L167" s="1071" t="n"/>
      <c r="M167" s="1071" t="n"/>
      <c r="N167" s="1100">
        <f>B153</f>
        <v/>
      </c>
      <c r="O167" s="1101">
        <f>C153*BS!$B$9</f>
        <v/>
      </c>
      <c r="P167" s="1101">
        <f>D153*BS!$B$9</f>
        <v/>
      </c>
      <c r="Q167" s="1101">
        <f>E153*BS!$B$9</f>
        <v/>
      </c>
      <c r="R167" s="1101">
        <f>F153*BS!$B$9</f>
        <v/>
      </c>
      <c r="S167" s="1101">
        <f>G153*BS!$B$9</f>
        <v/>
      </c>
      <c r="T167" s="1101">
        <f>H153*BS!$B$9</f>
        <v/>
      </c>
      <c r="U167" s="1102">
        <f>I153</f>
        <v/>
      </c>
      <c r="V167" s="141" t="n"/>
      <c r="W167" s="141" t="n"/>
      <c r="X167" s="1071" t="n"/>
      <c r="Y167" s="1071" t="n"/>
      <c r="Z167" s="1071" t="n"/>
      <c r="AA167" s="1071" t="n"/>
      <c r="AB167" s="1071" t="n"/>
      <c r="AC167" s="1071" t="n"/>
      <c r="AD167" s="1071" t="n"/>
      <c r="AE167" s="1071" t="n"/>
      <c r="AF167" s="1071" t="n"/>
      <c r="AG167" s="1071" t="n"/>
      <c r="AH167" s="1071" t="n"/>
      <c r="AI167" s="1071" t="n"/>
      <c r="AJ167" s="1071" t="n"/>
      <c r="AK167" s="1071" t="n"/>
      <c r="AL167" s="1071" t="n"/>
      <c r="AM167" s="1071" t="n"/>
      <c r="AN167" s="1071" t="n"/>
      <c r="AO167" s="1071" t="n"/>
      <c r="AP167" s="1071" t="n"/>
      <c r="AQ167" s="1071" t="n"/>
      <c r="AR167" s="1071" t="n"/>
      <c r="AS167" s="1071" t="n"/>
      <c r="AT167" s="1071" t="n"/>
      <c r="AU167" s="1071" t="n"/>
      <c r="AV167" s="1071" t="n"/>
      <c r="AW167" s="1071" t="n"/>
      <c r="AX167" s="1071" t="n"/>
      <c r="AY167" s="1071" t="n"/>
      <c r="AZ167" s="1071" t="n"/>
      <c r="BA167" s="1071" t="n"/>
      <c r="BB167" s="1071" t="n"/>
      <c r="BC167" s="1071" t="n"/>
      <c r="BD167" s="1071" t="n"/>
      <c r="BE167" s="1071" t="n"/>
      <c r="BF167" s="1071" t="n"/>
      <c r="BG167" s="1071" t="n"/>
      <c r="BH167" s="1071" t="n"/>
      <c r="BI167" s="1071" t="n"/>
      <c r="BJ167" s="1071" t="n"/>
      <c r="BK167" s="1071" t="n"/>
      <c r="BL167" s="1071" t="n"/>
      <c r="BM167" s="1071" t="n"/>
      <c r="BN167" s="1071" t="n"/>
      <c r="BO167" s="1071" t="n"/>
      <c r="BP167" s="1071" t="n"/>
      <c r="BQ167" s="1071" t="n"/>
      <c r="BR167" s="1071" t="n"/>
      <c r="BS167" s="1071" t="n"/>
      <c r="BT167" s="1071" t="n"/>
      <c r="BU167" s="1071" t="n"/>
      <c r="BV167" s="1071" t="n"/>
      <c r="BW167" s="1071" t="n"/>
      <c r="BX167" s="1071" t="n"/>
      <c r="BY167" s="1071" t="n"/>
      <c r="BZ167" s="1071" t="n"/>
      <c r="CA167" s="1071" t="n"/>
      <c r="CB167" s="1071" t="n"/>
      <c r="CC167" s="1071" t="n"/>
      <c r="CD167" s="1071" t="n"/>
      <c r="CE167" s="1071" t="n"/>
      <c r="CF167" s="1071" t="n"/>
      <c r="CG167" s="1071" t="n"/>
      <c r="CH167" s="1071" t="n"/>
      <c r="CI167" s="1071" t="n"/>
      <c r="CJ167" s="1071" t="n"/>
      <c r="CK167" s="1071" t="n"/>
      <c r="CL167" s="1071" t="n"/>
      <c r="CM167" s="1071" t="n"/>
      <c r="CN167" s="1071" t="n"/>
      <c r="CO167" s="1071" t="n"/>
      <c r="CP167" s="1071" t="n"/>
      <c r="CQ167" s="1071" t="n"/>
      <c r="CR167" s="1071" t="n"/>
      <c r="CS167" s="1071" t="n"/>
      <c r="CT167" s="1071" t="n"/>
      <c r="CU167" s="1071" t="n"/>
      <c r="CV167" s="1071" t="n"/>
      <c r="CW167" s="1071" t="n"/>
      <c r="CX167" s="1071" t="n"/>
      <c r="CY167" s="1071" t="n"/>
      <c r="CZ167" s="1071" t="n"/>
      <c r="DA167" s="1071" t="n"/>
      <c r="DB167" s="1071" t="n"/>
      <c r="DC167" s="1071" t="n"/>
      <c r="DD167" s="1071" t="n"/>
      <c r="DE167" s="1071" t="n"/>
      <c r="DF167" s="1071" t="n"/>
      <c r="DG167" s="1071" t="n"/>
      <c r="DH167" s="1071" t="n"/>
      <c r="DI167" s="1071" t="n"/>
      <c r="DJ167" s="1071" t="n"/>
      <c r="DK167" s="1071" t="n"/>
      <c r="DL167" s="1071" t="n"/>
      <c r="DM167" s="1071" t="n"/>
      <c r="DN167" s="1071" t="n"/>
      <c r="DO167" s="1071" t="n"/>
      <c r="DP167" s="1071" t="n"/>
      <c r="DQ167" s="1071" t="n"/>
      <c r="DR167" s="1071" t="n"/>
      <c r="DS167" s="1071" t="n"/>
      <c r="DT167" s="1071" t="n"/>
      <c r="DU167" s="1071" t="n"/>
      <c r="DV167" s="1071" t="n"/>
      <c r="DW167" s="1071" t="n"/>
      <c r="DX167" s="1071" t="n"/>
      <c r="DY167" s="1071" t="n"/>
      <c r="DZ167" s="1071" t="n"/>
      <c r="EA167" s="1071" t="n"/>
      <c r="EB167" s="1071" t="n"/>
      <c r="EC167" s="1071" t="n"/>
      <c r="ED167" s="1071" t="n"/>
      <c r="EE167" s="1071" t="n"/>
      <c r="EF167" s="1071" t="n"/>
      <c r="EG167" s="1071" t="n"/>
      <c r="EH167" s="1071" t="n"/>
      <c r="EI167" s="1071" t="n"/>
      <c r="EJ167" s="1071" t="n"/>
      <c r="EK167" s="1071" t="n"/>
      <c r="EL167" s="1071" t="n"/>
      <c r="EM167" s="1071" t="n"/>
      <c r="EN167" s="1071" t="n"/>
      <c r="EO167" s="1071" t="n"/>
      <c r="EP167" s="1071" t="n"/>
      <c r="EQ167" s="1071" t="n"/>
      <c r="ER167" s="1071" t="n"/>
      <c r="ES167" s="1071" t="n"/>
      <c r="ET167" s="1071" t="n"/>
      <c r="EU167" s="1071" t="n"/>
      <c r="EV167" s="1071" t="n"/>
      <c r="EW167" s="1071" t="n"/>
      <c r="EX167" s="1071" t="n"/>
      <c r="EY167" s="1071" t="n"/>
      <c r="EZ167" s="1071" t="n"/>
      <c r="FA167" s="1071" t="n"/>
      <c r="FB167" s="1071" t="n"/>
      <c r="FC167" s="1071" t="n"/>
      <c r="FD167" s="1071" t="n"/>
      <c r="FE167" s="1071" t="n"/>
      <c r="FF167" s="1071" t="n"/>
      <c r="FG167" s="1071" t="n"/>
      <c r="FH167" s="1071" t="n"/>
      <c r="FI167" s="1071" t="n"/>
      <c r="FJ167" s="1071" t="n"/>
      <c r="FK167" s="1071" t="n"/>
      <c r="FL167" s="1071" t="n"/>
      <c r="FM167" s="1071" t="n"/>
      <c r="FN167" s="1071" t="n"/>
      <c r="FO167" s="1071" t="n"/>
      <c r="FP167" s="1071" t="n"/>
      <c r="FQ167" s="1071" t="n"/>
      <c r="FR167" s="1071" t="n"/>
      <c r="FS167" s="1071" t="n"/>
      <c r="FT167" s="1071" t="n"/>
      <c r="FU167" s="1071" t="n"/>
      <c r="FV167" s="1071" t="n"/>
      <c r="FW167" s="1071" t="n"/>
      <c r="FX167" s="1071" t="n"/>
      <c r="FY167" s="1071" t="n"/>
      <c r="FZ167" s="1071" t="n"/>
      <c r="GA167" s="1071" t="n"/>
      <c r="GB167" s="1071" t="n"/>
      <c r="GC167" s="1071" t="n"/>
      <c r="GD167" s="1071" t="n"/>
      <c r="GE167" s="1071" t="n"/>
      <c r="GF167" s="1071" t="n"/>
      <c r="GG167" s="1071" t="n"/>
      <c r="GH167" s="1071" t="n"/>
      <c r="GI167" s="1071" t="n"/>
      <c r="GJ167" s="1071" t="n"/>
      <c r="GK167" s="1071" t="n"/>
      <c r="GL167" s="1071" t="n"/>
      <c r="GM167" s="1071" t="n"/>
      <c r="GN167" s="1071" t="n"/>
      <c r="GO167" s="1071" t="n"/>
      <c r="GP167" s="1071" t="n"/>
      <c r="GQ167" s="1071" t="n"/>
      <c r="GR167" s="1071" t="n"/>
      <c r="GS167" s="1071" t="n"/>
      <c r="GT167" s="1071" t="n"/>
      <c r="GU167" s="1071" t="n"/>
      <c r="GV167" s="1071" t="n"/>
      <c r="GW167" s="1071" t="n"/>
      <c r="GX167" s="1071" t="n"/>
      <c r="GY167" s="1071" t="n"/>
      <c r="GZ167" s="1071" t="n"/>
      <c r="HA167" s="1071" t="n"/>
      <c r="HB167" s="1071" t="n"/>
      <c r="HC167" s="1071" t="n"/>
      <c r="HD167" s="1071" t="n"/>
      <c r="HE167" s="1071" t="n"/>
      <c r="HF167" s="1071" t="n"/>
      <c r="HG167" s="1071" t="n"/>
      <c r="HH167" s="1071" t="n"/>
      <c r="HI167" s="1071" t="n"/>
      <c r="HJ167" s="1071" t="n"/>
      <c r="HK167" s="1071" t="n"/>
      <c r="HL167" s="1071" t="n"/>
      <c r="HM167" s="1071" t="n"/>
      <c r="HN167" s="1071" t="n"/>
      <c r="HO167" s="1071" t="n"/>
      <c r="HP167" s="1071" t="n"/>
      <c r="HQ167" s="1071" t="n"/>
      <c r="HR167" s="1071" t="n"/>
      <c r="HS167" s="1071" t="n"/>
      <c r="HT167" s="1071" t="n"/>
      <c r="HU167" s="1071" t="n"/>
      <c r="HV167" s="1071" t="n"/>
      <c r="HW167" s="1071" t="n"/>
      <c r="HX167" s="1071" t="n"/>
      <c r="HY167" s="1071" t="n"/>
      <c r="HZ167" s="1071" t="n"/>
      <c r="IA167" s="1071" t="n"/>
      <c r="IB167" s="1071" t="n"/>
      <c r="IC167" s="1071" t="n"/>
      <c r="ID167" s="1071" t="n"/>
      <c r="IE167" s="1071" t="n"/>
      <c r="IF167" s="1071" t="n"/>
      <c r="IG167" s="1071" t="n"/>
      <c r="IH167" s="1071" t="n"/>
      <c r="II167" s="1071" t="n"/>
      <c r="IJ167" s="1071" t="n"/>
      <c r="IK167" s="1071" t="n"/>
      <c r="IL167" s="1071" t="n"/>
      <c r="IM167" s="1071" t="n"/>
      <c r="IN167" s="1071" t="n"/>
      <c r="IO167" s="1071" t="n"/>
      <c r="IP167" s="1071" t="n"/>
      <c r="IQ167" s="1071" t="n"/>
      <c r="IR167" s="1071" t="n"/>
      <c r="IS167" s="1071" t="n"/>
      <c r="IT167" s="1071" t="n"/>
      <c r="IU167" s="1071" t="n"/>
      <c r="IV167" s="1071" t="n"/>
      <c r="IW167" s="1071" t="n"/>
      <c r="IX167" s="1071" t="n"/>
      <c r="IY167" s="1071" t="n"/>
      <c r="IZ167" s="1071" t="n"/>
      <c r="JA167" s="1071" t="n"/>
      <c r="JB167" s="1071" t="n"/>
      <c r="JC167" s="1071" t="n"/>
      <c r="JD167" s="1071" t="n"/>
      <c r="JE167" s="1071" t="n"/>
      <c r="JF167" s="1071" t="n"/>
      <c r="JG167" s="1071" t="n"/>
      <c r="JH167" s="1071" t="n"/>
      <c r="JI167" s="1071" t="n"/>
      <c r="JJ167" s="1071" t="n"/>
      <c r="JK167" s="1071" t="n"/>
      <c r="JL167" s="1071" t="n"/>
      <c r="JM167" s="1071" t="n"/>
      <c r="JN167" s="1071" t="n"/>
      <c r="JO167" s="1071" t="n"/>
      <c r="JP167" s="1071" t="n"/>
      <c r="JQ167" s="1071" t="n"/>
      <c r="JR167" s="1071" t="n"/>
      <c r="JS167" s="1071" t="n"/>
      <c r="JT167" s="1071" t="n"/>
      <c r="JU167" s="1071" t="n"/>
      <c r="JV167" s="1071" t="n"/>
      <c r="JW167" s="1071" t="n"/>
      <c r="JX167" s="1071" t="n"/>
      <c r="JY167" s="1071" t="n"/>
      <c r="JZ167" s="1071" t="n"/>
      <c r="KA167" s="1071" t="n"/>
      <c r="KB167" s="1071" t="n"/>
      <c r="KC167" s="1071" t="n"/>
      <c r="KD167" s="1071" t="n"/>
      <c r="KE167" s="1071" t="n"/>
      <c r="KF167" s="1071" t="n"/>
      <c r="KG167" s="1071" t="n"/>
      <c r="KH167" s="1071" t="n"/>
      <c r="KI167" s="1071" t="n"/>
      <c r="KJ167" s="1071" t="n"/>
      <c r="KK167" s="1071" t="n"/>
      <c r="KL167" s="1071" t="n"/>
      <c r="KM167" s="1071" t="n"/>
      <c r="KN167" s="1071" t="n"/>
      <c r="KO167" s="1071" t="n"/>
      <c r="KP167" s="1071" t="n"/>
      <c r="KQ167" s="1071" t="n"/>
      <c r="KR167" s="1071" t="n"/>
      <c r="KS167" s="1071" t="n"/>
      <c r="KT167" s="1071" t="n"/>
      <c r="KU167" s="1071" t="n"/>
      <c r="KV167" s="1071" t="n"/>
      <c r="KW167" s="1071" t="n"/>
      <c r="KX167" s="1071" t="n"/>
      <c r="KY167" s="1071" t="n"/>
      <c r="KZ167" s="1071" t="n"/>
      <c r="LA167" s="1071" t="n"/>
      <c r="LB167" s="1071" t="n"/>
      <c r="LC167" s="1071" t="n"/>
      <c r="LD167" s="1071" t="n"/>
      <c r="LE167" s="1071" t="n"/>
      <c r="LF167" s="1071" t="n"/>
      <c r="LG167" s="1071" t="n"/>
      <c r="LH167" s="1071" t="n"/>
      <c r="LI167" s="1071" t="n"/>
      <c r="LJ167" s="1071" t="n"/>
      <c r="LK167" s="1071" t="n"/>
      <c r="LL167" s="1071" t="n"/>
      <c r="LM167" s="1071" t="n"/>
      <c r="LN167" s="1071" t="n"/>
      <c r="LO167" s="1071" t="n"/>
      <c r="LP167" s="1071" t="n"/>
      <c r="LQ167" s="1071" t="n"/>
      <c r="LR167" s="1071" t="n"/>
      <c r="LS167" s="1071" t="n"/>
    </row>
    <row r="168" ht="14.25" customFormat="1" customHeight="1" s="1071">
      <c r="A168" s="1071" t="n"/>
      <c r="B168" s="1097" t="n"/>
      <c r="C168" s="1128" t="n"/>
      <c r="D168" s="1128" t="n"/>
      <c r="E168" s="1128" t="n"/>
      <c r="F168" s="1128" t="n"/>
      <c r="G168" s="1128" t="n"/>
      <c r="H168" s="1128" t="n"/>
      <c r="I168" s="1119" t="n"/>
      <c r="J168" s="1071" t="n"/>
      <c r="K168" s="1071" t="n"/>
      <c r="L168" s="1071" t="n"/>
      <c r="M168" s="1071" t="n"/>
      <c r="N168" s="1100">
        <f>B154</f>
        <v/>
      </c>
      <c r="O168" s="1101">
        <f>C154*BS!$B$9</f>
        <v/>
      </c>
      <c r="P168" s="1101">
        <f>D154*BS!$B$9</f>
        <v/>
      </c>
      <c r="Q168" s="1101">
        <f>E154*BS!$B$9</f>
        <v/>
      </c>
      <c r="R168" s="1101">
        <f>F154*BS!$B$9</f>
        <v/>
      </c>
      <c r="S168" s="1101">
        <f>G154*BS!$B$9</f>
        <v/>
      </c>
      <c r="T168" s="1101">
        <f>H154*BS!$B$9</f>
        <v/>
      </c>
      <c r="U168" s="1102">
        <f>I154</f>
        <v/>
      </c>
      <c r="V168" s="141" t="n"/>
      <c r="W168" s="141" t="n"/>
      <c r="X168" s="1071" t="n"/>
      <c r="Y168" s="1071" t="n"/>
      <c r="Z168" s="1071" t="n"/>
      <c r="AA168" s="1071" t="n"/>
      <c r="AB168" s="1071" t="n"/>
      <c r="AC168" s="1071" t="n"/>
      <c r="AD168" s="1071" t="n"/>
      <c r="AE168" s="1071" t="n"/>
      <c r="AF168" s="1071" t="n"/>
      <c r="AG168" s="1071" t="n"/>
      <c r="AH168" s="1071" t="n"/>
      <c r="AI168" s="1071" t="n"/>
      <c r="AJ168" s="1071" t="n"/>
      <c r="AK168" s="1071" t="n"/>
      <c r="AL168" s="1071" t="n"/>
      <c r="AM168" s="1071" t="n"/>
      <c r="AN168" s="1071" t="n"/>
      <c r="AO168" s="1071" t="n"/>
      <c r="AP168" s="1071" t="n"/>
      <c r="AQ168" s="1071" t="n"/>
      <c r="AR168" s="1071" t="n"/>
      <c r="AS168" s="1071" t="n"/>
      <c r="AT168" s="1071" t="n"/>
      <c r="AU168" s="1071" t="n"/>
      <c r="AV168" s="1071" t="n"/>
      <c r="AW168" s="1071" t="n"/>
      <c r="AX168" s="1071" t="n"/>
      <c r="AY168" s="1071" t="n"/>
      <c r="AZ168" s="1071" t="n"/>
      <c r="BA168" s="1071" t="n"/>
      <c r="BB168" s="1071" t="n"/>
      <c r="BC168" s="1071" t="n"/>
      <c r="BD168" s="1071" t="n"/>
      <c r="BE168" s="1071" t="n"/>
      <c r="BF168" s="1071" t="n"/>
      <c r="BG168" s="1071" t="n"/>
      <c r="BH168" s="1071" t="n"/>
      <c r="BI168" s="1071" t="n"/>
      <c r="BJ168" s="1071" t="n"/>
      <c r="BK168" s="1071" t="n"/>
      <c r="BL168" s="1071" t="n"/>
      <c r="BM168" s="1071" t="n"/>
      <c r="BN168" s="1071" t="n"/>
      <c r="BO168" s="1071" t="n"/>
      <c r="BP168" s="1071" t="n"/>
      <c r="BQ168" s="1071" t="n"/>
      <c r="BR168" s="1071" t="n"/>
      <c r="BS168" s="1071" t="n"/>
      <c r="BT168" s="1071" t="n"/>
      <c r="BU168" s="1071" t="n"/>
      <c r="BV168" s="1071" t="n"/>
      <c r="BW168" s="1071" t="n"/>
      <c r="BX168" s="1071" t="n"/>
      <c r="BY168" s="1071" t="n"/>
      <c r="BZ168" s="1071" t="n"/>
      <c r="CA168" s="1071" t="n"/>
      <c r="CB168" s="1071" t="n"/>
      <c r="CC168" s="1071" t="n"/>
      <c r="CD168" s="1071" t="n"/>
      <c r="CE168" s="1071" t="n"/>
      <c r="CF168" s="1071" t="n"/>
      <c r="CG168" s="1071" t="n"/>
      <c r="CH168" s="1071" t="n"/>
      <c r="CI168" s="1071" t="n"/>
      <c r="CJ168" s="1071" t="n"/>
      <c r="CK168" s="1071" t="n"/>
      <c r="CL168" s="1071" t="n"/>
      <c r="CM168" s="1071" t="n"/>
      <c r="CN168" s="1071" t="n"/>
      <c r="CO168" s="1071" t="n"/>
      <c r="CP168" s="1071" t="n"/>
      <c r="CQ168" s="1071" t="n"/>
      <c r="CR168" s="1071" t="n"/>
      <c r="CS168" s="1071" t="n"/>
      <c r="CT168" s="1071" t="n"/>
      <c r="CU168" s="1071" t="n"/>
      <c r="CV168" s="1071" t="n"/>
      <c r="CW168" s="1071" t="n"/>
      <c r="CX168" s="1071" t="n"/>
      <c r="CY168" s="1071" t="n"/>
      <c r="CZ168" s="1071" t="n"/>
      <c r="DA168" s="1071" t="n"/>
      <c r="DB168" s="1071" t="n"/>
      <c r="DC168" s="1071" t="n"/>
      <c r="DD168" s="1071" t="n"/>
      <c r="DE168" s="1071" t="n"/>
      <c r="DF168" s="1071" t="n"/>
      <c r="DG168" s="1071" t="n"/>
      <c r="DH168" s="1071" t="n"/>
      <c r="DI168" s="1071" t="n"/>
      <c r="DJ168" s="1071" t="n"/>
      <c r="DK168" s="1071" t="n"/>
      <c r="DL168" s="1071" t="n"/>
      <c r="DM168" s="1071" t="n"/>
      <c r="DN168" s="1071" t="n"/>
      <c r="DO168" s="1071" t="n"/>
      <c r="DP168" s="1071" t="n"/>
      <c r="DQ168" s="1071" t="n"/>
      <c r="DR168" s="1071" t="n"/>
      <c r="DS168" s="1071" t="n"/>
      <c r="DT168" s="1071" t="n"/>
      <c r="DU168" s="1071" t="n"/>
      <c r="DV168" s="1071" t="n"/>
      <c r="DW168" s="1071" t="n"/>
      <c r="DX168" s="1071" t="n"/>
      <c r="DY168" s="1071" t="n"/>
      <c r="DZ168" s="1071" t="n"/>
      <c r="EA168" s="1071" t="n"/>
      <c r="EB168" s="1071" t="n"/>
      <c r="EC168" s="1071" t="n"/>
      <c r="ED168" s="1071" t="n"/>
      <c r="EE168" s="1071" t="n"/>
      <c r="EF168" s="1071" t="n"/>
      <c r="EG168" s="1071" t="n"/>
      <c r="EH168" s="1071" t="n"/>
      <c r="EI168" s="1071" t="n"/>
      <c r="EJ168" s="1071" t="n"/>
      <c r="EK168" s="1071" t="n"/>
      <c r="EL168" s="1071" t="n"/>
      <c r="EM168" s="1071" t="n"/>
      <c r="EN168" s="1071" t="n"/>
      <c r="EO168" s="1071" t="n"/>
      <c r="EP168" s="1071" t="n"/>
      <c r="EQ168" s="1071" t="n"/>
      <c r="ER168" s="1071" t="n"/>
      <c r="ES168" s="1071" t="n"/>
      <c r="ET168" s="1071" t="n"/>
      <c r="EU168" s="1071" t="n"/>
      <c r="EV168" s="1071" t="n"/>
      <c r="EW168" s="1071" t="n"/>
      <c r="EX168" s="1071" t="n"/>
      <c r="EY168" s="1071" t="n"/>
      <c r="EZ168" s="1071" t="n"/>
      <c r="FA168" s="1071" t="n"/>
      <c r="FB168" s="1071" t="n"/>
      <c r="FC168" s="1071" t="n"/>
      <c r="FD168" s="1071" t="n"/>
      <c r="FE168" s="1071" t="n"/>
      <c r="FF168" s="1071" t="n"/>
      <c r="FG168" s="1071" t="n"/>
      <c r="FH168" s="1071" t="n"/>
      <c r="FI168" s="1071" t="n"/>
      <c r="FJ168" s="1071" t="n"/>
      <c r="FK168" s="1071" t="n"/>
      <c r="FL168" s="1071" t="n"/>
      <c r="FM168" s="1071" t="n"/>
      <c r="FN168" s="1071" t="n"/>
      <c r="FO168" s="1071" t="n"/>
      <c r="FP168" s="1071" t="n"/>
      <c r="FQ168" s="1071" t="n"/>
      <c r="FR168" s="1071" t="n"/>
      <c r="FS168" s="1071" t="n"/>
      <c r="FT168" s="1071" t="n"/>
      <c r="FU168" s="1071" t="n"/>
      <c r="FV168" s="1071" t="n"/>
      <c r="FW168" s="1071" t="n"/>
      <c r="FX168" s="1071" t="n"/>
      <c r="FY168" s="1071" t="n"/>
      <c r="FZ168" s="1071" t="n"/>
      <c r="GA168" s="1071" t="n"/>
      <c r="GB168" s="1071" t="n"/>
      <c r="GC168" s="1071" t="n"/>
      <c r="GD168" s="1071" t="n"/>
      <c r="GE168" s="1071" t="n"/>
      <c r="GF168" s="1071" t="n"/>
      <c r="GG168" s="1071" t="n"/>
      <c r="GH168" s="1071" t="n"/>
      <c r="GI168" s="1071" t="n"/>
      <c r="GJ168" s="1071" t="n"/>
      <c r="GK168" s="1071" t="n"/>
      <c r="GL168" s="1071" t="n"/>
      <c r="GM168" s="1071" t="n"/>
      <c r="GN168" s="1071" t="n"/>
      <c r="GO168" s="1071" t="n"/>
      <c r="GP168" s="1071" t="n"/>
      <c r="GQ168" s="1071" t="n"/>
      <c r="GR168" s="1071" t="n"/>
      <c r="GS168" s="1071" t="n"/>
      <c r="GT168" s="1071" t="n"/>
      <c r="GU168" s="1071" t="n"/>
      <c r="GV168" s="1071" t="n"/>
      <c r="GW168" s="1071" t="n"/>
      <c r="GX168" s="1071" t="n"/>
      <c r="GY168" s="1071" t="n"/>
      <c r="GZ168" s="1071" t="n"/>
      <c r="HA168" s="1071" t="n"/>
      <c r="HB168" s="1071" t="n"/>
      <c r="HC168" s="1071" t="n"/>
      <c r="HD168" s="1071" t="n"/>
      <c r="HE168" s="1071" t="n"/>
      <c r="HF168" s="1071" t="n"/>
      <c r="HG168" s="1071" t="n"/>
      <c r="HH168" s="1071" t="n"/>
      <c r="HI168" s="1071" t="n"/>
      <c r="HJ168" s="1071" t="n"/>
      <c r="HK168" s="1071" t="n"/>
      <c r="HL168" s="1071" t="n"/>
      <c r="HM168" s="1071" t="n"/>
      <c r="HN168" s="1071" t="n"/>
      <c r="HO168" s="1071" t="n"/>
      <c r="HP168" s="1071" t="n"/>
      <c r="HQ168" s="1071" t="n"/>
      <c r="HR168" s="1071" t="n"/>
      <c r="HS168" s="1071" t="n"/>
      <c r="HT168" s="1071" t="n"/>
      <c r="HU168" s="1071" t="n"/>
      <c r="HV168" s="1071" t="n"/>
      <c r="HW168" s="1071" t="n"/>
      <c r="HX168" s="1071" t="n"/>
      <c r="HY168" s="1071" t="n"/>
      <c r="HZ168" s="1071" t="n"/>
      <c r="IA168" s="1071" t="n"/>
      <c r="IB168" s="1071" t="n"/>
      <c r="IC168" s="1071" t="n"/>
      <c r="ID168" s="1071" t="n"/>
      <c r="IE168" s="1071" t="n"/>
      <c r="IF168" s="1071" t="n"/>
      <c r="IG168" s="1071" t="n"/>
      <c r="IH168" s="1071" t="n"/>
      <c r="II168" s="1071" t="n"/>
      <c r="IJ168" s="1071" t="n"/>
      <c r="IK168" s="1071" t="n"/>
      <c r="IL168" s="1071" t="n"/>
      <c r="IM168" s="1071" t="n"/>
      <c r="IN168" s="1071" t="n"/>
      <c r="IO168" s="1071" t="n"/>
      <c r="IP168" s="1071" t="n"/>
      <c r="IQ168" s="1071" t="n"/>
      <c r="IR168" s="1071" t="n"/>
      <c r="IS168" s="1071" t="n"/>
      <c r="IT168" s="1071" t="n"/>
      <c r="IU168" s="1071" t="n"/>
      <c r="IV168" s="1071" t="n"/>
      <c r="IW168" s="1071" t="n"/>
      <c r="IX168" s="1071" t="n"/>
      <c r="IY168" s="1071" t="n"/>
      <c r="IZ168" s="1071" t="n"/>
      <c r="JA168" s="1071" t="n"/>
      <c r="JB168" s="1071" t="n"/>
      <c r="JC168" s="1071" t="n"/>
      <c r="JD168" s="1071" t="n"/>
      <c r="JE168" s="1071" t="n"/>
      <c r="JF168" s="1071" t="n"/>
      <c r="JG168" s="1071" t="n"/>
      <c r="JH168" s="1071" t="n"/>
      <c r="JI168" s="1071" t="n"/>
      <c r="JJ168" s="1071" t="n"/>
      <c r="JK168" s="1071" t="n"/>
      <c r="JL168" s="1071" t="n"/>
      <c r="JM168" s="1071" t="n"/>
      <c r="JN168" s="1071" t="n"/>
      <c r="JO168" s="1071" t="n"/>
      <c r="JP168" s="1071" t="n"/>
      <c r="JQ168" s="1071" t="n"/>
      <c r="JR168" s="1071" t="n"/>
      <c r="JS168" s="1071" t="n"/>
      <c r="JT168" s="1071" t="n"/>
      <c r="JU168" s="1071" t="n"/>
      <c r="JV168" s="1071" t="n"/>
      <c r="JW168" s="1071" t="n"/>
      <c r="JX168" s="1071" t="n"/>
      <c r="JY168" s="1071" t="n"/>
      <c r="JZ168" s="1071" t="n"/>
      <c r="KA168" s="1071" t="n"/>
      <c r="KB168" s="1071" t="n"/>
      <c r="KC168" s="1071" t="n"/>
      <c r="KD168" s="1071" t="n"/>
      <c r="KE168" s="1071" t="n"/>
      <c r="KF168" s="1071" t="n"/>
      <c r="KG168" s="1071" t="n"/>
      <c r="KH168" s="1071" t="n"/>
      <c r="KI168" s="1071" t="n"/>
      <c r="KJ168" s="1071" t="n"/>
      <c r="KK168" s="1071" t="n"/>
      <c r="KL168" s="1071" t="n"/>
      <c r="KM168" s="1071" t="n"/>
      <c r="KN168" s="1071" t="n"/>
      <c r="KO168" s="1071" t="n"/>
      <c r="KP168" s="1071" t="n"/>
      <c r="KQ168" s="1071" t="n"/>
      <c r="KR168" s="1071" t="n"/>
      <c r="KS168" s="1071" t="n"/>
      <c r="KT168" s="1071" t="n"/>
      <c r="KU168" s="1071" t="n"/>
      <c r="KV168" s="1071" t="n"/>
      <c r="KW168" s="1071" t="n"/>
      <c r="KX168" s="1071" t="n"/>
      <c r="KY168" s="1071" t="n"/>
      <c r="KZ168" s="1071" t="n"/>
      <c r="LA168" s="1071" t="n"/>
      <c r="LB168" s="1071" t="n"/>
      <c r="LC168" s="1071" t="n"/>
      <c r="LD168" s="1071" t="n"/>
      <c r="LE168" s="1071" t="n"/>
      <c r="LF168" s="1071" t="n"/>
      <c r="LG168" s="1071" t="n"/>
      <c r="LH168" s="1071" t="n"/>
      <c r="LI168" s="1071" t="n"/>
      <c r="LJ168" s="1071" t="n"/>
      <c r="LK168" s="1071" t="n"/>
      <c r="LL168" s="1071" t="n"/>
      <c r="LM168" s="1071" t="n"/>
      <c r="LN168" s="1071" t="n"/>
      <c r="LO168" s="1071" t="n"/>
      <c r="LP168" s="1071" t="n"/>
      <c r="LQ168" s="1071" t="n"/>
      <c r="LR168" s="1071" t="n"/>
      <c r="LS168" s="1071" t="n"/>
    </row>
    <row r="169" ht="14.25" customFormat="1" customHeight="1" s="1071">
      <c r="A169" s="1071" t="n"/>
      <c r="B169" s="1097" t="n"/>
      <c r="C169" s="1128" t="n"/>
      <c r="D169" s="1128" t="n"/>
      <c r="E169" s="1128" t="n"/>
      <c r="F169" s="1128" t="n"/>
      <c r="G169" s="1128" t="n"/>
      <c r="H169" s="1128" t="n"/>
      <c r="I169" s="1119" t="n"/>
      <c r="J169" s="1071" t="n"/>
      <c r="K169" s="1071" t="n"/>
      <c r="L169" s="1071" t="n"/>
      <c r="M169" s="1071" t="n"/>
      <c r="N169" s="1100">
        <f>B155</f>
        <v/>
      </c>
      <c r="O169" s="1101">
        <f>C155*BS!$B$9</f>
        <v/>
      </c>
      <c r="P169" s="1101">
        <f>D155*BS!$B$9</f>
        <v/>
      </c>
      <c r="Q169" s="1101">
        <f>E155*BS!$B$9</f>
        <v/>
      </c>
      <c r="R169" s="1101">
        <f>F155*BS!$B$9</f>
        <v/>
      </c>
      <c r="S169" s="1101">
        <f>G155*BS!$B$9</f>
        <v/>
      </c>
      <c r="T169" s="1101">
        <f>H155*BS!$B$9</f>
        <v/>
      </c>
      <c r="U169" s="1102">
        <f>I155</f>
        <v/>
      </c>
      <c r="V169" s="141" t="n"/>
      <c r="W169" s="141" t="n"/>
      <c r="X169" s="1071" t="n"/>
      <c r="Y169" s="1071" t="n"/>
      <c r="Z169" s="1071" t="n"/>
      <c r="AA169" s="1071" t="n"/>
      <c r="AB169" s="1071" t="n"/>
      <c r="AC169" s="1071" t="n"/>
      <c r="AD169" s="1071" t="n"/>
      <c r="AE169" s="1071" t="n"/>
      <c r="AF169" s="1071" t="n"/>
      <c r="AG169" s="1071" t="n"/>
      <c r="AH169" s="1071" t="n"/>
      <c r="AI169" s="1071" t="n"/>
      <c r="AJ169" s="1071" t="n"/>
      <c r="AK169" s="1071" t="n"/>
      <c r="AL169" s="1071" t="n"/>
      <c r="AM169" s="1071" t="n"/>
      <c r="AN169" s="1071" t="n"/>
      <c r="AO169" s="1071" t="n"/>
      <c r="AP169" s="1071" t="n"/>
      <c r="AQ169" s="1071" t="n"/>
      <c r="AR169" s="1071" t="n"/>
      <c r="AS169" s="1071" t="n"/>
      <c r="AT169" s="1071" t="n"/>
      <c r="AU169" s="1071" t="n"/>
      <c r="AV169" s="1071" t="n"/>
      <c r="AW169" s="1071" t="n"/>
      <c r="AX169" s="1071" t="n"/>
      <c r="AY169" s="1071" t="n"/>
      <c r="AZ169" s="1071" t="n"/>
      <c r="BA169" s="1071" t="n"/>
      <c r="BB169" s="1071" t="n"/>
      <c r="BC169" s="1071" t="n"/>
      <c r="BD169" s="1071" t="n"/>
      <c r="BE169" s="1071" t="n"/>
      <c r="BF169" s="1071" t="n"/>
      <c r="BG169" s="1071" t="n"/>
      <c r="BH169" s="1071" t="n"/>
      <c r="BI169" s="1071" t="n"/>
      <c r="BJ169" s="1071" t="n"/>
      <c r="BK169" s="1071" t="n"/>
      <c r="BL169" s="1071" t="n"/>
      <c r="BM169" s="1071" t="n"/>
      <c r="BN169" s="1071" t="n"/>
      <c r="BO169" s="1071" t="n"/>
      <c r="BP169" s="1071" t="n"/>
      <c r="BQ169" s="1071" t="n"/>
      <c r="BR169" s="1071" t="n"/>
      <c r="BS169" s="1071" t="n"/>
      <c r="BT169" s="1071" t="n"/>
      <c r="BU169" s="1071" t="n"/>
      <c r="BV169" s="1071" t="n"/>
      <c r="BW169" s="1071" t="n"/>
      <c r="BX169" s="1071" t="n"/>
      <c r="BY169" s="1071" t="n"/>
      <c r="BZ169" s="1071" t="n"/>
      <c r="CA169" s="1071" t="n"/>
      <c r="CB169" s="1071" t="n"/>
      <c r="CC169" s="1071" t="n"/>
      <c r="CD169" s="1071" t="n"/>
      <c r="CE169" s="1071" t="n"/>
      <c r="CF169" s="1071" t="n"/>
      <c r="CG169" s="1071" t="n"/>
      <c r="CH169" s="1071" t="n"/>
      <c r="CI169" s="1071" t="n"/>
      <c r="CJ169" s="1071" t="n"/>
      <c r="CK169" s="1071" t="n"/>
      <c r="CL169" s="1071" t="n"/>
      <c r="CM169" s="1071" t="n"/>
      <c r="CN169" s="1071" t="n"/>
      <c r="CO169" s="1071" t="n"/>
      <c r="CP169" s="1071" t="n"/>
      <c r="CQ169" s="1071" t="n"/>
      <c r="CR169" s="1071" t="n"/>
      <c r="CS169" s="1071" t="n"/>
      <c r="CT169" s="1071" t="n"/>
      <c r="CU169" s="1071" t="n"/>
      <c r="CV169" s="1071" t="n"/>
      <c r="CW169" s="1071" t="n"/>
      <c r="CX169" s="1071" t="n"/>
      <c r="CY169" s="1071" t="n"/>
      <c r="CZ169" s="1071" t="n"/>
      <c r="DA169" s="1071" t="n"/>
      <c r="DB169" s="1071" t="n"/>
      <c r="DC169" s="1071" t="n"/>
      <c r="DD169" s="1071" t="n"/>
      <c r="DE169" s="1071" t="n"/>
      <c r="DF169" s="1071" t="n"/>
      <c r="DG169" s="1071" t="n"/>
      <c r="DH169" s="1071" t="n"/>
      <c r="DI169" s="1071" t="n"/>
      <c r="DJ169" s="1071" t="n"/>
      <c r="DK169" s="1071" t="n"/>
      <c r="DL169" s="1071" t="n"/>
      <c r="DM169" s="1071" t="n"/>
      <c r="DN169" s="1071" t="n"/>
      <c r="DO169" s="1071" t="n"/>
      <c r="DP169" s="1071" t="n"/>
      <c r="DQ169" s="1071" t="n"/>
      <c r="DR169" s="1071" t="n"/>
      <c r="DS169" s="1071" t="n"/>
      <c r="DT169" s="1071" t="n"/>
      <c r="DU169" s="1071" t="n"/>
      <c r="DV169" s="1071" t="n"/>
      <c r="DW169" s="1071" t="n"/>
      <c r="DX169" s="1071" t="n"/>
      <c r="DY169" s="1071" t="n"/>
      <c r="DZ169" s="1071" t="n"/>
      <c r="EA169" s="1071" t="n"/>
      <c r="EB169" s="1071" t="n"/>
      <c r="EC169" s="1071" t="n"/>
      <c r="ED169" s="1071" t="n"/>
      <c r="EE169" s="1071" t="n"/>
      <c r="EF169" s="1071" t="n"/>
      <c r="EG169" s="1071" t="n"/>
      <c r="EH169" s="1071" t="n"/>
      <c r="EI169" s="1071" t="n"/>
      <c r="EJ169" s="1071" t="n"/>
      <c r="EK169" s="1071" t="n"/>
      <c r="EL169" s="1071" t="n"/>
      <c r="EM169" s="1071" t="n"/>
      <c r="EN169" s="1071" t="n"/>
      <c r="EO169" s="1071" t="n"/>
      <c r="EP169" s="1071" t="n"/>
      <c r="EQ169" s="1071" t="n"/>
      <c r="ER169" s="1071" t="n"/>
      <c r="ES169" s="1071" t="n"/>
      <c r="ET169" s="1071" t="n"/>
      <c r="EU169" s="1071" t="n"/>
      <c r="EV169" s="1071" t="n"/>
      <c r="EW169" s="1071" t="n"/>
      <c r="EX169" s="1071" t="n"/>
      <c r="EY169" s="1071" t="n"/>
      <c r="EZ169" s="1071" t="n"/>
      <c r="FA169" s="1071" t="n"/>
      <c r="FB169" s="1071" t="n"/>
      <c r="FC169" s="1071" t="n"/>
      <c r="FD169" s="1071" t="n"/>
      <c r="FE169" s="1071" t="n"/>
      <c r="FF169" s="1071" t="n"/>
      <c r="FG169" s="1071" t="n"/>
      <c r="FH169" s="1071" t="n"/>
      <c r="FI169" s="1071" t="n"/>
      <c r="FJ169" s="1071" t="n"/>
      <c r="FK169" s="1071" t="n"/>
      <c r="FL169" s="1071" t="n"/>
      <c r="FM169" s="1071" t="n"/>
      <c r="FN169" s="1071" t="n"/>
      <c r="FO169" s="1071" t="n"/>
      <c r="FP169" s="1071" t="n"/>
      <c r="FQ169" s="1071" t="n"/>
      <c r="FR169" s="1071" t="n"/>
      <c r="FS169" s="1071" t="n"/>
      <c r="FT169" s="1071" t="n"/>
      <c r="FU169" s="1071" t="n"/>
      <c r="FV169" s="1071" t="n"/>
      <c r="FW169" s="1071" t="n"/>
      <c r="FX169" s="1071" t="n"/>
      <c r="FY169" s="1071" t="n"/>
      <c r="FZ169" s="1071" t="n"/>
      <c r="GA169" s="1071" t="n"/>
      <c r="GB169" s="1071" t="n"/>
      <c r="GC169" s="1071" t="n"/>
      <c r="GD169" s="1071" t="n"/>
      <c r="GE169" s="1071" t="n"/>
      <c r="GF169" s="1071" t="n"/>
      <c r="GG169" s="1071" t="n"/>
      <c r="GH169" s="1071" t="n"/>
      <c r="GI169" s="1071" t="n"/>
      <c r="GJ169" s="1071" t="n"/>
      <c r="GK169" s="1071" t="n"/>
      <c r="GL169" s="1071" t="n"/>
      <c r="GM169" s="1071" t="n"/>
      <c r="GN169" s="1071" t="n"/>
      <c r="GO169" s="1071" t="n"/>
      <c r="GP169" s="1071" t="n"/>
      <c r="GQ169" s="1071" t="n"/>
      <c r="GR169" s="1071" t="n"/>
      <c r="GS169" s="1071" t="n"/>
      <c r="GT169" s="1071" t="n"/>
      <c r="GU169" s="1071" t="n"/>
      <c r="GV169" s="1071" t="n"/>
      <c r="GW169" s="1071" t="n"/>
      <c r="GX169" s="1071" t="n"/>
      <c r="GY169" s="1071" t="n"/>
      <c r="GZ169" s="1071" t="n"/>
      <c r="HA169" s="1071" t="n"/>
      <c r="HB169" s="1071" t="n"/>
      <c r="HC169" s="1071" t="n"/>
      <c r="HD169" s="1071" t="n"/>
      <c r="HE169" s="1071" t="n"/>
      <c r="HF169" s="1071" t="n"/>
      <c r="HG169" s="1071" t="n"/>
      <c r="HH169" s="1071" t="n"/>
      <c r="HI169" s="1071" t="n"/>
      <c r="HJ169" s="1071" t="n"/>
      <c r="HK169" s="1071" t="n"/>
      <c r="HL169" s="1071" t="n"/>
      <c r="HM169" s="1071" t="n"/>
      <c r="HN169" s="1071" t="n"/>
      <c r="HO169" s="1071" t="n"/>
      <c r="HP169" s="1071" t="n"/>
      <c r="HQ169" s="1071" t="n"/>
      <c r="HR169" s="1071" t="n"/>
      <c r="HS169" s="1071" t="n"/>
      <c r="HT169" s="1071" t="n"/>
      <c r="HU169" s="1071" t="n"/>
      <c r="HV169" s="1071" t="n"/>
      <c r="HW169" s="1071" t="n"/>
      <c r="HX169" s="1071" t="n"/>
      <c r="HY169" s="1071" t="n"/>
      <c r="HZ169" s="1071" t="n"/>
      <c r="IA169" s="1071" t="n"/>
      <c r="IB169" s="1071" t="n"/>
      <c r="IC169" s="1071" t="n"/>
      <c r="ID169" s="1071" t="n"/>
      <c r="IE169" s="1071" t="n"/>
      <c r="IF169" s="1071" t="n"/>
      <c r="IG169" s="1071" t="n"/>
      <c r="IH169" s="1071" t="n"/>
      <c r="II169" s="1071" t="n"/>
      <c r="IJ169" s="1071" t="n"/>
      <c r="IK169" s="1071" t="n"/>
      <c r="IL169" s="1071" t="n"/>
      <c r="IM169" s="1071" t="n"/>
      <c r="IN169" s="1071" t="n"/>
      <c r="IO169" s="1071" t="n"/>
      <c r="IP169" s="1071" t="n"/>
      <c r="IQ169" s="1071" t="n"/>
      <c r="IR169" s="1071" t="n"/>
      <c r="IS169" s="1071" t="n"/>
      <c r="IT169" s="1071" t="n"/>
      <c r="IU169" s="1071" t="n"/>
      <c r="IV169" s="1071" t="n"/>
      <c r="IW169" s="1071" t="n"/>
      <c r="IX169" s="1071" t="n"/>
      <c r="IY169" s="1071" t="n"/>
      <c r="IZ169" s="1071" t="n"/>
      <c r="JA169" s="1071" t="n"/>
      <c r="JB169" s="1071" t="n"/>
      <c r="JC169" s="1071" t="n"/>
      <c r="JD169" s="1071" t="n"/>
      <c r="JE169" s="1071" t="n"/>
      <c r="JF169" s="1071" t="n"/>
      <c r="JG169" s="1071" t="n"/>
      <c r="JH169" s="1071" t="n"/>
      <c r="JI169" s="1071" t="n"/>
      <c r="JJ169" s="1071" t="n"/>
      <c r="JK169" s="1071" t="n"/>
      <c r="JL169" s="1071" t="n"/>
      <c r="JM169" s="1071" t="n"/>
      <c r="JN169" s="1071" t="n"/>
      <c r="JO169" s="1071" t="n"/>
      <c r="JP169" s="1071" t="n"/>
      <c r="JQ169" s="1071" t="n"/>
      <c r="JR169" s="1071" t="n"/>
      <c r="JS169" s="1071" t="n"/>
      <c r="JT169" s="1071" t="n"/>
      <c r="JU169" s="1071" t="n"/>
      <c r="JV169" s="1071" t="n"/>
      <c r="JW169" s="1071" t="n"/>
      <c r="JX169" s="1071" t="n"/>
      <c r="JY169" s="1071" t="n"/>
      <c r="JZ169" s="1071" t="n"/>
      <c r="KA169" s="1071" t="n"/>
      <c r="KB169" s="1071" t="n"/>
      <c r="KC169" s="1071" t="n"/>
      <c r="KD169" s="1071" t="n"/>
      <c r="KE169" s="1071" t="n"/>
      <c r="KF169" s="1071" t="n"/>
      <c r="KG169" s="1071" t="n"/>
      <c r="KH169" s="1071" t="n"/>
      <c r="KI169" s="1071" t="n"/>
      <c r="KJ169" s="1071" t="n"/>
      <c r="KK169" s="1071" t="n"/>
      <c r="KL169" s="1071" t="n"/>
      <c r="KM169" s="1071" t="n"/>
      <c r="KN169" s="1071" t="n"/>
      <c r="KO169" s="1071" t="n"/>
      <c r="KP169" s="1071" t="n"/>
      <c r="KQ169" s="1071" t="n"/>
      <c r="KR169" s="1071" t="n"/>
      <c r="KS169" s="1071" t="n"/>
      <c r="KT169" s="1071" t="n"/>
      <c r="KU169" s="1071" t="n"/>
      <c r="KV169" s="1071" t="n"/>
      <c r="KW169" s="1071" t="n"/>
      <c r="KX169" s="1071" t="n"/>
      <c r="KY169" s="1071" t="n"/>
      <c r="KZ169" s="1071" t="n"/>
      <c r="LA169" s="1071" t="n"/>
      <c r="LB169" s="1071" t="n"/>
      <c r="LC169" s="1071" t="n"/>
      <c r="LD169" s="1071" t="n"/>
      <c r="LE169" s="1071" t="n"/>
      <c r="LF169" s="1071" t="n"/>
      <c r="LG169" s="1071" t="n"/>
      <c r="LH169" s="1071" t="n"/>
      <c r="LI169" s="1071" t="n"/>
      <c r="LJ169" s="1071" t="n"/>
      <c r="LK169" s="1071" t="n"/>
      <c r="LL169" s="1071" t="n"/>
      <c r="LM169" s="1071" t="n"/>
      <c r="LN169" s="1071" t="n"/>
      <c r="LO169" s="1071" t="n"/>
      <c r="LP169" s="1071" t="n"/>
      <c r="LQ169" s="1071" t="n"/>
      <c r="LR169" s="1071" t="n"/>
      <c r="LS169" s="1071" t="n"/>
    </row>
    <row r="170" ht="14.25" customFormat="1" customHeight="1" s="1071">
      <c r="A170" s="1071" t="n"/>
      <c r="B170" s="1097" t="n"/>
      <c r="C170" s="1128" t="n"/>
      <c r="D170" s="1128" t="n"/>
      <c r="E170" s="1128" t="n"/>
      <c r="F170" s="1128" t="n"/>
      <c r="G170" s="1128" t="n"/>
      <c r="H170" s="1128" t="n"/>
      <c r="I170" s="1119" t="n"/>
      <c r="J170" s="1071" t="n"/>
      <c r="K170" s="1071" t="n"/>
      <c r="L170" s="1071" t="n"/>
      <c r="M170" s="1071" t="n"/>
      <c r="N170" s="1100">
        <f>B156</f>
        <v/>
      </c>
      <c r="O170" s="1101">
        <f>C156*BS!$B$9</f>
        <v/>
      </c>
      <c r="P170" s="1101">
        <f>D156*BS!$B$9</f>
        <v/>
      </c>
      <c r="Q170" s="1101">
        <f>E156*BS!$B$9</f>
        <v/>
      </c>
      <c r="R170" s="1101">
        <f>F156*BS!$B$9</f>
        <v/>
      </c>
      <c r="S170" s="1101">
        <f>G156*BS!$B$9</f>
        <v/>
      </c>
      <c r="T170" s="1101">
        <f>H156*BS!$B$9</f>
        <v/>
      </c>
      <c r="U170" s="1102">
        <f>I156</f>
        <v/>
      </c>
      <c r="V170" s="141" t="n"/>
      <c r="W170" s="141" t="n"/>
      <c r="X170" s="1071" t="n"/>
      <c r="Y170" s="1071" t="n"/>
      <c r="Z170" s="1071" t="n"/>
      <c r="AA170" s="1071" t="n"/>
      <c r="AB170" s="1071" t="n"/>
      <c r="AC170" s="1071" t="n"/>
      <c r="AD170" s="1071" t="n"/>
      <c r="AE170" s="1071" t="n"/>
      <c r="AF170" s="1071" t="n"/>
      <c r="AG170" s="1071" t="n"/>
      <c r="AH170" s="1071" t="n"/>
      <c r="AI170" s="1071" t="n"/>
      <c r="AJ170" s="1071" t="n"/>
      <c r="AK170" s="1071" t="n"/>
      <c r="AL170" s="1071" t="n"/>
      <c r="AM170" s="1071" t="n"/>
      <c r="AN170" s="1071" t="n"/>
      <c r="AO170" s="1071" t="n"/>
      <c r="AP170" s="1071" t="n"/>
      <c r="AQ170" s="1071" t="n"/>
      <c r="AR170" s="1071" t="n"/>
      <c r="AS170" s="1071" t="n"/>
      <c r="AT170" s="1071" t="n"/>
      <c r="AU170" s="1071" t="n"/>
      <c r="AV170" s="1071" t="n"/>
      <c r="AW170" s="1071" t="n"/>
      <c r="AX170" s="1071" t="n"/>
      <c r="AY170" s="1071" t="n"/>
      <c r="AZ170" s="1071" t="n"/>
      <c r="BA170" s="1071" t="n"/>
      <c r="BB170" s="1071" t="n"/>
      <c r="BC170" s="1071" t="n"/>
      <c r="BD170" s="1071" t="n"/>
      <c r="BE170" s="1071" t="n"/>
      <c r="BF170" s="1071" t="n"/>
      <c r="BG170" s="1071" t="n"/>
      <c r="BH170" s="1071" t="n"/>
      <c r="BI170" s="1071" t="n"/>
      <c r="BJ170" s="1071" t="n"/>
      <c r="BK170" s="1071" t="n"/>
      <c r="BL170" s="1071" t="n"/>
      <c r="BM170" s="1071" t="n"/>
      <c r="BN170" s="1071" t="n"/>
      <c r="BO170" s="1071" t="n"/>
      <c r="BP170" s="1071" t="n"/>
      <c r="BQ170" s="1071" t="n"/>
      <c r="BR170" s="1071" t="n"/>
      <c r="BS170" s="1071" t="n"/>
      <c r="BT170" s="1071" t="n"/>
      <c r="BU170" s="1071" t="n"/>
      <c r="BV170" s="1071" t="n"/>
      <c r="BW170" s="1071" t="n"/>
      <c r="BX170" s="1071" t="n"/>
      <c r="BY170" s="1071" t="n"/>
      <c r="BZ170" s="1071" t="n"/>
      <c r="CA170" s="1071" t="n"/>
      <c r="CB170" s="1071" t="n"/>
      <c r="CC170" s="1071" t="n"/>
      <c r="CD170" s="1071" t="n"/>
      <c r="CE170" s="1071" t="n"/>
      <c r="CF170" s="1071" t="n"/>
      <c r="CG170" s="1071" t="n"/>
      <c r="CH170" s="1071" t="n"/>
      <c r="CI170" s="1071" t="n"/>
      <c r="CJ170" s="1071" t="n"/>
      <c r="CK170" s="1071" t="n"/>
      <c r="CL170" s="1071" t="n"/>
      <c r="CM170" s="1071" t="n"/>
      <c r="CN170" s="1071" t="n"/>
      <c r="CO170" s="1071" t="n"/>
      <c r="CP170" s="1071" t="n"/>
      <c r="CQ170" s="1071" t="n"/>
      <c r="CR170" s="1071" t="n"/>
      <c r="CS170" s="1071" t="n"/>
      <c r="CT170" s="1071" t="n"/>
      <c r="CU170" s="1071" t="n"/>
      <c r="CV170" s="1071" t="n"/>
      <c r="CW170" s="1071" t="n"/>
      <c r="CX170" s="1071" t="n"/>
      <c r="CY170" s="1071" t="n"/>
      <c r="CZ170" s="1071" t="n"/>
      <c r="DA170" s="1071" t="n"/>
      <c r="DB170" s="1071" t="n"/>
      <c r="DC170" s="1071" t="n"/>
      <c r="DD170" s="1071" t="n"/>
      <c r="DE170" s="1071" t="n"/>
      <c r="DF170" s="1071" t="n"/>
      <c r="DG170" s="1071" t="n"/>
      <c r="DH170" s="1071" t="n"/>
      <c r="DI170" s="1071" t="n"/>
      <c r="DJ170" s="1071" t="n"/>
      <c r="DK170" s="1071" t="n"/>
      <c r="DL170" s="1071" t="n"/>
      <c r="DM170" s="1071" t="n"/>
      <c r="DN170" s="1071" t="n"/>
      <c r="DO170" s="1071" t="n"/>
      <c r="DP170" s="1071" t="n"/>
      <c r="DQ170" s="1071" t="n"/>
      <c r="DR170" s="1071" t="n"/>
      <c r="DS170" s="1071" t="n"/>
      <c r="DT170" s="1071" t="n"/>
      <c r="DU170" s="1071" t="n"/>
      <c r="DV170" s="1071" t="n"/>
      <c r="DW170" s="1071" t="n"/>
      <c r="DX170" s="1071" t="n"/>
      <c r="DY170" s="1071" t="n"/>
      <c r="DZ170" s="1071" t="n"/>
      <c r="EA170" s="1071" t="n"/>
      <c r="EB170" s="1071" t="n"/>
      <c r="EC170" s="1071" t="n"/>
      <c r="ED170" s="1071" t="n"/>
      <c r="EE170" s="1071" t="n"/>
      <c r="EF170" s="1071" t="n"/>
      <c r="EG170" s="1071" t="n"/>
      <c r="EH170" s="1071" t="n"/>
      <c r="EI170" s="1071" t="n"/>
      <c r="EJ170" s="1071" t="n"/>
      <c r="EK170" s="1071" t="n"/>
      <c r="EL170" s="1071" t="n"/>
      <c r="EM170" s="1071" t="n"/>
      <c r="EN170" s="1071" t="n"/>
      <c r="EO170" s="1071" t="n"/>
      <c r="EP170" s="1071" t="n"/>
      <c r="EQ170" s="1071" t="n"/>
      <c r="ER170" s="1071" t="n"/>
      <c r="ES170" s="1071" t="n"/>
      <c r="ET170" s="1071" t="n"/>
      <c r="EU170" s="1071" t="n"/>
      <c r="EV170" s="1071" t="n"/>
      <c r="EW170" s="1071" t="n"/>
      <c r="EX170" s="1071" t="n"/>
      <c r="EY170" s="1071" t="n"/>
      <c r="EZ170" s="1071" t="n"/>
      <c r="FA170" s="1071" t="n"/>
      <c r="FB170" s="1071" t="n"/>
      <c r="FC170" s="1071" t="n"/>
      <c r="FD170" s="1071" t="n"/>
      <c r="FE170" s="1071" t="n"/>
      <c r="FF170" s="1071" t="n"/>
      <c r="FG170" s="1071" t="n"/>
      <c r="FH170" s="1071" t="n"/>
      <c r="FI170" s="1071" t="n"/>
      <c r="FJ170" s="1071" t="n"/>
      <c r="FK170" s="1071" t="n"/>
      <c r="FL170" s="1071" t="n"/>
      <c r="FM170" s="1071" t="n"/>
      <c r="FN170" s="1071" t="n"/>
      <c r="FO170" s="1071" t="n"/>
      <c r="FP170" s="1071" t="n"/>
      <c r="FQ170" s="1071" t="n"/>
      <c r="FR170" s="1071" t="n"/>
      <c r="FS170" s="1071" t="n"/>
      <c r="FT170" s="1071" t="n"/>
      <c r="FU170" s="1071" t="n"/>
      <c r="FV170" s="1071" t="n"/>
      <c r="FW170" s="1071" t="n"/>
      <c r="FX170" s="1071" t="n"/>
      <c r="FY170" s="1071" t="n"/>
      <c r="FZ170" s="1071" t="n"/>
      <c r="GA170" s="1071" t="n"/>
      <c r="GB170" s="1071" t="n"/>
      <c r="GC170" s="1071" t="n"/>
      <c r="GD170" s="1071" t="n"/>
      <c r="GE170" s="1071" t="n"/>
      <c r="GF170" s="1071" t="n"/>
      <c r="GG170" s="1071" t="n"/>
      <c r="GH170" s="1071" t="n"/>
      <c r="GI170" s="1071" t="n"/>
      <c r="GJ170" s="1071" t="n"/>
      <c r="GK170" s="1071" t="n"/>
      <c r="GL170" s="1071" t="n"/>
      <c r="GM170" s="1071" t="n"/>
      <c r="GN170" s="1071" t="n"/>
      <c r="GO170" s="1071" t="n"/>
      <c r="GP170" s="1071" t="n"/>
      <c r="GQ170" s="1071" t="n"/>
      <c r="GR170" s="1071" t="n"/>
      <c r="GS170" s="1071" t="n"/>
      <c r="GT170" s="1071" t="n"/>
      <c r="GU170" s="1071" t="n"/>
      <c r="GV170" s="1071" t="n"/>
      <c r="GW170" s="1071" t="n"/>
      <c r="GX170" s="1071" t="n"/>
      <c r="GY170" s="1071" t="n"/>
      <c r="GZ170" s="1071" t="n"/>
      <c r="HA170" s="1071" t="n"/>
      <c r="HB170" s="1071" t="n"/>
      <c r="HC170" s="1071" t="n"/>
      <c r="HD170" s="1071" t="n"/>
      <c r="HE170" s="1071" t="n"/>
      <c r="HF170" s="1071" t="n"/>
      <c r="HG170" s="1071" t="n"/>
      <c r="HH170" s="1071" t="n"/>
      <c r="HI170" s="1071" t="n"/>
      <c r="HJ170" s="1071" t="n"/>
      <c r="HK170" s="1071" t="n"/>
      <c r="HL170" s="1071" t="n"/>
      <c r="HM170" s="1071" t="n"/>
      <c r="HN170" s="1071" t="n"/>
      <c r="HO170" s="1071" t="n"/>
      <c r="HP170" s="1071" t="n"/>
      <c r="HQ170" s="1071" t="n"/>
      <c r="HR170" s="1071" t="n"/>
      <c r="HS170" s="1071" t="n"/>
      <c r="HT170" s="1071" t="n"/>
      <c r="HU170" s="1071" t="n"/>
      <c r="HV170" s="1071" t="n"/>
      <c r="HW170" s="1071" t="n"/>
      <c r="HX170" s="1071" t="n"/>
      <c r="HY170" s="1071" t="n"/>
      <c r="HZ170" s="1071" t="n"/>
      <c r="IA170" s="1071" t="n"/>
      <c r="IB170" s="1071" t="n"/>
      <c r="IC170" s="1071" t="n"/>
      <c r="ID170" s="1071" t="n"/>
      <c r="IE170" s="1071" t="n"/>
      <c r="IF170" s="1071" t="n"/>
      <c r="IG170" s="1071" t="n"/>
      <c r="IH170" s="1071" t="n"/>
      <c r="II170" s="1071" t="n"/>
      <c r="IJ170" s="1071" t="n"/>
      <c r="IK170" s="1071" t="n"/>
      <c r="IL170" s="1071" t="n"/>
      <c r="IM170" s="1071" t="n"/>
      <c r="IN170" s="1071" t="n"/>
      <c r="IO170" s="1071" t="n"/>
      <c r="IP170" s="1071" t="n"/>
      <c r="IQ170" s="1071" t="n"/>
      <c r="IR170" s="1071" t="n"/>
      <c r="IS170" s="1071" t="n"/>
      <c r="IT170" s="1071" t="n"/>
      <c r="IU170" s="1071" t="n"/>
      <c r="IV170" s="1071" t="n"/>
      <c r="IW170" s="1071" t="n"/>
      <c r="IX170" s="1071" t="n"/>
      <c r="IY170" s="1071" t="n"/>
      <c r="IZ170" s="1071" t="n"/>
      <c r="JA170" s="1071" t="n"/>
      <c r="JB170" s="1071" t="n"/>
      <c r="JC170" s="1071" t="n"/>
      <c r="JD170" s="1071" t="n"/>
      <c r="JE170" s="1071" t="n"/>
      <c r="JF170" s="1071" t="n"/>
      <c r="JG170" s="1071" t="n"/>
      <c r="JH170" s="1071" t="n"/>
      <c r="JI170" s="1071" t="n"/>
      <c r="JJ170" s="1071" t="n"/>
      <c r="JK170" s="1071" t="n"/>
      <c r="JL170" s="1071" t="n"/>
      <c r="JM170" s="1071" t="n"/>
      <c r="JN170" s="1071" t="n"/>
      <c r="JO170" s="1071" t="n"/>
      <c r="JP170" s="1071" t="n"/>
      <c r="JQ170" s="1071" t="n"/>
      <c r="JR170" s="1071" t="n"/>
      <c r="JS170" s="1071" t="n"/>
      <c r="JT170" s="1071" t="n"/>
      <c r="JU170" s="1071" t="n"/>
      <c r="JV170" s="1071" t="n"/>
      <c r="JW170" s="1071" t="n"/>
      <c r="JX170" s="1071" t="n"/>
      <c r="JY170" s="1071" t="n"/>
      <c r="JZ170" s="1071" t="n"/>
      <c r="KA170" s="1071" t="n"/>
      <c r="KB170" s="1071" t="n"/>
      <c r="KC170" s="1071" t="n"/>
      <c r="KD170" s="1071" t="n"/>
      <c r="KE170" s="1071" t="n"/>
      <c r="KF170" s="1071" t="n"/>
      <c r="KG170" s="1071" t="n"/>
      <c r="KH170" s="1071" t="n"/>
      <c r="KI170" s="1071" t="n"/>
      <c r="KJ170" s="1071" t="n"/>
      <c r="KK170" s="1071" t="n"/>
      <c r="KL170" s="1071" t="n"/>
      <c r="KM170" s="1071" t="n"/>
      <c r="KN170" s="1071" t="n"/>
      <c r="KO170" s="1071" t="n"/>
      <c r="KP170" s="1071" t="n"/>
      <c r="KQ170" s="1071" t="n"/>
      <c r="KR170" s="1071" t="n"/>
      <c r="KS170" s="1071" t="n"/>
      <c r="KT170" s="1071" t="n"/>
      <c r="KU170" s="1071" t="n"/>
      <c r="KV170" s="1071" t="n"/>
      <c r="KW170" s="1071" t="n"/>
      <c r="KX170" s="1071" t="n"/>
      <c r="KY170" s="1071" t="n"/>
      <c r="KZ170" s="1071" t="n"/>
      <c r="LA170" s="1071" t="n"/>
      <c r="LB170" s="1071" t="n"/>
      <c r="LC170" s="1071" t="n"/>
      <c r="LD170" s="1071" t="n"/>
      <c r="LE170" s="1071" t="n"/>
      <c r="LF170" s="1071" t="n"/>
      <c r="LG170" s="1071" t="n"/>
      <c r="LH170" s="1071" t="n"/>
      <c r="LI170" s="1071" t="n"/>
      <c r="LJ170" s="1071" t="n"/>
      <c r="LK170" s="1071" t="n"/>
      <c r="LL170" s="1071" t="n"/>
      <c r="LM170" s="1071" t="n"/>
      <c r="LN170" s="1071" t="n"/>
      <c r="LO170" s="1071" t="n"/>
      <c r="LP170" s="1071" t="n"/>
      <c r="LQ170" s="1071" t="n"/>
      <c r="LR170" s="1071" t="n"/>
      <c r="LS170" s="1071" t="n"/>
    </row>
    <row r="171" ht="14.25" customFormat="1" customHeight="1" s="1071">
      <c r="A171" s="1071" t="n"/>
      <c r="B171" s="1097" t="n"/>
      <c r="C171" s="1128" t="n"/>
      <c r="D171" s="1128" t="n"/>
      <c r="E171" s="1128" t="n"/>
      <c r="F171" s="1128" t="n"/>
      <c r="G171" s="1128" t="n"/>
      <c r="H171" s="1128" t="n"/>
      <c r="I171" s="1132" t="n"/>
      <c r="J171" s="1071" t="n"/>
      <c r="K171" s="1071" t="n"/>
      <c r="L171" s="1071" t="n"/>
      <c r="M171" s="1071" t="n"/>
      <c r="N171" s="1100">
        <f>B157</f>
        <v/>
      </c>
      <c r="O171" s="1101">
        <f>C157*BS!$B$9</f>
        <v/>
      </c>
      <c r="P171" s="1101">
        <f>D157*BS!$B$9</f>
        <v/>
      </c>
      <c r="Q171" s="1101">
        <f>E157*BS!$B$9</f>
        <v/>
      </c>
      <c r="R171" s="1101">
        <f>F157*BS!$B$9</f>
        <v/>
      </c>
      <c r="S171" s="1101">
        <f>G157*BS!$B$9</f>
        <v/>
      </c>
      <c r="T171" s="1101">
        <f>H157*BS!$B$9</f>
        <v/>
      </c>
      <c r="U171" s="1102">
        <f>I157</f>
        <v/>
      </c>
      <c r="V171" s="151" t="n"/>
      <c r="W171" s="151" t="n"/>
      <c r="X171" s="1071" t="n"/>
      <c r="Y171" s="1071" t="n"/>
      <c r="Z171" s="1071" t="n"/>
      <c r="AA171" s="1071" t="n"/>
      <c r="AB171" s="1071" t="n"/>
      <c r="AC171" s="1071" t="n"/>
      <c r="AD171" s="1071" t="n"/>
      <c r="AE171" s="1071" t="n"/>
      <c r="AF171" s="1071" t="n"/>
      <c r="AG171" s="1071" t="n"/>
      <c r="AH171" s="1071" t="n"/>
      <c r="AI171" s="1071" t="n"/>
      <c r="AJ171" s="1071" t="n"/>
      <c r="AK171" s="1071" t="n"/>
      <c r="AL171" s="1071" t="n"/>
      <c r="AM171" s="1071" t="n"/>
      <c r="AN171" s="1071" t="n"/>
      <c r="AO171" s="1071" t="n"/>
      <c r="AP171" s="1071" t="n"/>
      <c r="AQ171" s="1071" t="n"/>
      <c r="AR171" s="1071" t="n"/>
      <c r="AS171" s="1071" t="n"/>
      <c r="AT171" s="1071" t="n"/>
      <c r="AU171" s="1071" t="n"/>
      <c r="AV171" s="1071" t="n"/>
      <c r="AW171" s="1071" t="n"/>
      <c r="AX171" s="1071" t="n"/>
      <c r="AY171" s="1071" t="n"/>
      <c r="AZ171" s="1071" t="n"/>
      <c r="BA171" s="1071" t="n"/>
      <c r="BB171" s="1071" t="n"/>
      <c r="BC171" s="1071" t="n"/>
      <c r="BD171" s="1071" t="n"/>
      <c r="BE171" s="1071" t="n"/>
      <c r="BF171" s="1071" t="n"/>
      <c r="BG171" s="1071" t="n"/>
      <c r="BH171" s="1071" t="n"/>
      <c r="BI171" s="1071" t="n"/>
      <c r="BJ171" s="1071" t="n"/>
      <c r="BK171" s="1071" t="n"/>
      <c r="BL171" s="1071" t="n"/>
      <c r="BM171" s="1071" t="n"/>
      <c r="BN171" s="1071" t="n"/>
      <c r="BO171" s="1071" t="n"/>
      <c r="BP171" s="1071" t="n"/>
      <c r="BQ171" s="1071" t="n"/>
      <c r="BR171" s="1071" t="n"/>
      <c r="BS171" s="1071" t="n"/>
      <c r="BT171" s="1071" t="n"/>
      <c r="BU171" s="1071" t="n"/>
      <c r="BV171" s="1071" t="n"/>
      <c r="BW171" s="1071" t="n"/>
      <c r="BX171" s="1071" t="n"/>
      <c r="BY171" s="1071" t="n"/>
      <c r="BZ171" s="1071" t="n"/>
      <c r="CA171" s="1071" t="n"/>
      <c r="CB171" s="1071" t="n"/>
      <c r="CC171" s="1071" t="n"/>
      <c r="CD171" s="1071" t="n"/>
      <c r="CE171" s="1071" t="n"/>
      <c r="CF171" s="1071" t="n"/>
      <c r="CG171" s="1071" t="n"/>
      <c r="CH171" s="1071" t="n"/>
      <c r="CI171" s="1071" t="n"/>
      <c r="CJ171" s="1071" t="n"/>
      <c r="CK171" s="1071" t="n"/>
      <c r="CL171" s="1071" t="n"/>
      <c r="CM171" s="1071" t="n"/>
      <c r="CN171" s="1071" t="n"/>
      <c r="CO171" s="1071" t="n"/>
      <c r="CP171" s="1071" t="n"/>
      <c r="CQ171" s="1071" t="n"/>
      <c r="CR171" s="1071" t="n"/>
      <c r="CS171" s="1071" t="n"/>
      <c r="CT171" s="1071" t="n"/>
      <c r="CU171" s="1071" t="n"/>
      <c r="CV171" s="1071" t="n"/>
      <c r="CW171" s="1071" t="n"/>
      <c r="CX171" s="1071" t="n"/>
      <c r="CY171" s="1071" t="n"/>
      <c r="CZ171" s="1071" t="n"/>
      <c r="DA171" s="1071" t="n"/>
      <c r="DB171" s="1071" t="n"/>
      <c r="DC171" s="1071" t="n"/>
      <c r="DD171" s="1071" t="n"/>
      <c r="DE171" s="1071" t="n"/>
      <c r="DF171" s="1071" t="n"/>
      <c r="DG171" s="1071" t="n"/>
      <c r="DH171" s="1071" t="n"/>
      <c r="DI171" s="1071" t="n"/>
      <c r="DJ171" s="1071" t="n"/>
      <c r="DK171" s="1071" t="n"/>
      <c r="DL171" s="1071" t="n"/>
      <c r="DM171" s="1071" t="n"/>
      <c r="DN171" s="1071" t="n"/>
      <c r="DO171" s="1071" t="n"/>
      <c r="DP171" s="1071" t="n"/>
      <c r="DQ171" s="1071" t="n"/>
      <c r="DR171" s="1071" t="n"/>
      <c r="DS171" s="1071" t="n"/>
      <c r="DT171" s="1071" t="n"/>
      <c r="DU171" s="1071" t="n"/>
      <c r="DV171" s="1071" t="n"/>
      <c r="DW171" s="1071" t="n"/>
      <c r="DX171" s="1071" t="n"/>
      <c r="DY171" s="1071" t="n"/>
      <c r="DZ171" s="1071" t="n"/>
      <c r="EA171" s="1071" t="n"/>
      <c r="EB171" s="1071" t="n"/>
      <c r="EC171" s="1071" t="n"/>
      <c r="ED171" s="1071" t="n"/>
      <c r="EE171" s="1071" t="n"/>
      <c r="EF171" s="1071" t="n"/>
      <c r="EG171" s="1071" t="n"/>
      <c r="EH171" s="1071" t="n"/>
      <c r="EI171" s="1071" t="n"/>
      <c r="EJ171" s="1071" t="n"/>
      <c r="EK171" s="1071" t="n"/>
      <c r="EL171" s="1071" t="n"/>
      <c r="EM171" s="1071" t="n"/>
      <c r="EN171" s="1071" t="n"/>
      <c r="EO171" s="1071" t="n"/>
      <c r="EP171" s="1071" t="n"/>
      <c r="EQ171" s="1071" t="n"/>
      <c r="ER171" s="1071" t="n"/>
      <c r="ES171" s="1071" t="n"/>
      <c r="ET171" s="1071" t="n"/>
      <c r="EU171" s="1071" t="n"/>
      <c r="EV171" s="1071" t="n"/>
      <c r="EW171" s="1071" t="n"/>
      <c r="EX171" s="1071" t="n"/>
      <c r="EY171" s="1071" t="n"/>
      <c r="EZ171" s="1071" t="n"/>
      <c r="FA171" s="1071" t="n"/>
      <c r="FB171" s="1071" t="n"/>
      <c r="FC171" s="1071" t="n"/>
      <c r="FD171" s="1071" t="n"/>
      <c r="FE171" s="1071" t="n"/>
      <c r="FF171" s="1071" t="n"/>
      <c r="FG171" s="1071" t="n"/>
      <c r="FH171" s="1071" t="n"/>
      <c r="FI171" s="1071" t="n"/>
      <c r="FJ171" s="1071" t="n"/>
      <c r="FK171" s="1071" t="n"/>
      <c r="FL171" s="1071" t="n"/>
      <c r="FM171" s="1071" t="n"/>
      <c r="FN171" s="1071" t="n"/>
      <c r="FO171" s="1071" t="n"/>
      <c r="FP171" s="1071" t="n"/>
      <c r="FQ171" s="1071" t="n"/>
      <c r="FR171" s="1071" t="n"/>
      <c r="FS171" s="1071" t="n"/>
      <c r="FT171" s="1071" t="n"/>
      <c r="FU171" s="1071" t="n"/>
      <c r="FV171" s="1071" t="n"/>
      <c r="FW171" s="1071" t="n"/>
      <c r="FX171" s="1071" t="n"/>
      <c r="FY171" s="1071" t="n"/>
      <c r="FZ171" s="1071" t="n"/>
      <c r="GA171" s="1071" t="n"/>
      <c r="GB171" s="1071" t="n"/>
      <c r="GC171" s="1071" t="n"/>
      <c r="GD171" s="1071" t="n"/>
      <c r="GE171" s="1071" t="n"/>
      <c r="GF171" s="1071" t="n"/>
      <c r="GG171" s="1071" t="n"/>
      <c r="GH171" s="1071" t="n"/>
      <c r="GI171" s="1071" t="n"/>
      <c r="GJ171" s="1071" t="n"/>
      <c r="GK171" s="1071" t="n"/>
      <c r="GL171" s="1071" t="n"/>
      <c r="GM171" s="1071" t="n"/>
      <c r="GN171" s="1071" t="n"/>
      <c r="GO171" s="1071" t="n"/>
      <c r="GP171" s="1071" t="n"/>
      <c r="GQ171" s="1071" t="n"/>
      <c r="GR171" s="1071" t="n"/>
      <c r="GS171" s="1071" t="n"/>
      <c r="GT171" s="1071" t="n"/>
      <c r="GU171" s="1071" t="n"/>
      <c r="GV171" s="1071" t="n"/>
      <c r="GW171" s="1071" t="n"/>
      <c r="GX171" s="1071" t="n"/>
      <c r="GY171" s="1071" t="n"/>
      <c r="GZ171" s="1071" t="n"/>
      <c r="HA171" s="1071" t="n"/>
      <c r="HB171" s="1071" t="n"/>
      <c r="HC171" s="1071" t="n"/>
      <c r="HD171" s="1071" t="n"/>
      <c r="HE171" s="1071" t="n"/>
      <c r="HF171" s="1071" t="n"/>
      <c r="HG171" s="1071" t="n"/>
      <c r="HH171" s="1071" t="n"/>
      <c r="HI171" s="1071" t="n"/>
      <c r="HJ171" s="1071" t="n"/>
      <c r="HK171" s="1071" t="n"/>
      <c r="HL171" s="1071" t="n"/>
      <c r="HM171" s="1071" t="n"/>
      <c r="HN171" s="1071" t="n"/>
      <c r="HO171" s="1071" t="n"/>
      <c r="HP171" s="1071" t="n"/>
      <c r="HQ171" s="1071" t="n"/>
      <c r="HR171" s="1071" t="n"/>
      <c r="HS171" s="1071" t="n"/>
      <c r="HT171" s="1071" t="n"/>
      <c r="HU171" s="1071" t="n"/>
      <c r="HV171" s="1071" t="n"/>
      <c r="HW171" s="1071" t="n"/>
      <c r="HX171" s="1071" t="n"/>
      <c r="HY171" s="1071" t="n"/>
      <c r="HZ171" s="1071" t="n"/>
      <c r="IA171" s="1071" t="n"/>
      <c r="IB171" s="1071" t="n"/>
      <c r="IC171" s="1071" t="n"/>
      <c r="ID171" s="1071" t="n"/>
      <c r="IE171" s="1071" t="n"/>
      <c r="IF171" s="1071" t="n"/>
      <c r="IG171" s="1071" t="n"/>
      <c r="IH171" s="1071" t="n"/>
      <c r="II171" s="1071" t="n"/>
      <c r="IJ171" s="1071" t="n"/>
      <c r="IK171" s="1071" t="n"/>
      <c r="IL171" s="1071" t="n"/>
      <c r="IM171" s="1071" t="n"/>
      <c r="IN171" s="1071" t="n"/>
      <c r="IO171" s="1071" t="n"/>
      <c r="IP171" s="1071" t="n"/>
      <c r="IQ171" s="1071" t="n"/>
      <c r="IR171" s="1071" t="n"/>
      <c r="IS171" s="1071" t="n"/>
      <c r="IT171" s="1071" t="n"/>
      <c r="IU171" s="1071" t="n"/>
      <c r="IV171" s="1071" t="n"/>
      <c r="IW171" s="1071" t="n"/>
      <c r="IX171" s="1071" t="n"/>
      <c r="IY171" s="1071" t="n"/>
      <c r="IZ171" s="1071" t="n"/>
      <c r="JA171" s="1071" t="n"/>
      <c r="JB171" s="1071" t="n"/>
      <c r="JC171" s="1071" t="n"/>
      <c r="JD171" s="1071" t="n"/>
      <c r="JE171" s="1071" t="n"/>
      <c r="JF171" s="1071" t="n"/>
      <c r="JG171" s="1071" t="n"/>
      <c r="JH171" s="1071" t="n"/>
      <c r="JI171" s="1071" t="n"/>
      <c r="JJ171" s="1071" t="n"/>
      <c r="JK171" s="1071" t="n"/>
      <c r="JL171" s="1071" t="n"/>
      <c r="JM171" s="1071" t="n"/>
      <c r="JN171" s="1071" t="n"/>
      <c r="JO171" s="1071" t="n"/>
      <c r="JP171" s="1071" t="n"/>
      <c r="JQ171" s="1071" t="n"/>
      <c r="JR171" s="1071" t="n"/>
      <c r="JS171" s="1071" t="n"/>
      <c r="JT171" s="1071" t="n"/>
      <c r="JU171" s="1071" t="n"/>
      <c r="JV171" s="1071" t="n"/>
      <c r="JW171" s="1071" t="n"/>
      <c r="JX171" s="1071" t="n"/>
      <c r="JY171" s="1071" t="n"/>
      <c r="JZ171" s="1071" t="n"/>
      <c r="KA171" s="1071" t="n"/>
      <c r="KB171" s="1071" t="n"/>
      <c r="KC171" s="1071" t="n"/>
      <c r="KD171" s="1071" t="n"/>
      <c r="KE171" s="1071" t="n"/>
      <c r="KF171" s="1071" t="n"/>
      <c r="KG171" s="1071" t="n"/>
      <c r="KH171" s="1071" t="n"/>
      <c r="KI171" s="1071" t="n"/>
      <c r="KJ171" s="1071" t="n"/>
      <c r="KK171" s="1071" t="n"/>
      <c r="KL171" s="1071" t="n"/>
      <c r="KM171" s="1071" t="n"/>
      <c r="KN171" s="1071" t="n"/>
      <c r="KO171" s="1071" t="n"/>
      <c r="KP171" s="1071" t="n"/>
      <c r="KQ171" s="1071" t="n"/>
      <c r="KR171" s="1071" t="n"/>
      <c r="KS171" s="1071" t="n"/>
      <c r="KT171" s="1071" t="n"/>
      <c r="KU171" s="1071" t="n"/>
      <c r="KV171" s="1071" t="n"/>
      <c r="KW171" s="1071" t="n"/>
      <c r="KX171" s="1071" t="n"/>
      <c r="KY171" s="1071" t="n"/>
      <c r="KZ171" s="1071" t="n"/>
      <c r="LA171" s="1071" t="n"/>
      <c r="LB171" s="1071" t="n"/>
      <c r="LC171" s="1071" t="n"/>
      <c r="LD171" s="1071" t="n"/>
      <c r="LE171" s="1071" t="n"/>
      <c r="LF171" s="1071" t="n"/>
      <c r="LG171" s="1071" t="n"/>
      <c r="LH171" s="1071" t="n"/>
      <c r="LI171" s="1071" t="n"/>
      <c r="LJ171" s="1071" t="n"/>
      <c r="LK171" s="1071" t="n"/>
      <c r="LL171" s="1071" t="n"/>
      <c r="LM171" s="1071" t="n"/>
      <c r="LN171" s="1071" t="n"/>
      <c r="LO171" s="1071" t="n"/>
      <c r="LP171" s="1071" t="n"/>
      <c r="LQ171" s="1071" t="n"/>
      <c r="LR171" s="1071" t="n"/>
      <c r="LS171" s="1071" t="n"/>
    </row>
    <row r="172" ht="14.25" customFormat="1" customHeight="1" s="1071">
      <c r="A172" s="1080" t="n"/>
      <c r="B172" s="1091" t="inlineStr">
        <is>
          <t>Total</t>
        </is>
      </c>
      <c r="C172" s="1123">
        <f>SUM(C147:C157)</f>
        <v/>
      </c>
      <c r="D172" s="1123">
        <f>SUM(D147:D157)</f>
        <v/>
      </c>
      <c r="E172" s="1123">
        <f>SUM(E147:E157)</f>
        <v/>
      </c>
      <c r="F172" s="1123">
        <f>SUM(F147:F157)</f>
        <v/>
      </c>
      <c r="G172" s="1123" t="n">
        <v>0</v>
      </c>
      <c r="H172" s="1123" t="n">
        <v>0</v>
      </c>
      <c r="I172" s="1148" t="n"/>
      <c r="J172" s="1080" t="n"/>
      <c r="K172" s="1080" t="n"/>
      <c r="L172" s="1080" t="n"/>
      <c r="M172" s="1080" t="n"/>
      <c r="N172" s="1110">
        <f>B158</f>
        <v/>
      </c>
      <c r="O172" s="1111">
        <f>C158*BS!$B$9</f>
        <v/>
      </c>
      <c r="P172" s="1111">
        <f>D158*BS!$B$9</f>
        <v/>
      </c>
      <c r="Q172" s="1111">
        <f>E158*BS!$B$9</f>
        <v/>
      </c>
      <c r="R172" s="1111">
        <f>F158*BS!$B$9</f>
        <v/>
      </c>
      <c r="S172" s="1111">
        <f>G158*BS!$B$9</f>
        <v/>
      </c>
      <c r="T172" s="1111">
        <f>H158*BS!$B$9</f>
        <v/>
      </c>
      <c r="U172" s="1118">
        <f>I158</f>
        <v/>
      </c>
      <c r="V172" s="151" t="n"/>
      <c r="W172" s="151" t="n"/>
      <c r="X172" s="1080" t="n"/>
      <c r="Y172" s="1080" t="n"/>
      <c r="Z172" s="1080" t="n"/>
      <c r="AA172" s="1080" t="n"/>
      <c r="AB172" s="1080" t="n"/>
      <c r="AC172" s="1080" t="n"/>
      <c r="AD172" s="1080" t="n"/>
      <c r="AE172" s="1080" t="n"/>
      <c r="AF172" s="1080" t="n"/>
      <c r="AG172" s="1080" t="n"/>
      <c r="AH172" s="1080" t="n"/>
      <c r="AI172" s="1080" t="n"/>
      <c r="AJ172" s="1080" t="n"/>
      <c r="AK172" s="1080" t="n"/>
      <c r="AL172" s="1080" t="n"/>
      <c r="AM172" s="1080" t="n"/>
      <c r="AN172" s="1080" t="n"/>
      <c r="AO172" s="1080" t="n"/>
      <c r="AP172" s="1080" t="n"/>
      <c r="AQ172" s="1080" t="n"/>
      <c r="AR172" s="1080" t="n"/>
      <c r="AS172" s="1080" t="n"/>
      <c r="AT172" s="1080" t="n"/>
      <c r="AU172" s="1080" t="n"/>
      <c r="AV172" s="1080" t="n"/>
      <c r="AW172" s="1080" t="n"/>
      <c r="AX172" s="1080" t="n"/>
      <c r="AY172" s="1080" t="n"/>
      <c r="AZ172" s="1080" t="n"/>
      <c r="BA172" s="1080" t="n"/>
      <c r="BB172" s="1080" t="n"/>
      <c r="BC172" s="1080" t="n"/>
      <c r="BD172" s="1080" t="n"/>
      <c r="BE172" s="1080" t="n"/>
      <c r="BF172" s="1080" t="n"/>
      <c r="BG172" s="1080" t="n"/>
      <c r="BH172" s="1080" t="n"/>
      <c r="BI172" s="1080" t="n"/>
      <c r="BJ172" s="1080" t="n"/>
      <c r="BK172" s="1080" t="n"/>
      <c r="BL172" s="1080" t="n"/>
      <c r="BM172" s="1080" t="n"/>
      <c r="BN172" s="1080" t="n"/>
      <c r="BO172" s="1080" t="n"/>
      <c r="BP172" s="1080" t="n"/>
      <c r="BQ172" s="1080" t="n"/>
      <c r="BR172" s="1080" t="n"/>
      <c r="BS172" s="1080" t="n"/>
      <c r="BT172" s="1080" t="n"/>
      <c r="BU172" s="1080" t="n"/>
      <c r="BV172" s="1080" t="n"/>
      <c r="BW172" s="1080" t="n"/>
      <c r="BX172" s="1080" t="n"/>
      <c r="BY172" s="1080" t="n"/>
      <c r="BZ172" s="1080" t="n"/>
      <c r="CA172" s="1080" t="n"/>
      <c r="CB172" s="1080" t="n"/>
      <c r="CC172" s="1080" t="n"/>
      <c r="CD172" s="1080" t="n"/>
      <c r="CE172" s="1080" t="n"/>
      <c r="CF172" s="1080" t="n"/>
      <c r="CG172" s="1080" t="n"/>
      <c r="CH172" s="1080" t="n"/>
      <c r="CI172" s="1080" t="n"/>
      <c r="CJ172" s="1080" t="n"/>
      <c r="CK172" s="1080" t="n"/>
      <c r="CL172" s="1080" t="n"/>
      <c r="CM172" s="1080" t="n"/>
      <c r="CN172" s="1080" t="n"/>
      <c r="CO172" s="1080" t="n"/>
      <c r="CP172" s="1080" t="n"/>
      <c r="CQ172" s="1080" t="n"/>
      <c r="CR172" s="1080" t="n"/>
      <c r="CS172" s="1080" t="n"/>
      <c r="CT172" s="1080" t="n"/>
      <c r="CU172" s="1080" t="n"/>
      <c r="CV172" s="1080" t="n"/>
      <c r="CW172" s="1080" t="n"/>
      <c r="CX172" s="1080" t="n"/>
      <c r="CY172" s="1080" t="n"/>
      <c r="CZ172" s="1080" t="n"/>
      <c r="DA172" s="1080" t="n"/>
      <c r="DB172" s="1080" t="n"/>
      <c r="DC172" s="1080" t="n"/>
      <c r="DD172" s="1080" t="n"/>
      <c r="DE172" s="1080" t="n"/>
      <c r="DF172" s="1080" t="n"/>
      <c r="DG172" s="1080" t="n"/>
      <c r="DH172" s="1080" t="n"/>
      <c r="DI172" s="1080" t="n"/>
      <c r="DJ172" s="1080" t="n"/>
      <c r="DK172" s="1080" t="n"/>
      <c r="DL172" s="1080" t="n"/>
      <c r="DM172" s="1080" t="n"/>
      <c r="DN172" s="1080" t="n"/>
      <c r="DO172" s="1080" t="n"/>
      <c r="DP172" s="1080" t="n"/>
      <c r="DQ172" s="1080" t="n"/>
      <c r="DR172" s="1080" t="n"/>
      <c r="DS172" s="1080" t="n"/>
      <c r="DT172" s="1080" t="n"/>
      <c r="DU172" s="1080" t="n"/>
      <c r="DV172" s="1080" t="n"/>
      <c r="DW172" s="1080" t="n"/>
      <c r="DX172" s="1080" t="n"/>
      <c r="DY172" s="1080" t="n"/>
      <c r="DZ172" s="1080" t="n"/>
      <c r="EA172" s="1080" t="n"/>
      <c r="EB172" s="1080" t="n"/>
      <c r="EC172" s="1080" t="n"/>
      <c r="ED172" s="1080" t="n"/>
      <c r="EE172" s="1080" t="n"/>
      <c r="EF172" s="1080" t="n"/>
      <c r="EG172" s="1080" t="n"/>
      <c r="EH172" s="1080" t="n"/>
      <c r="EI172" s="1080" t="n"/>
      <c r="EJ172" s="1080" t="n"/>
      <c r="EK172" s="1080" t="n"/>
      <c r="EL172" s="1080" t="n"/>
      <c r="EM172" s="1080" t="n"/>
      <c r="EN172" s="1080" t="n"/>
      <c r="EO172" s="1080" t="n"/>
      <c r="EP172" s="1080" t="n"/>
      <c r="EQ172" s="1080" t="n"/>
      <c r="ER172" s="1080" t="n"/>
      <c r="ES172" s="1080" t="n"/>
      <c r="ET172" s="1080" t="n"/>
      <c r="EU172" s="1080" t="n"/>
      <c r="EV172" s="1080" t="n"/>
      <c r="EW172" s="1080" t="n"/>
      <c r="EX172" s="1080" t="n"/>
      <c r="EY172" s="1080" t="n"/>
      <c r="EZ172" s="1080" t="n"/>
      <c r="FA172" s="1080" t="n"/>
      <c r="FB172" s="1080" t="n"/>
      <c r="FC172" s="1080" t="n"/>
      <c r="FD172" s="1080" t="n"/>
      <c r="FE172" s="1080" t="n"/>
      <c r="FF172" s="1080" t="n"/>
      <c r="FG172" s="1080" t="n"/>
      <c r="FH172" s="1080" t="n"/>
      <c r="FI172" s="1080" t="n"/>
      <c r="FJ172" s="1080" t="n"/>
      <c r="FK172" s="1080" t="n"/>
      <c r="FL172" s="1080" t="n"/>
      <c r="FM172" s="1080" t="n"/>
      <c r="FN172" s="1080" t="n"/>
      <c r="FO172" s="1080" t="n"/>
      <c r="FP172" s="1080" t="n"/>
      <c r="FQ172" s="1080" t="n"/>
      <c r="FR172" s="1080" t="n"/>
      <c r="FS172" s="1080" t="n"/>
      <c r="FT172" s="1080" t="n"/>
      <c r="FU172" s="1080" t="n"/>
      <c r="FV172" s="1080" t="n"/>
      <c r="FW172" s="1080" t="n"/>
      <c r="FX172" s="1080" t="n"/>
      <c r="FY172" s="1080" t="n"/>
      <c r="FZ172" s="1080" t="n"/>
      <c r="GA172" s="1080" t="n"/>
      <c r="GB172" s="1080" t="n"/>
      <c r="GC172" s="1080" t="n"/>
      <c r="GD172" s="1080" t="n"/>
      <c r="GE172" s="1080" t="n"/>
      <c r="GF172" s="1080" t="n"/>
      <c r="GG172" s="1080" t="n"/>
      <c r="GH172" s="1080" t="n"/>
      <c r="GI172" s="1080" t="n"/>
      <c r="GJ172" s="1080" t="n"/>
      <c r="GK172" s="1080" t="n"/>
      <c r="GL172" s="1080" t="n"/>
      <c r="GM172" s="1080" t="n"/>
      <c r="GN172" s="1080" t="n"/>
      <c r="GO172" s="1080" t="n"/>
      <c r="GP172" s="1080" t="n"/>
      <c r="GQ172" s="1080" t="n"/>
      <c r="GR172" s="1080" t="n"/>
      <c r="GS172" s="1080" t="n"/>
      <c r="GT172" s="1080" t="n"/>
      <c r="GU172" s="1080" t="n"/>
      <c r="GV172" s="1080" t="n"/>
      <c r="GW172" s="1080" t="n"/>
      <c r="GX172" s="1080" t="n"/>
      <c r="GY172" s="1080" t="n"/>
      <c r="GZ172" s="1080" t="n"/>
      <c r="HA172" s="1080" t="n"/>
      <c r="HB172" s="1080" t="n"/>
      <c r="HC172" s="1080" t="n"/>
      <c r="HD172" s="1080" t="n"/>
      <c r="HE172" s="1080" t="n"/>
      <c r="HF172" s="1080" t="n"/>
      <c r="HG172" s="1080" t="n"/>
      <c r="HH172" s="1080" t="n"/>
      <c r="HI172" s="1080" t="n"/>
      <c r="HJ172" s="1080" t="n"/>
      <c r="HK172" s="1080" t="n"/>
      <c r="HL172" s="1080" t="n"/>
      <c r="HM172" s="1080" t="n"/>
      <c r="HN172" s="1080" t="n"/>
      <c r="HO172" s="1080" t="n"/>
      <c r="HP172" s="1080" t="n"/>
      <c r="HQ172" s="1080" t="n"/>
      <c r="HR172" s="1080" t="n"/>
      <c r="HS172" s="1080" t="n"/>
      <c r="HT172" s="1080" t="n"/>
      <c r="HU172" s="1080" t="n"/>
      <c r="HV172" s="1080" t="n"/>
      <c r="HW172" s="1080" t="n"/>
      <c r="HX172" s="1080" t="n"/>
      <c r="HY172" s="1080" t="n"/>
      <c r="HZ172" s="1080" t="n"/>
      <c r="IA172" s="1080" t="n"/>
      <c r="IB172" s="1080" t="n"/>
      <c r="IC172" s="1080" t="n"/>
      <c r="ID172" s="1080" t="n"/>
      <c r="IE172" s="1080" t="n"/>
      <c r="IF172" s="1080" t="n"/>
      <c r="IG172" s="1080" t="n"/>
      <c r="IH172" s="1080" t="n"/>
      <c r="II172" s="1080" t="n"/>
      <c r="IJ172" s="1080" t="n"/>
      <c r="IK172" s="1080" t="n"/>
      <c r="IL172" s="1080" t="n"/>
      <c r="IM172" s="1080" t="n"/>
      <c r="IN172" s="1080" t="n"/>
      <c r="IO172" s="1080" t="n"/>
      <c r="IP172" s="1080" t="n"/>
      <c r="IQ172" s="1080" t="n"/>
      <c r="IR172" s="1080" t="n"/>
      <c r="IS172" s="1080" t="n"/>
      <c r="IT172" s="1080" t="n"/>
      <c r="IU172" s="1080" t="n"/>
      <c r="IV172" s="1080" t="n"/>
      <c r="IW172" s="1080" t="n"/>
      <c r="IX172" s="1080" t="n"/>
      <c r="IY172" s="1080" t="n"/>
      <c r="IZ172" s="1080" t="n"/>
      <c r="JA172" s="1080" t="n"/>
      <c r="JB172" s="1080" t="n"/>
      <c r="JC172" s="1080" t="n"/>
      <c r="JD172" s="1080" t="n"/>
      <c r="JE172" s="1080" t="n"/>
      <c r="JF172" s="1080" t="n"/>
      <c r="JG172" s="1080" t="n"/>
      <c r="JH172" s="1080" t="n"/>
      <c r="JI172" s="1080" t="n"/>
      <c r="JJ172" s="1080" t="n"/>
      <c r="JK172" s="1080" t="n"/>
      <c r="JL172" s="1080" t="n"/>
      <c r="JM172" s="1080" t="n"/>
      <c r="JN172" s="1080" t="n"/>
      <c r="JO172" s="1080" t="n"/>
      <c r="JP172" s="1080" t="n"/>
      <c r="JQ172" s="1080" t="n"/>
      <c r="JR172" s="1080" t="n"/>
      <c r="JS172" s="1080" t="n"/>
      <c r="JT172" s="1080" t="n"/>
      <c r="JU172" s="1080" t="n"/>
      <c r="JV172" s="1080" t="n"/>
      <c r="JW172" s="1080" t="n"/>
      <c r="JX172" s="1080" t="n"/>
      <c r="JY172" s="1080" t="n"/>
      <c r="JZ172" s="1080" t="n"/>
      <c r="KA172" s="1080" t="n"/>
      <c r="KB172" s="1080" t="n"/>
      <c r="KC172" s="1080" t="n"/>
      <c r="KD172" s="1080" t="n"/>
      <c r="KE172" s="1080" t="n"/>
      <c r="KF172" s="1080" t="n"/>
      <c r="KG172" s="1080" t="n"/>
      <c r="KH172" s="1080" t="n"/>
      <c r="KI172" s="1080" t="n"/>
      <c r="KJ172" s="1080" t="n"/>
      <c r="KK172" s="1080" t="n"/>
      <c r="KL172" s="1080" t="n"/>
      <c r="KM172" s="1080" t="n"/>
      <c r="KN172" s="1080" t="n"/>
      <c r="KO172" s="1080" t="n"/>
      <c r="KP172" s="1080" t="n"/>
      <c r="KQ172" s="1080" t="n"/>
      <c r="KR172" s="1080" t="n"/>
      <c r="KS172" s="1080" t="n"/>
      <c r="KT172" s="1080" t="n"/>
      <c r="KU172" s="1080" t="n"/>
      <c r="KV172" s="1080" t="n"/>
      <c r="KW172" s="1080" t="n"/>
      <c r="KX172" s="1080" t="n"/>
      <c r="KY172" s="1080" t="n"/>
      <c r="KZ172" s="1080" t="n"/>
      <c r="LA172" s="1080" t="n"/>
      <c r="LB172" s="1080" t="n"/>
      <c r="LC172" s="1080" t="n"/>
      <c r="LD172" s="1080" t="n"/>
      <c r="LE172" s="1080" t="n"/>
      <c r="LF172" s="1080" t="n"/>
      <c r="LG172" s="1080" t="n"/>
      <c r="LH172" s="1080" t="n"/>
      <c r="LI172" s="1080" t="n"/>
      <c r="LJ172" s="1080" t="n"/>
      <c r="LK172" s="1080" t="n"/>
      <c r="LL172" s="1080" t="n"/>
      <c r="LM172" s="1080" t="n"/>
      <c r="LN172" s="1080" t="n"/>
      <c r="LO172" s="1080" t="n"/>
      <c r="LP172" s="1080" t="n"/>
      <c r="LQ172" s="1080" t="n"/>
      <c r="LR172" s="1080" t="n"/>
      <c r="LS172" s="1080" t="n"/>
    </row>
    <row r="173" ht="14.25" customFormat="1" customHeight="1" s="1071">
      <c r="A173" s="1071" t="n"/>
      <c r="B173" s="1097" t="n"/>
      <c r="C173" s="1128" t="n"/>
      <c r="D173" s="1128" t="n"/>
      <c r="E173" s="1128" t="n"/>
      <c r="F173" s="1128" t="n"/>
      <c r="G173" s="1128" t="n"/>
      <c r="H173" s="1128" t="n"/>
      <c r="I173" s="1119" t="n"/>
      <c r="J173" s="1071" t="n"/>
      <c r="K173" s="1071" t="n"/>
      <c r="L173" s="1071" t="n"/>
      <c r="M173" s="1071" t="n"/>
      <c r="N173" s="1100" t="n"/>
      <c r="O173" s="1101" t="n"/>
      <c r="P173" s="1101" t="n"/>
      <c r="Q173" s="1101" t="n"/>
      <c r="R173" s="1101" t="n"/>
      <c r="S173" s="1101" t="n"/>
      <c r="T173" s="1101" t="n"/>
      <c r="U173" s="1102" t="n"/>
      <c r="V173" s="141" t="n"/>
      <c r="W173" s="141" t="n"/>
      <c r="X173" s="1071" t="n"/>
      <c r="Y173" s="1071" t="n"/>
      <c r="Z173" s="1071" t="n"/>
      <c r="AA173" s="1071" t="n"/>
      <c r="AB173" s="1071" t="n"/>
      <c r="AC173" s="1071" t="n"/>
      <c r="AD173" s="1071" t="n"/>
      <c r="AE173" s="1071" t="n"/>
      <c r="AF173" s="1071" t="n"/>
      <c r="AG173" s="1071" t="n"/>
      <c r="AH173" s="1071" t="n"/>
      <c r="AI173" s="1071" t="n"/>
      <c r="AJ173" s="1071" t="n"/>
      <c r="AK173" s="1071" t="n"/>
      <c r="AL173" s="1071" t="n"/>
      <c r="AM173" s="1071" t="n"/>
      <c r="AN173" s="1071" t="n"/>
      <c r="AO173" s="1071" t="n"/>
      <c r="AP173" s="1071" t="n"/>
      <c r="AQ173" s="1071" t="n"/>
      <c r="AR173" s="1071" t="n"/>
      <c r="AS173" s="1071" t="n"/>
      <c r="AT173" s="1071" t="n"/>
      <c r="AU173" s="1071" t="n"/>
      <c r="AV173" s="1071" t="n"/>
      <c r="AW173" s="1071" t="n"/>
      <c r="AX173" s="1071" t="n"/>
      <c r="AY173" s="1071" t="n"/>
      <c r="AZ173" s="1071" t="n"/>
      <c r="BA173" s="1071" t="n"/>
      <c r="BB173" s="1071" t="n"/>
      <c r="BC173" s="1071" t="n"/>
      <c r="BD173" s="1071" t="n"/>
      <c r="BE173" s="1071" t="n"/>
      <c r="BF173" s="1071" t="n"/>
      <c r="BG173" s="1071" t="n"/>
      <c r="BH173" s="1071" t="n"/>
      <c r="BI173" s="1071" t="n"/>
      <c r="BJ173" s="1071" t="n"/>
      <c r="BK173" s="1071" t="n"/>
      <c r="BL173" s="1071" t="n"/>
      <c r="BM173" s="1071" t="n"/>
      <c r="BN173" s="1071" t="n"/>
      <c r="BO173" s="1071" t="n"/>
      <c r="BP173" s="1071" t="n"/>
      <c r="BQ173" s="1071" t="n"/>
      <c r="BR173" s="1071" t="n"/>
      <c r="BS173" s="1071" t="n"/>
      <c r="BT173" s="1071" t="n"/>
      <c r="BU173" s="1071" t="n"/>
      <c r="BV173" s="1071" t="n"/>
      <c r="BW173" s="1071" t="n"/>
      <c r="BX173" s="1071" t="n"/>
      <c r="BY173" s="1071" t="n"/>
      <c r="BZ173" s="1071" t="n"/>
      <c r="CA173" s="1071" t="n"/>
      <c r="CB173" s="1071" t="n"/>
      <c r="CC173" s="1071" t="n"/>
      <c r="CD173" s="1071" t="n"/>
      <c r="CE173" s="1071" t="n"/>
      <c r="CF173" s="1071" t="n"/>
      <c r="CG173" s="1071" t="n"/>
      <c r="CH173" s="1071" t="n"/>
      <c r="CI173" s="1071" t="n"/>
      <c r="CJ173" s="1071" t="n"/>
      <c r="CK173" s="1071" t="n"/>
      <c r="CL173" s="1071" t="n"/>
      <c r="CM173" s="1071" t="n"/>
      <c r="CN173" s="1071" t="n"/>
      <c r="CO173" s="1071" t="n"/>
      <c r="CP173" s="1071" t="n"/>
      <c r="CQ173" s="1071" t="n"/>
      <c r="CR173" s="1071" t="n"/>
      <c r="CS173" s="1071" t="n"/>
      <c r="CT173" s="1071" t="n"/>
      <c r="CU173" s="1071" t="n"/>
      <c r="CV173" s="1071" t="n"/>
      <c r="CW173" s="1071" t="n"/>
      <c r="CX173" s="1071" t="n"/>
      <c r="CY173" s="1071" t="n"/>
      <c r="CZ173" s="1071" t="n"/>
      <c r="DA173" s="1071" t="n"/>
      <c r="DB173" s="1071" t="n"/>
      <c r="DC173" s="1071" t="n"/>
      <c r="DD173" s="1071" t="n"/>
      <c r="DE173" s="1071" t="n"/>
      <c r="DF173" s="1071" t="n"/>
      <c r="DG173" s="1071" t="n"/>
      <c r="DH173" s="1071" t="n"/>
      <c r="DI173" s="1071" t="n"/>
      <c r="DJ173" s="1071" t="n"/>
      <c r="DK173" s="1071" t="n"/>
      <c r="DL173" s="1071" t="n"/>
      <c r="DM173" s="1071" t="n"/>
      <c r="DN173" s="1071" t="n"/>
      <c r="DO173" s="1071" t="n"/>
      <c r="DP173" s="1071" t="n"/>
      <c r="DQ173" s="1071" t="n"/>
      <c r="DR173" s="1071" t="n"/>
      <c r="DS173" s="1071" t="n"/>
      <c r="DT173" s="1071" t="n"/>
      <c r="DU173" s="1071" t="n"/>
      <c r="DV173" s="1071" t="n"/>
      <c r="DW173" s="1071" t="n"/>
      <c r="DX173" s="1071" t="n"/>
      <c r="DY173" s="1071" t="n"/>
      <c r="DZ173" s="1071" t="n"/>
      <c r="EA173" s="1071" t="n"/>
      <c r="EB173" s="1071" t="n"/>
      <c r="EC173" s="1071" t="n"/>
      <c r="ED173" s="1071" t="n"/>
      <c r="EE173" s="1071" t="n"/>
      <c r="EF173" s="1071" t="n"/>
      <c r="EG173" s="1071" t="n"/>
      <c r="EH173" s="1071" t="n"/>
      <c r="EI173" s="1071" t="n"/>
      <c r="EJ173" s="1071" t="n"/>
      <c r="EK173" s="1071" t="n"/>
      <c r="EL173" s="1071" t="n"/>
      <c r="EM173" s="1071" t="n"/>
      <c r="EN173" s="1071" t="n"/>
      <c r="EO173" s="1071" t="n"/>
      <c r="EP173" s="1071" t="n"/>
      <c r="EQ173" s="1071" t="n"/>
      <c r="ER173" s="1071" t="n"/>
      <c r="ES173" s="1071" t="n"/>
      <c r="ET173" s="1071" t="n"/>
      <c r="EU173" s="1071" t="n"/>
      <c r="EV173" s="1071" t="n"/>
      <c r="EW173" s="1071" t="n"/>
      <c r="EX173" s="1071" t="n"/>
      <c r="EY173" s="1071" t="n"/>
      <c r="EZ173" s="1071" t="n"/>
      <c r="FA173" s="1071" t="n"/>
      <c r="FB173" s="1071" t="n"/>
      <c r="FC173" s="1071" t="n"/>
      <c r="FD173" s="1071" t="n"/>
      <c r="FE173" s="1071" t="n"/>
      <c r="FF173" s="1071" t="n"/>
      <c r="FG173" s="1071" t="n"/>
      <c r="FH173" s="1071" t="n"/>
      <c r="FI173" s="1071" t="n"/>
      <c r="FJ173" s="1071" t="n"/>
      <c r="FK173" s="1071" t="n"/>
      <c r="FL173" s="1071" t="n"/>
      <c r="FM173" s="1071" t="n"/>
      <c r="FN173" s="1071" t="n"/>
      <c r="FO173" s="1071" t="n"/>
      <c r="FP173" s="1071" t="n"/>
      <c r="FQ173" s="1071" t="n"/>
      <c r="FR173" s="1071" t="n"/>
      <c r="FS173" s="1071" t="n"/>
      <c r="FT173" s="1071" t="n"/>
      <c r="FU173" s="1071" t="n"/>
      <c r="FV173" s="1071" t="n"/>
      <c r="FW173" s="1071" t="n"/>
      <c r="FX173" s="1071" t="n"/>
      <c r="FY173" s="1071" t="n"/>
      <c r="FZ173" s="1071" t="n"/>
      <c r="GA173" s="1071" t="n"/>
      <c r="GB173" s="1071" t="n"/>
      <c r="GC173" s="1071" t="n"/>
      <c r="GD173" s="1071" t="n"/>
      <c r="GE173" s="1071" t="n"/>
      <c r="GF173" s="1071" t="n"/>
      <c r="GG173" s="1071" t="n"/>
      <c r="GH173" s="1071" t="n"/>
      <c r="GI173" s="1071" t="n"/>
      <c r="GJ173" s="1071" t="n"/>
      <c r="GK173" s="1071" t="n"/>
      <c r="GL173" s="1071" t="n"/>
      <c r="GM173" s="1071" t="n"/>
      <c r="GN173" s="1071" t="n"/>
      <c r="GO173" s="1071" t="n"/>
      <c r="GP173" s="1071" t="n"/>
      <c r="GQ173" s="1071" t="n"/>
      <c r="GR173" s="1071" t="n"/>
      <c r="GS173" s="1071" t="n"/>
      <c r="GT173" s="1071" t="n"/>
      <c r="GU173" s="1071" t="n"/>
      <c r="GV173" s="1071" t="n"/>
      <c r="GW173" s="1071" t="n"/>
      <c r="GX173" s="1071" t="n"/>
      <c r="GY173" s="1071" t="n"/>
      <c r="GZ173" s="1071" t="n"/>
      <c r="HA173" s="1071" t="n"/>
      <c r="HB173" s="1071" t="n"/>
      <c r="HC173" s="1071" t="n"/>
      <c r="HD173" s="1071" t="n"/>
      <c r="HE173" s="1071" t="n"/>
      <c r="HF173" s="1071" t="n"/>
      <c r="HG173" s="1071" t="n"/>
      <c r="HH173" s="1071" t="n"/>
      <c r="HI173" s="1071" t="n"/>
      <c r="HJ173" s="1071" t="n"/>
      <c r="HK173" s="1071" t="n"/>
      <c r="HL173" s="1071" t="n"/>
      <c r="HM173" s="1071" t="n"/>
      <c r="HN173" s="1071" t="n"/>
      <c r="HO173" s="1071" t="n"/>
      <c r="HP173" s="1071" t="n"/>
      <c r="HQ173" s="1071" t="n"/>
      <c r="HR173" s="1071" t="n"/>
      <c r="HS173" s="1071" t="n"/>
      <c r="HT173" s="1071" t="n"/>
      <c r="HU173" s="1071" t="n"/>
      <c r="HV173" s="1071" t="n"/>
      <c r="HW173" s="1071" t="n"/>
      <c r="HX173" s="1071" t="n"/>
      <c r="HY173" s="1071" t="n"/>
      <c r="HZ173" s="1071" t="n"/>
      <c r="IA173" s="1071" t="n"/>
      <c r="IB173" s="1071" t="n"/>
      <c r="IC173" s="1071" t="n"/>
      <c r="ID173" s="1071" t="n"/>
      <c r="IE173" s="1071" t="n"/>
      <c r="IF173" s="1071" t="n"/>
      <c r="IG173" s="1071" t="n"/>
      <c r="IH173" s="1071" t="n"/>
      <c r="II173" s="1071" t="n"/>
      <c r="IJ173" s="1071" t="n"/>
      <c r="IK173" s="1071" t="n"/>
      <c r="IL173" s="1071" t="n"/>
      <c r="IM173" s="1071" t="n"/>
      <c r="IN173" s="1071" t="n"/>
      <c r="IO173" s="1071" t="n"/>
      <c r="IP173" s="1071" t="n"/>
      <c r="IQ173" s="1071" t="n"/>
      <c r="IR173" s="1071" t="n"/>
      <c r="IS173" s="1071" t="n"/>
      <c r="IT173" s="1071" t="n"/>
      <c r="IU173" s="1071" t="n"/>
      <c r="IV173" s="1071" t="n"/>
      <c r="IW173" s="1071" t="n"/>
      <c r="IX173" s="1071" t="n"/>
      <c r="IY173" s="1071" t="n"/>
      <c r="IZ173" s="1071" t="n"/>
      <c r="JA173" s="1071" t="n"/>
      <c r="JB173" s="1071" t="n"/>
      <c r="JC173" s="1071" t="n"/>
      <c r="JD173" s="1071" t="n"/>
      <c r="JE173" s="1071" t="n"/>
      <c r="JF173" s="1071" t="n"/>
      <c r="JG173" s="1071" t="n"/>
      <c r="JH173" s="1071" t="n"/>
      <c r="JI173" s="1071" t="n"/>
      <c r="JJ173" s="1071" t="n"/>
      <c r="JK173" s="1071" t="n"/>
      <c r="JL173" s="1071" t="n"/>
      <c r="JM173" s="1071" t="n"/>
      <c r="JN173" s="1071" t="n"/>
      <c r="JO173" s="1071" t="n"/>
      <c r="JP173" s="1071" t="n"/>
      <c r="JQ173" s="1071" t="n"/>
      <c r="JR173" s="1071" t="n"/>
      <c r="JS173" s="1071" t="n"/>
      <c r="JT173" s="1071" t="n"/>
      <c r="JU173" s="1071" t="n"/>
      <c r="JV173" s="1071" t="n"/>
      <c r="JW173" s="1071" t="n"/>
      <c r="JX173" s="1071" t="n"/>
      <c r="JY173" s="1071" t="n"/>
      <c r="JZ173" s="1071" t="n"/>
      <c r="KA173" s="1071" t="n"/>
      <c r="KB173" s="1071" t="n"/>
      <c r="KC173" s="1071" t="n"/>
      <c r="KD173" s="1071" t="n"/>
      <c r="KE173" s="1071" t="n"/>
      <c r="KF173" s="1071" t="n"/>
      <c r="KG173" s="1071" t="n"/>
      <c r="KH173" s="1071" t="n"/>
      <c r="KI173" s="1071" t="n"/>
      <c r="KJ173" s="1071" t="n"/>
      <c r="KK173" s="1071" t="n"/>
      <c r="KL173" s="1071" t="n"/>
      <c r="KM173" s="1071" t="n"/>
      <c r="KN173" s="1071" t="n"/>
      <c r="KO173" s="1071" t="n"/>
      <c r="KP173" s="1071" t="n"/>
      <c r="KQ173" s="1071" t="n"/>
      <c r="KR173" s="1071" t="n"/>
      <c r="KS173" s="1071" t="n"/>
      <c r="KT173" s="1071" t="n"/>
      <c r="KU173" s="1071" t="n"/>
      <c r="KV173" s="1071" t="n"/>
      <c r="KW173" s="1071" t="n"/>
      <c r="KX173" s="1071" t="n"/>
      <c r="KY173" s="1071" t="n"/>
      <c r="KZ173" s="1071" t="n"/>
      <c r="LA173" s="1071" t="n"/>
      <c r="LB173" s="1071" t="n"/>
      <c r="LC173" s="1071" t="n"/>
      <c r="LD173" s="1071" t="n"/>
      <c r="LE173" s="1071" t="n"/>
      <c r="LF173" s="1071" t="n"/>
      <c r="LG173" s="1071" t="n"/>
      <c r="LH173" s="1071" t="n"/>
      <c r="LI173" s="1071" t="n"/>
      <c r="LJ173" s="1071" t="n"/>
      <c r="LK173" s="1071" t="n"/>
      <c r="LL173" s="1071" t="n"/>
      <c r="LM173" s="1071" t="n"/>
      <c r="LN173" s="1071" t="n"/>
      <c r="LO173" s="1071" t="n"/>
      <c r="LP173" s="1071" t="n"/>
      <c r="LQ173" s="1071" t="n"/>
      <c r="LR173" s="1071" t="n"/>
      <c r="LS173" s="1071" t="n"/>
    </row>
    <row r="174" ht="14.25" customFormat="1" customHeight="1" s="1071">
      <c r="A174" s="1080" t="n"/>
      <c r="B174" s="1091" t="inlineStr">
        <is>
          <t xml:space="preserve">Deferred charges </t>
        </is>
      </c>
      <c r="C174" s="1144" t="n"/>
      <c r="D174" s="1144" t="n"/>
      <c r="E174" s="1144" t="n"/>
      <c r="F174" s="1144" t="n"/>
      <c r="G174" s="1144" t="n"/>
      <c r="H174" s="1144" t="n"/>
      <c r="I174" s="1124" t="n"/>
      <c r="J174" s="1080" t="n"/>
      <c r="K174" s="1080" t="n"/>
      <c r="L174" s="1080" t="n"/>
      <c r="M174" s="1080" t="n"/>
      <c r="N174" s="1110">
        <f>B160</f>
        <v/>
      </c>
      <c r="O174" s="1111">
        <f>C160*BS!$B$9</f>
        <v/>
      </c>
      <c r="P174" s="1111">
        <f>D160*BS!$B$9</f>
        <v/>
      </c>
      <c r="Q174" s="1111">
        <f>E160*BS!$B$9</f>
        <v/>
      </c>
      <c r="R174" s="1111">
        <f>F160*BS!$B$9</f>
        <v/>
      </c>
      <c r="S174" s="1111">
        <f>G160*BS!$B$9</f>
        <v/>
      </c>
      <c r="T174" s="1111">
        <f>H160*BS!$B$9</f>
        <v/>
      </c>
      <c r="U174" s="1125">
        <f>I160</f>
        <v/>
      </c>
      <c r="V174" s="160" t="n"/>
      <c r="W174" s="160" t="n"/>
      <c r="X174" s="1080" t="n"/>
      <c r="Y174" s="1080" t="n"/>
      <c r="Z174" s="1080" t="n"/>
      <c r="AA174" s="1080" t="n"/>
      <c r="AB174" s="1080" t="n"/>
      <c r="AC174" s="1080" t="n"/>
      <c r="AD174" s="1080" t="n"/>
      <c r="AE174" s="1080" t="n"/>
      <c r="AF174" s="1080" t="n"/>
      <c r="AG174" s="1080" t="n"/>
      <c r="AH174" s="1080" t="n"/>
      <c r="AI174" s="1080" t="n"/>
      <c r="AJ174" s="1080" t="n"/>
      <c r="AK174" s="1080" t="n"/>
      <c r="AL174" s="1080" t="n"/>
      <c r="AM174" s="1080" t="n"/>
      <c r="AN174" s="1080" t="n"/>
      <c r="AO174" s="1080" t="n"/>
      <c r="AP174" s="1080" t="n"/>
      <c r="AQ174" s="1080" t="n"/>
      <c r="AR174" s="1080" t="n"/>
      <c r="AS174" s="1080" t="n"/>
      <c r="AT174" s="1080" t="n"/>
      <c r="AU174" s="1080" t="n"/>
      <c r="AV174" s="1080" t="n"/>
      <c r="AW174" s="1080" t="n"/>
      <c r="AX174" s="1080" t="n"/>
      <c r="AY174" s="1080" t="n"/>
      <c r="AZ174" s="1080" t="n"/>
      <c r="BA174" s="1080" t="n"/>
      <c r="BB174" s="1080" t="n"/>
      <c r="BC174" s="1080" t="n"/>
      <c r="BD174" s="1080" t="n"/>
      <c r="BE174" s="1080" t="n"/>
      <c r="BF174" s="1080" t="n"/>
      <c r="BG174" s="1080" t="n"/>
      <c r="BH174" s="1080" t="n"/>
      <c r="BI174" s="1080" t="n"/>
      <c r="BJ174" s="1080" t="n"/>
      <c r="BK174" s="1080" t="n"/>
      <c r="BL174" s="1080" t="n"/>
      <c r="BM174" s="1080" t="n"/>
      <c r="BN174" s="1080" t="n"/>
      <c r="BO174" s="1080" t="n"/>
      <c r="BP174" s="1080" t="n"/>
      <c r="BQ174" s="1080" t="n"/>
      <c r="BR174" s="1080" t="n"/>
      <c r="BS174" s="1080" t="n"/>
      <c r="BT174" s="1080" t="n"/>
      <c r="BU174" s="1080" t="n"/>
      <c r="BV174" s="1080" t="n"/>
      <c r="BW174" s="1080" t="n"/>
      <c r="BX174" s="1080" t="n"/>
      <c r="BY174" s="1080" t="n"/>
      <c r="BZ174" s="1080" t="n"/>
      <c r="CA174" s="1080" t="n"/>
      <c r="CB174" s="1080" t="n"/>
      <c r="CC174" s="1080" t="n"/>
      <c r="CD174" s="1080" t="n"/>
      <c r="CE174" s="1080" t="n"/>
      <c r="CF174" s="1080" t="n"/>
      <c r="CG174" s="1080" t="n"/>
      <c r="CH174" s="1080" t="n"/>
      <c r="CI174" s="1080" t="n"/>
      <c r="CJ174" s="1080" t="n"/>
      <c r="CK174" s="1080" t="n"/>
      <c r="CL174" s="1080" t="n"/>
      <c r="CM174" s="1080" t="n"/>
      <c r="CN174" s="1080" t="n"/>
      <c r="CO174" s="1080" t="n"/>
      <c r="CP174" s="1080" t="n"/>
      <c r="CQ174" s="1080" t="n"/>
      <c r="CR174" s="1080" t="n"/>
      <c r="CS174" s="1080" t="n"/>
      <c r="CT174" s="1080" t="n"/>
      <c r="CU174" s="1080" t="n"/>
      <c r="CV174" s="1080" t="n"/>
      <c r="CW174" s="1080" t="n"/>
      <c r="CX174" s="1080" t="n"/>
      <c r="CY174" s="1080" t="n"/>
      <c r="CZ174" s="1080" t="n"/>
      <c r="DA174" s="1080" t="n"/>
      <c r="DB174" s="1080" t="n"/>
      <c r="DC174" s="1080" t="n"/>
      <c r="DD174" s="1080" t="n"/>
      <c r="DE174" s="1080" t="n"/>
      <c r="DF174" s="1080" t="n"/>
      <c r="DG174" s="1080" t="n"/>
      <c r="DH174" s="1080" t="n"/>
      <c r="DI174" s="1080" t="n"/>
      <c r="DJ174" s="1080" t="n"/>
      <c r="DK174" s="1080" t="n"/>
      <c r="DL174" s="1080" t="n"/>
      <c r="DM174" s="1080" t="n"/>
      <c r="DN174" s="1080" t="n"/>
      <c r="DO174" s="1080" t="n"/>
      <c r="DP174" s="1080" t="n"/>
      <c r="DQ174" s="1080" t="n"/>
      <c r="DR174" s="1080" t="n"/>
      <c r="DS174" s="1080" t="n"/>
      <c r="DT174" s="1080" t="n"/>
      <c r="DU174" s="1080" t="n"/>
      <c r="DV174" s="1080" t="n"/>
      <c r="DW174" s="1080" t="n"/>
      <c r="DX174" s="1080" t="n"/>
      <c r="DY174" s="1080" t="n"/>
      <c r="DZ174" s="1080" t="n"/>
      <c r="EA174" s="1080" t="n"/>
      <c r="EB174" s="1080" t="n"/>
      <c r="EC174" s="1080" t="n"/>
      <c r="ED174" s="1080" t="n"/>
      <c r="EE174" s="1080" t="n"/>
      <c r="EF174" s="1080" t="n"/>
      <c r="EG174" s="1080" t="n"/>
      <c r="EH174" s="1080" t="n"/>
      <c r="EI174" s="1080" t="n"/>
      <c r="EJ174" s="1080" t="n"/>
      <c r="EK174" s="1080" t="n"/>
      <c r="EL174" s="1080" t="n"/>
      <c r="EM174" s="1080" t="n"/>
      <c r="EN174" s="1080" t="n"/>
      <c r="EO174" s="1080" t="n"/>
      <c r="EP174" s="1080" t="n"/>
      <c r="EQ174" s="1080" t="n"/>
      <c r="ER174" s="1080" t="n"/>
      <c r="ES174" s="1080" t="n"/>
      <c r="ET174" s="1080" t="n"/>
      <c r="EU174" s="1080" t="n"/>
      <c r="EV174" s="1080" t="n"/>
      <c r="EW174" s="1080" t="n"/>
      <c r="EX174" s="1080" t="n"/>
      <c r="EY174" s="1080" t="n"/>
      <c r="EZ174" s="1080" t="n"/>
      <c r="FA174" s="1080" t="n"/>
      <c r="FB174" s="1080" t="n"/>
      <c r="FC174" s="1080" t="n"/>
      <c r="FD174" s="1080" t="n"/>
      <c r="FE174" s="1080" t="n"/>
      <c r="FF174" s="1080" t="n"/>
      <c r="FG174" s="1080" t="n"/>
      <c r="FH174" s="1080" t="n"/>
      <c r="FI174" s="1080" t="n"/>
      <c r="FJ174" s="1080" t="n"/>
      <c r="FK174" s="1080" t="n"/>
      <c r="FL174" s="1080" t="n"/>
      <c r="FM174" s="1080" t="n"/>
      <c r="FN174" s="1080" t="n"/>
      <c r="FO174" s="1080" t="n"/>
      <c r="FP174" s="1080" t="n"/>
      <c r="FQ174" s="1080" t="n"/>
      <c r="FR174" s="1080" t="n"/>
      <c r="FS174" s="1080" t="n"/>
      <c r="FT174" s="1080" t="n"/>
      <c r="FU174" s="1080" t="n"/>
      <c r="FV174" s="1080" t="n"/>
      <c r="FW174" s="1080" t="n"/>
      <c r="FX174" s="1080" t="n"/>
      <c r="FY174" s="1080" t="n"/>
      <c r="FZ174" s="1080" t="n"/>
      <c r="GA174" s="1080" t="n"/>
      <c r="GB174" s="1080" t="n"/>
      <c r="GC174" s="1080" t="n"/>
      <c r="GD174" s="1080" t="n"/>
      <c r="GE174" s="1080" t="n"/>
      <c r="GF174" s="1080" t="n"/>
      <c r="GG174" s="1080" t="n"/>
      <c r="GH174" s="1080" t="n"/>
      <c r="GI174" s="1080" t="n"/>
      <c r="GJ174" s="1080" t="n"/>
      <c r="GK174" s="1080" t="n"/>
      <c r="GL174" s="1080" t="n"/>
      <c r="GM174" s="1080" t="n"/>
      <c r="GN174" s="1080" t="n"/>
      <c r="GO174" s="1080" t="n"/>
      <c r="GP174" s="1080" t="n"/>
      <c r="GQ174" s="1080" t="n"/>
      <c r="GR174" s="1080" t="n"/>
      <c r="GS174" s="1080" t="n"/>
      <c r="GT174" s="1080" t="n"/>
      <c r="GU174" s="1080" t="n"/>
      <c r="GV174" s="1080" t="n"/>
      <c r="GW174" s="1080" t="n"/>
      <c r="GX174" s="1080" t="n"/>
      <c r="GY174" s="1080" t="n"/>
      <c r="GZ174" s="1080" t="n"/>
      <c r="HA174" s="1080" t="n"/>
      <c r="HB174" s="1080" t="n"/>
      <c r="HC174" s="1080" t="n"/>
      <c r="HD174" s="1080" t="n"/>
      <c r="HE174" s="1080" t="n"/>
      <c r="HF174" s="1080" t="n"/>
      <c r="HG174" s="1080" t="n"/>
      <c r="HH174" s="1080" t="n"/>
      <c r="HI174" s="1080" t="n"/>
      <c r="HJ174" s="1080" t="n"/>
      <c r="HK174" s="1080" t="n"/>
      <c r="HL174" s="1080" t="n"/>
      <c r="HM174" s="1080" t="n"/>
      <c r="HN174" s="1080" t="n"/>
      <c r="HO174" s="1080" t="n"/>
      <c r="HP174" s="1080" t="n"/>
      <c r="HQ174" s="1080" t="n"/>
      <c r="HR174" s="1080" t="n"/>
      <c r="HS174" s="1080" t="n"/>
      <c r="HT174" s="1080" t="n"/>
      <c r="HU174" s="1080" t="n"/>
      <c r="HV174" s="1080" t="n"/>
      <c r="HW174" s="1080" t="n"/>
      <c r="HX174" s="1080" t="n"/>
      <c r="HY174" s="1080" t="n"/>
      <c r="HZ174" s="1080" t="n"/>
      <c r="IA174" s="1080" t="n"/>
      <c r="IB174" s="1080" t="n"/>
      <c r="IC174" s="1080" t="n"/>
      <c r="ID174" s="1080" t="n"/>
      <c r="IE174" s="1080" t="n"/>
      <c r="IF174" s="1080" t="n"/>
      <c r="IG174" s="1080" t="n"/>
      <c r="IH174" s="1080" t="n"/>
      <c r="II174" s="1080" t="n"/>
      <c r="IJ174" s="1080" t="n"/>
      <c r="IK174" s="1080" t="n"/>
      <c r="IL174" s="1080" t="n"/>
      <c r="IM174" s="1080" t="n"/>
      <c r="IN174" s="1080" t="n"/>
      <c r="IO174" s="1080" t="n"/>
      <c r="IP174" s="1080" t="n"/>
      <c r="IQ174" s="1080" t="n"/>
      <c r="IR174" s="1080" t="n"/>
      <c r="IS174" s="1080" t="n"/>
      <c r="IT174" s="1080" t="n"/>
      <c r="IU174" s="1080" t="n"/>
      <c r="IV174" s="1080" t="n"/>
      <c r="IW174" s="1080" t="n"/>
      <c r="IX174" s="1080" t="n"/>
      <c r="IY174" s="1080" t="n"/>
      <c r="IZ174" s="1080" t="n"/>
      <c r="JA174" s="1080" t="n"/>
      <c r="JB174" s="1080" t="n"/>
      <c r="JC174" s="1080" t="n"/>
      <c r="JD174" s="1080" t="n"/>
      <c r="JE174" s="1080" t="n"/>
      <c r="JF174" s="1080" t="n"/>
      <c r="JG174" s="1080" t="n"/>
      <c r="JH174" s="1080" t="n"/>
      <c r="JI174" s="1080" t="n"/>
      <c r="JJ174" s="1080" t="n"/>
      <c r="JK174" s="1080" t="n"/>
      <c r="JL174" s="1080" t="n"/>
      <c r="JM174" s="1080" t="n"/>
      <c r="JN174" s="1080" t="n"/>
      <c r="JO174" s="1080" t="n"/>
      <c r="JP174" s="1080" t="n"/>
      <c r="JQ174" s="1080" t="n"/>
      <c r="JR174" s="1080" t="n"/>
      <c r="JS174" s="1080" t="n"/>
      <c r="JT174" s="1080" t="n"/>
      <c r="JU174" s="1080" t="n"/>
      <c r="JV174" s="1080" t="n"/>
      <c r="JW174" s="1080" t="n"/>
      <c r="JX174" s="1080" t="n"/>
      <c r="JY174" s="1080" t="n"/>
      <c r="JZ174" s="1080" t="n"/>
      <c r="KA174" s="1080" t="n"/>
      <c r="KB174" s="1080" t="n"/>
      <c r="KC174" s="1080" t="n"/>
      <c r="KD174" s="1080" t="n"/>
      <c r="KE174" s="1080" t="n"/>
      <c r="KF174" s="1080" t="n"/>
      <c r="KG174" s="1080" t="n"/>
      <c r="KH174" s="1080" t="n"/>
      <c r="KI174" s="1080" t="n"/>
      <c r="KJ174" s="1080" t="n"/>
      <c r="KK174" s="1080" t="n"/>
      <c r="KL174" s="1080" t="n"/>
      <c r="KM174" s="1080" t="n"/>
      <c r="KN174" s="1080" t="n"/>
      <c r="KO174" s="1080" t="n"/>
      <c r="KP174" s="1080" t="n"/>
      <c r="KQ174" s="1080" t="n"/>
      <c r="KR174" s="1080" t="n"/>
      <c r="KS174" s="1080" t="n"/>
      <c r="KT174" s="1080" t="n"/>
      <c r="KU174" s="1080" t="n"/>
      <c r="KV174" s="1080" t="n"/>
      <c r="KW174" s="1080" t="n"/>
      <c r="KX174" s="1080" t="n"/>
      <c r="KY174" s="1080" t="n"/>
      <c r="KZ174" s="1080" t="n"/>
      <c r="LA174" s="1080" t="n"/>
      <c r="LB174" s="1080" t="n"/>
      <c r="LC174" s="1080" t="n"/>
      <c r="LD174" s="1080" t="n"/>
      <c r="LE174" s="1080" t="n"/>
      <c r="LF174" s="1080" t="n"/>
      <c r="LG174" s="1080" t="n"/>
      <c r="LH174" s="1080" t="n"/>
      <c r="LI174" s="1080" t="n"/>
      <c r="LJ174" s="1080" t="n"/>
      <c r="LK174" s="1080" t="n"/>
      <c r="LL174" s="1080" t="n"/>
      <c r="LM174" s="1080" t="n"/>
      <c r="LN174" s="1080" t="n"/>
      <c r="LO174" s="1080" t="n"/>
      <c r="LP174" s="1080" t="n"/>
      <c r="LQ174" s="1080" t="n"/>
      <c r="LR174" s="1080" t="n"/>
      <c r="LS174" s="1080" t="n"/>
    </row>
    <row r="175" ht="14.25" customFormat="1" customHeight="1" s="1071">
      <c r="A175" s="1080" t="n"/>
      <c r="B175" s="1097" t="n"/>
      <c r="C175" s="1128" t="n"/>
      <c r="D175" s="1128" t="n"/>
      <c r="E175" s="1128" t="n"/>
      <c r="F175" s="1128" t="n"/>
      <c r="G175" s="1128" t="n"/>
      <c r="H175" s="1128" t="n"/>
      <c r="I175" s="1124" t="n"/>
      <c r="J175" s="1080" t="n"/>
      <c r="K175" s="1080" t="n"/>
      <c r="L175" s="1080" t="n"/>
      <c r="M175" s="1080" t="n"/>
      <c r="N175" s="1110" t="n"/>
      <c r="O175" s="1111" t="n"/>
      <c r="P175" s="1111" t="n"/>
      <c r="Q175" s="1111" t="n"/>
      <c r="R175" s="1111" t="n"/>
      <c r="S175" s="1111" t="n"/>
      <c r="T175" s="1111" t="n"/>
      <c r="U175" s="1118" t="n"/>
      <c r="V175" s="160" t="n"/>
      <c r="W175" s="160" t="n"/>
      <c r="X175" s="1080" t="n"/>
      <c r="Y175" s="1080" t="n"/>
      <c r="Z175" s="1080" t="n"/>
      <c r="AA175" s="1080" t="n"/>
      <c r="AB175" s="1080" t="n"/>
      <c r="AC175" s="1080" t="n"/>
      <c r="AD175" s="1080" t="n"/>
      <c r="AE175" s="1080" t="n"/>
      <c r="AF175" s="1080" t="n"/>
      <c r="AG175" s="1080" t="n"/>
      <c r="AH175" s="1080" t="n"/>
      <c r="AI175" s="1080" t="n"/>
      <c r="AJ175" s="1080" t="n"/>
      <c r="AK175" s="1080" t="n"/>
      <c r="AL175" s="1080" t="n"/>
      <c r="AM175" s="1080" t="n"/>
      <c r="AN175" s="1080" t="n"/>
      <c r="AO175" s="1080" t="n"/>
      <c r="AP175" s="1080" t="n"/>
      <c r="AQ175" s="1080" t="n"/>
      <c r="AR175" s="1080" t="n"/>
      <c r="AS175" s="1080" t="n"/>
      <c r="AT175" s="1080" t="n"/>
      <c r="AU175" s="1080" t="n"/>
      <c r="AV175" s="1080" t="n"/>
      <c r="AW175" s="1080" t="n"/>
      <c r="AX175" s="1080" t="n"/>
      <c r="AY175" s="1080" t="n"/>
      <c r="AZ175" s="1080" t="n"/>
      <c r="BA175" s="1080" t="n"/>
      <c r="BB175" s="1080" t="n"/>
      <c r="BC175" s="1080" t="n"/>
      <c r="BD175" s="1080" t="n"/>
      <c r="BE175" s="1080" t="n"/>
      <c r="BF175" s="1080" t="n"/>
      <c r="BG175" s="1080" t="n"/>
      <c r="BH175" s="1080" t="n"/>
      <c r="BI175" s="1080" t="n"/>
      <c r="BJ175" s="1080" t="n"/>
      <c r="BK175" s="1080" t="n"/>
      <c r="BL175" s="1080" t="n"/>
      <c r="BM175" s="1080" t="n"/>
      <c r="BN175" s="1080" t="n"/>
      <c r="BO175" s="1080" t="n"/>
      <c r="BP175" s="1080" t="n"/>
      <c r="BQ175" s="1080" t="n"/>
      <c r="BR175" s="1080" t="n"/>
      <c r="BS175" s="1080" t="n"/>
      <c r="BT175" s="1080" t="n"/>
      <c r="BU175" s="1080" t="n"/>
      <c r="BV175" s="1080" t="n"/>
      <c r="BW175" s="1080" t="n"/>
      <c r="BX175" s="1080" t="n"/>
      <c r="BY175" s="1080" t="n"/>
      <c r="BZ175" s="1080" t="n"/>
      <c r="CA175" s="1080" t="n"/>
      <c r="CB175" s="1080" t="n"/>
      <c r="CC175" s="1080" t="n"/>
      <c r="CD175" s="1080" t="n"/>
      <c r="CE175" s="1080" t="n"/>
      <c r="CF175" s="1080" t="n"/>
      <c r="CG175" s="1080" t="n"/>
      <c r="CH175" s="1080" t="n"/>
      <c r="CI175" s="1080" t="n"/>
      <c r="CJ175" s="1080" t="n"/>
      <c r="CK175" s="1080" t="n"/>
      <c r="CL175" s="1080" t="n"/>
      <c r="CM175" s="1080" t="n"/>
      <c r="CN175" s="1080" t="n"/>
      <c r="CO175" s="1080" t="n"/>
      <c r="CP175" s="1080" t="n"/>
      <c r="CQ175" s="1080" t="n"/>
      <c r="CR175" s="1080" t="n"/>
      <c r="CS175" s="1080" t="n"/>
      <c r="CT175" s="1080" t="n"/>
      <c r="CU175" s="1080" t="n"/>
      <c r="CV175" s="1080" t="n"/>
      <c r="CW175" s="1080" t="n"/>
      <c r="CX175" s="1080" t="n"/>
      <c r="CY175" s="1080" t="n"/>
      <c r="CZ175" s="1080" t="n"/>
      <c r="DA175" s="1080" t="n"/>
      <c r="DB175" s="1080" t="n"/>
      <c r="DC175" s="1080" t="n"/>
      <c r="DD175" s="1080" t="n"/>
      <c r="DE175" s="1080" t="n"/>
      <c r="DF175" s="1080" t="n"/>
      <c r="DG175" s="1080" t="n"/>
      <c r="DH175" s="1080" t="n"/>
      <c r="DI175" s="1080" t="n"/>
      <c r="DJ175" s="1080" t="n"/>
      <c r="DK175" s="1080" t="n"/>
      <c r="DL175" s="1080" t="n"/>
      <c r="DM175" s="1080" t="n"/>
      <c r="DN175" s="1080" t="n"/>
      <c r="DO175" s="1080" t="n"/>
      <c r="DP175" s="1080" t="n"/>
      <c r="DQ175" s="1080" t="n"/>
      <c r="DR175" s="1080" t="n"/>
      <c r="DS175" s="1080" t="n"/>
      <c r="DT175" s="1080" t="n"/>
      <c r="DU175" s="1080" t="n"/>
      <c r="DV175" s="1080" t="n"/>
      <c r="DW175" s="1080" t="n"/>
      <c r="DX175" s="1080" t="n"/>
      <c r="DY175" s="1080" t="n"/>
      <c r="DZ175" s="1080" t="n"/>
      <c r="EA175" s="1080" t="n"/>
      <c r="EB175" s="1080" t="n"/>
      <c r="EC175" s="1080" t="n"/>
      <c r="ED175" s="1080" t="n"/>
      <c r="EE175" s="1080" t="n"/>
      <c r="EF175" s="1080" t="n"/>
      <c r="EG175" s="1080" t="n"/>
      <c r="EH175" s="1080" t="n"/>
      <c r="EI175" s="1080" t="n"/>
      <c r="EJ175" s="1080" t="n"/>
      <c r="EK175" s="1080" t="n"/>
      <c r="EL175" s="1080" t="n"/>
      <c r="EM175" s="1080" t="n"/>
      <c r="EN175" s="1080" t="n"/>
      <c r="EO175" s="1080" t="n"/>
      <c r="EP175" s="1080" t="n"/>
      <c r="EQ175" s="1080" t="n"/>
      <c r="ER175" s="1080" t="n"/>
      <c r="ES175" s="1080" t="n"/>
      <c r="ET175" s="1080" t="n"/>
      <c r="EU175" s="1080" t="n"/>
      <c r="EV175" s="1080" t="n"/>
      <c r="EW175" s="1080" t="n"/>
      <c r="EX175" s="1080" t="n"/>
      <c r="EY175" s="1080" t="n"/>
      <c r="EZ175" s="1080" t="n"/>
      <c r="FA175" s="1080" t="n"/>
      <c r="FB175" s="1080" t="n"/>
      <c r="FC175" s="1080" t="n"/>
      <c r="FD175" s="1080" t="n"/>
      <c r="FE175" s="1080" t="n"/>
      <c r="FF175" s="1080" t="n"/>
      <c r="FG175" s="1080" t="n"/>
      <c r="FH175" s="1080" t="n"/>
      <c r="FI175" s="1080" t="n"/>
      <c r="FJ175" s="1080" t="n"/>
      <c r="FK175" s="1080" t="n"/>
      <c r="FL175" s="1080" t="n"/>
      <c r="FM175" s="1080" t="n"/>
      <c r="FN175" s="1080" t="n"/>
      <c r="FO175" s="1080" t="n"/>
      <c r="FP175" s="1080" t="n"/>
      <c r="FQ175" s="1080" t="n"/>
      <c r="FR175" s="1080" t="n"/>
      <c r="FS175" s="1080" t="n"/>
      <c r="FT175" s="1080" t="n"/>
      <c r="FU175" s="1080" t="n"/>
      <c r="FV175" s="1080" t="n"/>
      <c r="FW175" s="1080" t="n"/>
      <c r="FX175" s="1080" t="n"/>
      <c r="FY175" s="1080" t="n"/>
      <c r="FZ175" s="1080" t="n"/>
      <c r="GA175" s="1080" t="n"/>
      <c r="GB175" s="1080" t="n"/>
      <c r="GC175" s="1080" t="n"/>
      <c r="GD175" s="1080" t="n"/>
      <c r="GE175" s="1080" t="n"/>
      <c r="GF175" s="1080" t="n"/>
      <c r="GG175" s="1080" t="n"/>
      <c r="GH175" s="1080" t="n"/>
      <c r="GI175" s="1080" t="n"/>
      <c r="GJ175" s="1080" t="n"/>
      <c r="GK175" s="1080" t="n"/>
      <c r="GL175" s="1080" t="n"/>
      <c r="GM175" s="1080" t="n"/>
      <c r="GN175" s="1080" t="n"/>
      <c r="GO175" s="1080" t="n"/>
      <c r="GP175" s="1080" t="n"/>
      <c r="GQ175" s="1080" t="n"/>
      <c r="GR175" s="1080" t="n"/>
      <c r="GS175" s="1080" t="n"/>
      <c r="GT175" s="1080" t="n"/>
      <c r="GU175" s="1080" t="n"/>
      <c r="GV175" s="1080" t="n"/>
      <c r="GW175" s="1080" t="n"/>
      <c r="GX175" s="1080" t="n"/>
      <c r="GY175" s="1080" t="n"/>
      <c r="GZ175" s="1080" t="n"/>
      <c r="HA175" s="1080" t="n"/>
      <c r="HB175" s="1080" t="n"/>
      <c r="HC175" s="1080" t="n"/>
      <c r="HD175" s="1080" t="n"/>
      <c r="HE175" s="1080" t="n"/>
      <c r="HF175" s="1080" t="n"/>
      <c r="HG175" s="1080" t="n"/>
      <c r="HH175" s="1080" t="n"/>
      <c r="HI175" s="1080" t="n"/>
      <c r="HJ175" s="1080" t="n"/>
      <c r="HK175" s="1080" t="n"/>
      <c r="HL175" s="1080" t="n"/>
      <c r="HM175" s="1080" t="n"/>
      <c r="HN175" s="1080" t="n"/>
      <c r="HO175" s="1080" t="n"/>
      <c r="HP175" s="1080" t="n"/>
      <c r="HQ175" s="1080" t="n"/>
      <c r="HR175" s="1080" t="n"/>
      <c r="HS175" s="1080" t="n"/>
      <c r="HT175" s="1080" t="n"/>
      <c r="HU175" s="1080" t="n"/>
      <c r="HV175" s="1080" t="n"/>
      <c r="HW175" s="1080" t="n"/>
      <c r="HX175" s="1080" t="n"/>
      <c r="HY175" s="1080" t="n"/>
      <c r="HZ175" s="1080" t="n"/>
      <c r="IA175" s="1080" t="n"/>
      <c r="IB175" s="1080" t="n"/>
      <c r="IC175" s="1080" t="n"/>
      <c r="ID175" s="1080" t="n"/>
      <c r="IE175" s="1080" t="n"/>
      <c r="IF175" s="1080" t="n"/>
      <c r="IG175" s="1080" t="n"/>
      <c r="IH175" s="1080" t="n"/>
      <c r="II175" s="1080" t="n"/>
      <c r="IJ175" s="1080" t="n"/>
      <c r="IK175" s="1080" t="n"/>
      <c r="IL175" s="1080" t="n"/>
      <c r="IM175" s="1080" t="n"/>
      <c r="IN175" s="1080" t="n"/>
      <c r="IO175" s="1080" t="n"/>
      <c r="IP175" s="1080" t="n"/>
      <c r="IQ175" s="1080" t="n"/>
      <c r="IR175" s="1080" t="n"/>
      <c r="IS175" s="1080" t="n"/>
      <c r="IT175" s="1080" t="n"/>
      <c r="IU175" s="1080" t="n"/>
      <c r="IV175" s="1080" t="n"/>
      <c r="IW175" s="1080" t="n"/>
      <c r="IX175" s="1080" t="n"/>
      <c r="IY175" s="1080" t="n"/>
      <c r="IZ175" s="1080" t="n"/>
      <c r="JA175" s="1080" t="n"/>
      <c r="JB175" s="1080" t="n"/>
      <c r="JC175" s="1080" t="n"/>
      <c r="JD175" s="1080" t="n"/>
      <c r="JE175" s="1080" t="n"/>
      <c r="JF175" s="1080" t="n"/>
      <c r="JG175" s="1080" t="n"/>
      <c r="JH175" s="1080" t="n"/>
      <c r="JI175" s="1080" t="n"/>
      <c r="JJ175" s="1080" t="n"/>
      <c r="JK175" s="1080" t="n"/>
      <c r="JL175" s="1080" t="n"/>
      <c r="JM175" s="1080" t="n"/>
      <c r="JN175" s="1080" t="n"/>
      <c r="JO175" s="1080" t="n"/>
      <c r="JP175" s="1080" t="n"/>
      <c r="JQ175" s="1080" t="n"/>
      <c r="JR175" s="1080" t="n"/>
      <c r="JS175" s="1080" t="n"/>
      <c r="JT175" s="1080" t="n"/>
      <c r="JU175" s="1080" t="n"/>
      <c r="JV175" s="1080" t="n"/>
      <c r="JW175" s="1080" t="n"/>
      <c r="JX175" s="1080" t="n"/>
      <c r="JY175" s="1080" t="n"/>
      <c r="JZ175" s="1080" t="n"/>
      <c r="KA175" s="1080" t="n"/>
      <c r="KB175" s="1080" t="n"/>
      <c r="KC175" s="1080" t="n"/>
      <c r="KD175" s="1080" t="n"/>
      <c r="KE175" s="1080" t="n"/>
      <c r="KF175" s="1080" t="n"/>
      <c r="KG175" s="1080" t="n"/>
      <c r="KH175" s="1080" t="n"/>
      <c r="KI175" s="1080" t="n"/>
      <c r="KJ175" s="1080" t="n"/>
      <c r="KK175" s="1080" t="n"/>
      <c r="KL175" s="1080" t="n"/>
      <c r="KM175" s="1080" t="n"/>
      <c r="KN175" s="1080" t="n"/>
      <c r="KO175" s="1080" t="n"/>
      <c r="KP175" s="1080" t="n"/>
      <c r="KQ175" s="1080" t="n"/>
      <c r="KR175" s="1080" t="n"/>
      <c r="KS175" s="1080" t="n"/>
      <c r="KT175" s="1080" t="n"/>
      <c r="KU175" s="1080" t="n"/>
      <c r="KV175" s="1080" t="n"/>
      <c r="KW175" s="1080" t="n"/>
      <c r="KX175" s="1080" t="n"/>
      <c r="KY175" s="1080" t="n"/>
      <c r="KZ175" s="1080" t="n"/>
      <c r="LA175" s="1080" t="n"/>
      <c r="LB175" s="1080" t="n"/>
      <c r="LC175" s="1080" t="n"/>
      <c r="LD175" s="1080" t="n"/>
      <c r="LE175" s="1080" t="n"/>
      <c r="LF175" s="1080" t="n"/>
      <c r="LG175" s="1080" t="n"/>
      <c r="LH175" s="1080" t="n"/>
      <c r="LI175" s="1080" t="n"/>
      <c r="LJ175" s="1080" t="n"/>
      <c r="LK175" s="1080" t="n"/>
      <c r="LL175" s="1080" t="n"/>
      <c r="LM175" s="1080" t="n"/>
      <c r="LN175" s="1080" t="n"/>
      <c r="LO175" s="1080" t="n"/>
      <c r="LP175" s="1080" t="n"/>
      <c r="LQ175" s="1080" t="n"/>
      <c r="LR175" s="1080" t="n"/>
      <c r="LS175" s="1080" t="n"/>
    </row>
    <row r="176" ht="14.25" customFormat="1" customHeight="1" s="1143">
      <c r="A176" s="1071" t="n"/>
      <c r="B176" s="1097" t="n"/>
      <c r="C176" s="1128" t="n"/>
      <c r="D176" s="1128" t="n"/>
      <c r="E176" s="1128" t="n"/>
      <c r="F176" s="1128" t="n"/>
      <c r="G176" s="1128" t="n"/>
      <c r="H176" s="1128" t="n"/>
      <c r="I176" s="1119" t="n"/>
      <c r="J176" s="1071" t="n"/>
      <c r="K176" s="1071" t="n"/>
      <c r="L176" s="1071" t="n"/>
      <c r="M176" s="1071" t="n"/>
      <c r="N176" s="1100" t="n"/>
      <c r="O176" s="1101" t="n"/>
      <c r="P176" s="1101" t="n"/>
      <c r="Q176" s="1101" t="n"/>
      <c r="R176" s="1101" t="n"/>
      <c r="S176" s="1101" t="n"/>
      <c r="T176" s="1101" t="n"/>
      <c r="U176" s="1102" t="n"/>
      <c r="V176" s="141" t="n"/>
      <c r="W176" s="141" t="n"/>
      <c r="X176" s="1071" t="n"/>
      <c r="Y176" s="1071" t="n"/>
      <c r="Z176" s="1071" t="n"/>
      <c r="AA176" s="1071" t="n"/>
      <c r="AB176" s="1071" t="n"/>
      <c r="AC176" s="1071" t="n"/>
      <c r="AD176" s="1071" t="n"/>
      <c r="AE176" s="1071" t="n"/>
      <c r="AF176" s="1071" t="n"/>
      <c r="AG176" s="1071" t="n"/>
      <c r="AH176" s="1071" t="n"/>
      <c r="AI176" s="1071" t="n"/>
      <c r="AJ176" s="1071" t="n"/>
      <c r="AK176" s="1071" t="n"/>
      <c r="AL176" s="1071" t="n"/>
      <c r="AM176" s="1071" t="n"/>
      <c r="AN176" s="1071" t="n"/>
      <c r="AO176" s="1071" t="n"/>
      <c r="AP176" s="1071" t="n"/>
      <c r="AQ176" s="1071" t="n"/>
      <c r="AR176" s="1071" t="n"/>
      <c r="AS176" s="1071" t="n"/>
      <c r="AT176" s="1071" t="n"/>
      <c r="AU176" s="1071" t="n"/>
      <c r="AV176" s="1071" t="n"/>
      <c r="AW176" s="1071" t="n"/>
      <c r="AX176" s="1071" t="n"/>
      <c r="AY176" s="1071" t="n"/>
      <c r="AZ176" s="1071" t="n"/>
      <c r="BA176" s="1071" t="n"/>
      <c r="BB176" s="1071" t="n"/>
      <c r="BC176" s="1071" t="n"/>
      <c r="BD176" s="1071" t="n"/>
      <c r="BE176" s="1071" t="n"/>
      <c r="BF176" s="1071" t="n"/>
      <c r="BG176" s="1071" t="n"/>
      <c r="BH176" s="1071" t="n"/>
      <c r="BI176" s="1071" t="n"/>
      <c r="BJ176" s="1071" t="n"/>
      <c r="BK176" s="1071" t="n"/>
      <c r="BL176" s="1071" t="n"/>
      <c r="BM176" s="1071" t="n"/>
      <c r="BN176" s="1071" t="n"/>
      <c r="BO176" s="1071" t="n"/>
      <c r="BP176" s="1071" t="n"/>
      <c r="BQ176" s="1071" t="n"/>
      <c r="BR176" s="1071" t="n"/>
      <c r="BS176" s="1071" t="n"/>
      <c r="BT176" s="1071" t="n"/>
      <c r="BU176" s="1071" t="n"/>
      <c r="BV176" s="1071" t="n"/>
      <c r="BW176" s="1071" t="n"/>
      <c r="BX176" s="1071" t="n"/>
      <c r="BY176" s="1071" t="n"/>
      <c r="BZ176" s="1071" t="n"/>
      <c r="CA176" s="1071" t="n"/>
      <c r="CB176" s="1071" t="n"/>
      <c r="CC176" s="1071" t="n"/>
      <c r="CD176" s="1071" t="n"/>
      <c r="CE176" s="1071" t="n"/>
      <c r="CF176" s="1071" t="n"/>
      <c r="CG176" s="1071" t="n"/>
      <c r="CH176" s="1071" t="n"/>
      <c r="CI176" s="1071" t="n"/>
      <c r="CJ176" s="1071" t="n"/>
      <c r="CK176" s="1071" t="n"/>
      <c r="CL176" s="1071" t="n"/>
      <c r="CM176" s="1071" t="n"/>
      <c r="CN176" s="1071" t="n"/>
      <c r="CO176" s="1071" t="n"/>
      <c r="CP176" s="1071" t="n"/>
      <c r="CQ176" s="1071" t="n"/>
      <c r="CR176" s="1071" t="n"/>
      <c r="CS176" s="1071" t="n"/>
      <c r="CT176" s="1071" t="n"/>
      <c r="CU176" s="1071" t="n"/>
      <c r="CV176" s="1071" t="n"/>
      <c r="CW176" s="1071" t="n"/>
      <c r="CX176" s="1071" t="n"/>
      <c r="CY176" s="1071" t="n"/>
      <c r="CZ176" s="1071" t="n"/>
      <c r="DA176" s="1071" t="n"/>
      <c r="DB176" s="1071" t="n"/>
      <c r="DC176" s="1071" t="n"/>
      <c r="DD176" s="1071" t="n"/>
      <c r="DE176" s="1071" t="n"/>
      <c r="DF176" s="1071" t="n"/>
      <c r="DG176" s="1071" t="n"/>
      <c r="DH176" s="1071" t="n"/>
      <c r="DI176" s="1071" t="n"/>
      <c r="DJ176" s="1071" t="n"/>
      <c r="DK176" s="1071" t="n"/>
      <c r="DL176" s="1071" t="n"/>
      <c r="DM176" s="1071" t="n"/>
      <c r="DN176" s="1071" t="n"/>
      <c r="DO176" s="1071" t="n"/>
      <c r="DP176" s="1071" t="n"/>
      <c r="DQ176" s="1071" t="n"/>
      <c r="DR176" s="1071" t="n"/>
      <c r="DS176" s="1071" t="n"/>
      <c r="DT176" s="1071" t="n"/>
      <c r="DU176" s="1071" t="n"/>
      <c r="DV176" s="1071" t="n"/>
      <c r="DW176" s="1071" t="n"/>
      <c r="DX176" s="1071" t="n"/>
      <c r="DY176" s="1071" t="n"/>
      <c r="DZ176" s="1071" t="n"/>
      <c r="EA176" s="1071" t="n"/>
      <c r="EB176" s="1071" t="n"/>
      <c r="EC176" s="1071" t="n"/>
      <c r="ED176" s="1071" t="n"/>
      <c r="EE176" s="1071" t="n"/>
      <c r="EF176" s="1071" t="n"/>
      <c r="EG176" s="1071" t="n"/>
      <c r="EH176" s="1071" t="n"/>
      <c r="EI176" s="1071" t="n"/>
      <c r="EJ176" s="1071" t="n"/>
      <c r="EK176" s="1071" t="n"/>
      <c r="EL176" s="1071" t="n"/>
      <c r="EM176" s="1071" t="n"/>
      <c r="EN176" s="1071" t="n"/>
      <c r="EO176" s="1071" t="n"/>
      <c r="EP176" s="1071" t="n"/>
      <c r="EQ176" s="1071" t="n"/>
      <c r="ER176" s="1071" t="n"/>
      <c r="ES176" s="1071" t="n"/>
      <c r="ET176" s="1071" t="n"/>
      <c r="EU176" s="1071" t="n"/>
      <c r="EV176" s="1071" t="n"/>
      <c r="EW176" s="1071" t="n"/>
      <c r="EX176" s="1071" t="n"/>
      <c r="EY176" s="1071" t="n"/>
      <c r="EZ176" s="1071" t="n"/>
      <c r="FA176" s="1071" t="n"/>
      <c r="FB176" s="1071" t="n"/>
      <c r="FC176" s="1071" t="n"/>
      <c r="FD176" s="1071" t="n"/>
      <c r="FE176" s="1071" t="n"/>
      <c r="FF176" s="1071" t="n"/>
      <c r="FG176" s="1071" t="n"/>
      <c r="FH176" s="1071" t="n"/>
      <c r="FI176" s="1071" t="n"/>
      <c r="FJ176" s="1071" t="n"/>
      <c r="FK176" s="1071" t="n"/>
      <c r="FL176" s="1071" t="n"/>
      <c r="FM176" s="1071" t="n"/>
      <c r="FN176" s="1071" t="n"/>
      <c r="FO176" s="1071" t="n"/>
      <c r="FP176" s="1071" t="n"/>
      <c r="FQ176" s="1071" t="n"/>
      <c r="FR176" s="1071" t="n"/>
      <c r="FS176" s="1071" t="n"/>
      <c r="FT176" s="1071" t="n"/>
      <c r="FU176" s="1071" t="n"/>
      <c r="FV176" s="1071" t="n"/>
      <c r="FW176" s="1071" t="n"/>
      <c r="FX176" s="1071" t="n"/>
      <c r="FY176" s="1071" t="n"/>
      <c r="FZ176" s="1071" t="n"/>
      <c r="GA176" s="1071" t="n"/>
      <c r="GB176" s="1071" t="n"/>
      <c r="GC176" s="1071" t="n"/>
      <c r="GD176" s="1071" t="n"/>
      <c r="GE176" s="1071" t="n"/>
      <c r="GF176" s="1071" t="n"/>
      <c r="GG176" s="1071" t="n"/>
      <c r="GH176" s="1071" t="n"/>
      <c r="GI176" s="1071" t="n"/>
      <c r="GJ176" s="1071" t="n"/>
      <c r="GK176" s="1071" t="n"/>
      <c r="GL176" s="1071" t="n"/>
      <c r="GM176" s="1071" t="n"/>
      <c r="GN176" s="1071" t="n"/>
      <c r="GO176" s="1071" t="n"/>
      <c r="GP176" s="1071" t="n"/>
      <c r="GQ176" s="1071" t="n"/>
      <c r="GR176" s="1071" t="n"/>
      <c r="GS176" s="1071" t="n"/>
      <c r="GT176" s="1071" t="n"/>
      <c r="GU176" s="1071" t="n"/>
      <c r="GV176" s="1071" t="n"/>
      <c r="GW176" s="1071" t="n"/>
      <c r="GX176" s="1071" t="n"/>
      <c r="GY176" s="1071" t="n"/>
      <c r="GZ176" s="1071" t="n"/>
      <c r="HA176" s="1071" t="n"/>
      <c r="HB176" s="1071" t="n"/>
      <c r="HC176" s="1071" t="n"/>
      <c r="HD176" s="1071" t="n"/>
      <c r="HE176" s="1071" t="n"/>
      <c r="HF176" s="1071" t="n"/>
      <c r="HG176" s="1071" t="n"/>
      <c r="HH176" s="1071" t="n"/>
      <c r="HI176" s="1071" t="n"/>
      <c r="HJ176" s="1071" t="n"/>
      <c r="HK176" s="1071" t="n"/>
      <c r="HL176" s="1071" t="n"/>
      <c r="HM176" s="1071" t="n"/>
      <c r="HN176" s="1071" t="n"/>
      <c r="HO176" s="1071" t="n"/>
      <c r="HP176" s="1071" t="n"/>
      <c r="HQ176" s="1071" t="n"/>
      <c r="HR176" s="1071" t="n"/>
      <c r="HS176" s="1071" t="n"/>
      <c r="HT176" s="1071" t="n"/>
      <c r="HU176" s="1071" t="n"/>
      <c r="HV176" s="1071" t="n"/>
      <c r="HW176" s="1071" t="n"/>
      <c r="HX176" s="1071" t="n"/>
      <c r="HY176" s="1071" t="n"/>
      <c r="HZ176" s="1071" t="n"/>
      <c r="IA176" s="1071" t="n"/>
      <c r="IB176" s="1071" t="n"/>
      <c r="IC176" s="1071" t="n"/>
      <c r="ID176" s="1071" t="n"/>
      <c r="IE176" s="1071" t="n"/>
      <c r="IF176" s="1071" t="n"/>
      <c r="IG176" s="1071" t="n"/>
      <c r="IH176" s="1071" t="n"/>
      <c r="II176" s="1071" t="n"/>
      <c r="IJ176" s="1071" t="n"/>
      <c r="IK176" s="1071" t="n"/>
      <c r="IL176" s="1071" t="n"/>
      <c r="IM176" s="1071" t="n"/>
      <c r="IN176" s="1071" t="n"/>
      <c r="IO176" s="1071" t="n"/>
      <c r="IP176" s="1071" t="n"/>
      <c r="IQ176" s="1071" t="n"/>
      <c r="IR176" s="1071" t="n"/>
      <c r="IS176" s="1071" t="n"/>
      <c r="IT176" s="1071" t="n"/>
      <c r="IU176" s="1071" t="n"/>
      <c r="IV176" s="1071" t="n"/>
      <c r="IW176" s="1071" t="n"/>
      <c r="IX176" s="1071" t="n"/>
      <c r="IY176" s="1071" t="n"/>
      <c r="IZ176" s="1071" t="n"/>
      <c r="JA176" s="1071" t="n"/>
      <c r="JB176" s="1071" t="n"/>
      <c r="JC176" s="1071" t="n"/>
      <c r="JD176" s="1071" t="n"/>
      <c r="JE176" s="1071" t="n"/>
      <c r="JF176" s="1071" t="n"/>
      <c r="JG176" s="1071" t="n"/>
      <c r="JH176" s="1071" t="n"/>
      <c r="JI176" s="1071" t="n"/>
      <c r="JJ176" s="1071" t="n"/>
      <c r="JK176" s="1071" t="n"/>
      <c r="JL176" s="1071" t="n"/>
      <c r="JM176" s="1071" t="n"/>
      <c r="JN176" s="1071" t="n"/>
      <c r="JO176" s="1071" t="n"/>
      <c r="JP176" s="1071" t="n"/>
      <c r="JQ176" s="1071" t="n"/>
      <c r="JR176" s="1071" t="n"/>
      <c r="JS176" s="1071" t="n"/>
      <c r="JT176" s="1071" t="n"/>
      <c r="JU176" s="1071" t="n"/>
      <c r="JV176" s="1071" t="n"/>
      <c r="JW176" s="1071" t="n"/>
      <c r="JX176" s="1071" t="n"/>
      <c r="JY176" s="1071" t="n"/>
      <c r="JZ176" s="1071" t="n"/>
      <c r="KA176" s="1071" t="n"/>
      <c r="KB176" s="1071" t="n"/>
      <c r="KC176" s="1071" t="n"/>
      <c r="KD176" s="1071" t="n"/>
      <c r="KE176" s="1071" t="n"/>
      <c r="KF176" s="1071" t="n"/>
      <c r="KG176" s="1071" t="n"/>
      <c r="KH176" s="1071" t="n"/>
      <c r="KI176" s="1071" t="n"/>
      <c r="KJ176" s="1071" t="n"/>
      <c r="KK176" s="1071" t="n"/>
      <c r="KL176" s="1071" t="n"/>
      <c r="KM176" s="1071" t="n"/>
      <c r="KN176" s="1071" t="n"/>
      <c r="KO176" s="1071" t="n"/>
      <c r="KP176" s="1071" t="n"/>
      <c r="KQ176" s="1071" t="n"/>
      <c r="KR176" s="1071" t="n"/>
      <c r="KS176" s="1071" t="n"/>
      <c r="KT176" s="1071" t="n"/>
      <c r="KU176" s="1071" t="n"/>
      <c r="KV176" s="1071" t="n"/>
      <c r="KW176" s="1071" t="n"/>
      <c r="KX176" s="1071" t="n"/>
      <c r="KY176" s="1071" t="n"/>
      <c r="KZ176" s="1071" t="n"/>
      <c r="LA176" s="1071" t="n"/>
      <c r="LB176" s="1071" t="n"/>
      <c r="LC176" s="1071" t="n"/>
      <c r="LD176" s="1071" t="n"/>
      <c r="LE176" s="1071" t="n"/>
      <c r="LF176" s="1071" t="n"/>
      <c r="LG176" s="1071" t="n"/>
      <c r="LH176" s="1071" t="n"/>
      <c r="LI176" s="1071" t="n"/>
      <c r="LJ176" s="1071" t="n"/>
      <c r="LK176" s="1071" t="n"/>
      <c r="LL176" s="1071" t="n"/>
      <c r="LM176" s="1071" t="n"/>
      <c r="LN176" s="1071" t="n"/>
      <c r="LO176" s="1071" t="n"/>
      <c r="LP176" s="1071" t="n"/>
      <c r="LQ176" s="1071" t="n"/>
      <c r="LR176" s="1071" t="n"/>
      <c r="LS176" s="1071" t="n"/>
    </row>
    <row r="177">
      <c r="A177" s="1071" t="n"/>
      <c r="B177" s="1091" t="inlineStr">
        <is>
          <t>Total</t>
        </is>
      </c>
      <c r="C177" s="1123">
        <f>SUM(C161:C162)</f>
        <v/>
      </c>
      <c r="D177" s="1123">
        <f>SUM(D161:D162)</f>
        <v/>
      </c>
      <c r="E177" s="1123">
        <f>SUM(E161:E162)</f>
        <v/>
      </c>
      <c r="F177" s="1123">
        <f>SUM(F161:F162)</f>
        <v/>
      </c>
      <c r="G177" s="1123" t="n">
        <v>0</v>
      </c>
      <c r="H177" s="1123" t="n">
        <v>0</v>
      </c>
      <c r="I177" s="1119" t="n"/>
      <c r="J177" s="1071" t="n"/>
      <c r="K177" s="1071" t="n"/>
      <c r="L177" s="1071" t="n"/>
      <c r="M177" s="1071" t="n"/>
      <c r="N177" s="1100" t="n"/>
      <c r="O177" s="1101" t="n"/>
      <c r="P177" s="1101" t="n"/>
      <c r="Q177" s="1101" t="n"/>
      <c r="R177" s="1101" t="n"/>
      <c r="S177" s="1101" t="n"/>
      <c r="T177" s="1101" t="n"/>
      <c r="U177" s="1102" t="n"/>
      <c r="V177" s="141" t="n"/>
      <c r="W177" s="141" t="n"/>
      <c r="X177" s="1071" t="n"/>
      <c r="Y177" s="1071" t="n"/>
      <c r="Z177" s="1071" t="n"/>
      <c r="AA177" s="1071" t="n"/>
      <c r="AB177" s="1071" t="n"/>
      <c r="AC177" s="1071" t="n"/>
      <c r="AD177" s="1071" t="n"/>
      <c r="AE177" s="1071" t="n"/>
      <c r="AF177" s="1071" t="n"/>
      <c r="AG177" s="1071" t="n"/>
      <c r="AH177" s="1071" t="n"/>
      <c r="AI177" s="1071" t="n"/>
      <c r="AJ177" s="1071" t="n"/>
      <c r="AK177" s="1071" t="n"/>
      <c r="AL177" s="1071" t="n"/>
      <c r="AM177" s="1071" t="n"/>
      <c r="AN177" s="1071" t="n"/>
      <c r="AO177" s="1071" t="n"/>
      <c r="AP177" s="1071" t="n"/>
      <c r="AQ177" s="1071" t="n"/>
      <c r="AR177" s="1071" t="n"/>
      <c r="AS177" s="1071" t="n"/>
      <c r="AT177" s="1071" t="n"/>
      <c r="AU177" s="1071" t="n"/>
      <c r="AV177" s="1071" t="n"/>
      <c r="AW177" s="1071" t="n"/>
      <c r="AX177" s="1071" t="n"/>
      <c r="AY177" s="1071" t="n"/>
      <c r="AZ177" s="1071" t="n"/>
      <c r="BA177" s="1071" t="n"/>
      <c r="BB177" s="1071" t="n"/>
      <c r="BC177" s="1071" t="n"/>
      <c r="BD177" s="1071" t="n"/>
      <c r="BE177" s="1071" t="n"/>
      <c r="BF177" s="1071" t="n"/>
      <c r="BG177" s="1071" t="n"/>
      <c r="BH177" s="1071" t="n"/>
      <c r="BI177" s="1071" t="n"/>
      <c r="BJ177" s="1071" t="n"/>
      <c r="BK177" s="1071" t="n"/>
      <c r="BL177" s="1071" t="n"/>
      <c r="BM177" s="1071" t="n"/>
      <c r="BN177" s="1071" t="n"/>
      <c r="BO177" s="1071" t="n"/>
      <c r="BP177" s="1071" t="n"/>
      <c r="BQ177" s="1071" t="n"/>
      <c r="BR177" s="1071" t="n"/>
      <c r="BS177" s="1071" t="n"/>
      <c r="BT177" s="1071" t="n"/>
      <c r="BU177" s="1071" t="n"/>
      <c r="BV177" s="1071" t="n"/>
      <c r="BW177" s="1071" t="n"/>
      <c r="BX177" s="1071" t="n"/>
      <c r="BY177" s="1071" t="n"/>
      <c r="BZ177" s="1071" t="n"/>
      <c r="CA177" s="1071" t="n"/>
      <c r="CB177" s="1071" t="n"/>
      <c r="CC177" s="1071" t="n"/>
      <c r="CD177" s="1071" t="n"/>
      <c r="CE177" s="1071" t="n"/>
      <c r="CF177" s="1071" t="n"/>
      <c r="CG177" s="1071" t="n"/>
      <c r="CH177" s="1071" t="n"/>
      <c r="CI177" s="1071" t="n"/>
      <c r="CJ177" s="1071" t="n"/>
      <c r="CK177" s="1071" t="n"/>
      <c r="CL177" s="1071" t="n"/>
      <c r="CM177" s="1071" t="n"/>
      <c r="CN177" s="1071" t="n"/>
      <c r="CO177" s="1071" t="n"/>
      <c r="CP177" s="1071" t="n"/>
      <c r="CQ177" s="1071" t="n"/>
      <c r="CR177" s="1071" t="n"/>
      <c r="CS177" s="1071" t="n"/>
      <c r="CT177" s="1071" t="n"/>
      <c r="CU177" s="1071" t="n"/>
      <c r="CV177" s="1071" t="n"/>
      <c r="CW177" s="1071" t="n"/>
      <c r="CX177" s="1071" t="n"/>
      <c r="CY177" s="1071" t="n"/>
      <c r="CZ177" s="1071" t="n"/>
      <c r="DA177" s="1071" t="n"/>
      <c r="DB177" s="1071" t="n"/>
      <c r="DC177" s="1071" t="n"/>
      <c r="DD177" s="1071" t="n"/>
      <c r="DE177" s="1071" t="n"/>
      <c r="DF177" s="1071" t="n"/>
      <c r="DG177" s="1071" t="n"/>
      <c r="DH177" s="1071" t="n"/>
      <c r="DI177" s="1071" t="n"/>
      <c r="DJ177" s="1071" t="n"/>
      <c r="DK177" s="1071" t="n"/>
      <c r="DL177" s="1071" t="n"/>
      <c r="DM177" s="1071" t="n"/>
      <c r="DN177" s="1071" t="n"/>
      <c r="DO177" s="1071" t="n"/>
      <c r="DP177" s="1071" t="n"/>
      <c r="DQ177" s="1071" t="n"/>
      <c r="DR177" s="1071" t="n"/>
      <c r="DS177" s="1071" t="n"/>
      <c r="DT177" s="1071" t="n"/>
      <c r="DU177" s="1071" t="n"/>
      <c r="DV177" s="1071" t="n"/>
      <c r="DW177" s="1071" t="n"/>
      <c r="DX177" s="1071" t="n"/>
      <c r="DY177" s="1071" t="n"/>
      <c r="DZ177" s="1071" t="n"/>
      <c r="EA177" s="1071" t="n"/>
      <c r="EB177" s="1071" t="n"/>
      <c r="EC177" s="1071" t="n"/>
      <c r="ED177" s="1071" t="n"/>
      <c r="EE177" s="1071" t="n"/>
      <c r="EF177" s="1071" t="n"/>
      <c r="EG177" s="1071" t="n"/>
      <c r="EH177" s="1071" t="n"/>
      <c r="EI177" s="1071" t="n"/>
      <c r="EJ177" s="1071" t="n"/>
      <c r="EK177" s="1071" t="n"/>
      <c r="EL177" s="1071" t="n"/>
      <c r="EM177" s="1071" t="n"/>
      <c r="EN177" s="1071" t="n"/>
      <c r="EO177" s="1071" t="n"/>
      <c r="EP177" s="1071" t="n"/>
      <c r="EQ177" s="1071" t="n"/>
      <c r="ER177" s="1071" t="n"/>
      <c r="ES177" s="1071" t="n"/>
      <c r="ET177" s="1071" t="n"/>
      <c r="EU177" s="1071" t="n"/>
      <c r="EV177" s="1071" t="n"/>
      <c r="EW177" s="1071" t="n"/>
      <c r="EX177" s="1071" t="n"/>
      <c r="EY177" s="1071" t="n"/>
      <c r="EZ177" s="1071" t="n"/>
      <c r="FA177" s="1071" t="n"/>
      <c r="FB177" s="1071" t="n"/>
      <c r="FC177" s="1071" t="n"/>
      <c r="FD177" s="1071" t="n"/>
      <c r="FE177" s="1071" t="n"/>
      <c r="FF177" s="1071" t="n"/>
      <c r="FG177" s="1071" t="n"/>
      <c r="FH177" s="1071" t="n"/>
      <c r="FI177" s="1071" t="n"/>
      <c r="FJ177" s="1071" t="n"/>
      <c r="FK177" s="1071" t="n"/>
      <c r="FL177" s="1071" t="n"/>
      <c r="FM177" s="1071" t="n"/>
      <c r="FN177" s="1071" t="n"/>
      <c r="FO177" s="1071" t="n"/>
      <c r="FP177" s="1071" t="n"/>
      <c r="FQ177" s="1071" t="n"/>
      <c r="FR177" s="1071" t="n"/>
      <c r="FS177" s="1071" t="n"/>
      <c r="FT177" s="1071" t="n"/>
      <c r="FU177" s="1071" t="n"/>
      <c r="FV177" s="1071" t="n"/>
      <c r="FW177" s="1071" t="n"/>
      <c r="FX177" s="1071" t="n"/>
      <c r="FY177" s="1071" t="n"/>
      <c r="FZ177" s="1071" t="n"/>
      <c r="GA177" s="1071" t="n"/>
      <c r="GB177" s="1071" t="n"/>
      <c r="GC177" s="1071" t="n"/>
      <c r="GD177" s="1071" t="n"/>
      <c r="GE177" s="1071" t="n"/>
      <c r="GF177" s="1071" t="n"/>
      <c r="GG177" s="1071" t="n"/>
      <c r="GH177" s="1071" t="n"/>
      <c r="GI177" s="1071" t="n"/>
      <c r="GJ177" s="1071" t="n"/>
      <c r="GK177" s="1071" t="n"/>
      <c r="GL177" s="1071" t="n"/>
      <c r="GM177" s="1071" t="n"/>
      <c r="GN177" s="1071" t="n"/>
      <c r="GO177" s="1071" t="n"/>
      <c r="GP177" s="1071" t="n"/>
      <c r="GQ177" s="1071" t="n"/>
      <c r="GR177" s="1071" t="n"/>
      <c r="GS177" s="1071" t="n"/>
      <c r="GT177" s="1071" t="n"/>
      <c r="GU177" s="1071" t="n"/>
      <c r="GV177" s="1071" t="n"/>
      <c r="GW177" s="1071" t="n"/>
      <c r="GX177" s="1071" t="n"/>
      <c r="GY177" s="1071" t="n"/>
      <c r="GZ177" s="1071" t="n"/>
      <c r="HA177" s="1071" t="n"/>
      <c r="HB177" s="1071" t="n"/>
      <c r="HC177" s="1071" t="n"/>
      <c r="HD177" s="1071" t="n"/>
      <c r="HE177" s="1071" t="n"/>
      <c r="HF177" s="1071" t="n"/>
      <c r="HG177" s="1071" t="n"/>
      <c r="HH177" s="1071" t="n"/>
      <c r="HI177" s="1071" t="n"/>
      <c r="HJ177" s="1071" t="n"/>
      <c r="HK177" s="1071" t="n"/>
      <c r="HL177" s="1071" t="n"/>
      <c r="HM177" s="1071" t="n"/>
      <c r="HN177" s="1071" t="n"/>
      <c r="HO177" s="1071" t="n"/>
      <c r="HP177" s="1071" t="n"/>
      <c r="HQ177" s="1071" t="n"/>
      <c r="HR177" s="1071" t="n"/>
      <c r="HS177" s="1071" t="n"/>
      <c r="HT177" s="1071" t="n"/>
      <c r="HU177" s="1071" t="n"/>
      <c r="HV177" s="1071" t="n"/>
      <c r="HW177" s="1071" t="n"/>
      <c r="HX177" s="1071" t="n"/>
      <c r="HY177" s="1071" t="n"/>
      <c r="HZ177" s="1071" t="n"/>
      <c r="IA177" s="1071" t="n"/>
      <c r="IB177" s="1071" t="n"/>
      <c r="IC177" s="1071" t="n"/>
      <c r="ID177" s="1071" t="n"/>
      <c r="IE177" s="1071" t="n"/>
      <c r="IF177" s="1071" t="n"/>
      <c r="IG177" s="1071" t="n"/>
      <c r="IH177" s="1071" t="n"/>
      <c r="II177" s="1071" t="n"/>
      <c r="IJ177" s="1071" t="n"/>
      <c r="IK177" s="1071" t="n"/>
      <c r="IL177" s="1071" t="n"/>
      <c r="IM177" s="1071" t="n"/>
      <c r="IN177" s="1071" t="n"/>
      <c r="IO177" s="1071" t="n"/>
      <c r="IP177" s="1071" t="n"/>
      <c r="IQ177" s="1071" t="n"/>
      <c r="IR177" s="1071" t="n"/>
      <c r="IS177" s="1071" t="n"/>
      <c r="IT177" s="1071" t="n"/>
      <c r="IU177" s="1071" t="n"/>
      <c r="IV177" s="1071" t="n"/>
      <c r="IW177" s="1071" t="n"/>
      <c r="IX177" s="1071" t="n"/>
      <c r="IY177" s="1071" t="n"/>
      <c r="IZ177" s="1071" t="n"/>
      <c r="JA177" s="1071" t="n"/>
      <c r="JB177" s="1071" t="n"/>
      <c r="JC177" s="1071" t="n"/>
      <c r="JD177" s="1071" t="n"/>
      <c r="JE177" s="1071" t="n"/>
      <c r="JF177" s="1071" t="n"/>
      <c r="JG177" s="1071" t="n"/>
      <c r="JH177" s="1071" t="n"/>
      <c r="JI177" s="1071" t="n"/>
      <c r="JJ177" s="1071" t="n"/>
      <c r="JK177" s="1071" t="n"/>
      <c r="JL177" s="1071" t="n"/>
      <c r="JM177" s="1071" t="n"/>
      <c r="JN177" s="1071" t="n"/>
      <c r="JO177" s="1071" t="n"/>
      <c r="JP177" s="1071" t="n"/>
      <c r="JQ177" s="1071" t="n"/>
      <c r="JR177" s="1071" t="n"/>
      <c r="JS177" s="1071" t="n"/>
      <c r="JT177" s="1071" t="n"/>
      <c r="JU177" s="1071" t="n"/>
      <c r="JV177" s="1071" t="n"/>
      <c r="JW177" s="1071" t="n"/>
      <c r="JX177" s="1071" t="n"/>
      <c r="JY177" s="1071" t="n"/>
      <c r="JZ177" s="1071" t="n"/>
      <c r="KA177" s="1071" t="n"/>
      <c r="KB177" s="1071" t="n"/>
      <c r="KC177" s="1071" t="n"/>
      <c r="KD177" s="1071" t="n"/>
      <c r="KE177" s="1071" t="n"/>
      <c r="KF177" s="1071" t="n"/>
      <c r="KG177" s="1071" t="n"/>
      <c r="KH177" s="1071" t="n"/>
      <c r="KI177" s="1071" t="n"/>
      <c r="KJ177" s="1071" t="n"/>
      <c r="KK177" s="1071" t="n"/>
      <c r="KL177" s="1071" t="n"/>
      <c r="KM177" s="1071" t="n"/>
      <c r="KN177" s="1071" t="n"/>
      <c r="KO177" s="1071" t="n"/>
      <c r="KP177" s="1071" t="n"/>
      <c r="KQ177" s="1071" t="n"/>
      <c r="KR177" s="1071" t="n"/>
      <c r="KS177" s="1071" t="n"/>
      <c r="KT177" s="1071" t="n"/>
      <c r="KU177" s="1071" t="n"/>
      <c r="KV177" s="1071" t="n"/>
      <c r="KW177" s="1071" t="n"/>
      <c r="KX177" s="1071" t="n"/>
      <c r="KY177" s="1071" t="n"/>
      <c r="KZ177" s="1071" t="n"/>
      <c r="LA177" s="1071" t="n"/>
      <c r="LB177" s="1071" t="n"/>
      <c r="LC177" s="1071" t="n"/>
      <c r="LD177" s="1071" t="n"/>
      <c r="LE177" s="1071" t="n"/>
      <c r="LF177" s="1071" t="n"/>
      <c r="LG177" s="1071" t="n"/>
      <c r="LH177" s="1071" t="n"/>
      <c r="LI177" s="1071" t="n"/>
      <c r="LJ177" s="1071" t="n"/>
      <c r="LK177" s="1071" t="n"/>
      <c r="LL177" s="1071" t="n"/>
      <c r="LM177" s="1071" t="n"/>
      <c r="LN177" s="1071" t="n"/>
      <c r="LO177" s="1071" t="n"/>
      <c r="LP177" s="1071" t="n"/>
      <c r="LQ177" s="1071" t="n"/>
      <c r="LR177" s="1071" t="n"/>
      <c r="LS177" s="1071" t="n"/>
    </row>
    <row r="178">
      <c r="A178" s="1080" t="n"/>
      <c r="B178" s="1091" t="inlineStr">
        <is>
          <t>Other Non-Current Assets</t>
        </is>
      </c>
      <c r="C178" s="1144" t="n"/>
      <c r="D178" s="1144" t="n"/>
      <c r="E178" s="1144" t="n"/>
      <c r="F178" s="1144" t="n"/>
      <c r="G178" s="1144" t="n"/>
      <c r="H178" s="1144" t="n"/>
      <c r="I178" s="1124" t="n"/>
      <c r="J178" s="1080" t="n"/>
      <c r="K178" s="1139" t="n"/>
      <c r="L178" s="1139" t="n"/>
      <c r="M178" s="1080" t="n"/>
      <c r="N178" s="1110">
        <f>B164</f>
        <v/>
      </c>
      <c r="O178" s="1111">
        <f>C164*BS!$B$9</f>
        <v/>
      </c>
      <c r="P178" s="1111">
        <f>D164*BS!$B$9</f>
        <v/>
      </c>
      <c r="Q178" s="1111">
        <f>E164*BS!$B$9</f>
        <v/>
      </c>
      <c r="R178" s="1111">
        <f>F164*BS!$B$9</f>
        <v/>
      </c>
      <c r="S178" s="1111">
        <f>G164*BS!$B$9</f>
        <v/>
      </c>
      <c r="T178" s="1111">
        <f>H164*BS!$B$9</f>
        <v/>
      </c>
      <c r="U178" s="1125">
        <f>I164</f>
        <v/>
      </c>
      <c r="V178" s="160" t="n"/>
      <c r="W178" s="160" t="n"/>
      <c r="X178" s="1080" t="n"/>
      <c r="Y178" s="1080" t="n"/>
      <c r="Z178" s="1080" t="n"/>
      <c r="AA178" s="1080" t="n"/>
      <c r="AB178" s="1080" t="n"/>
      <c r="AC178" s="1080" t="n"/>
      <c r="AD178" s="1080" t="n"/>
      <c r="AE178" s="1080" t="n"/>
      <c r="AF178" s="1080" t="n"/>
      <c r="AG178" s="1080" t="n"/>
      <c r="AH178" s="1080" t="n"/>
      <c r="AI178" s="1080" t="n"/>
      <c r="AJ178" s="1080" t="n"/>
      <c r="AK178" s="1080" t="n"/>
      <c r="AL178" s="1080" t="n"/>
      <c r="AM178" s="1080" t="n"/>
      <c r="AN178" s="1080" t="n"/>
      <c r="AO178" s="1080" t="n"/>
      <c r="AP178" s="1080" t="n"/>
      <c r="AQ178" s="1080" t="n"/>
      <c r="AR178" s="1080" t="n"/>
      <c r="AS178" s="1080" t="n"/>
      <c r="AT178" s="1080" t="n"/>
      <c r="AU178" s="1080" t="n"/>
      <c r="AV178" s="1080" t="n"/>
      <c r="AW178" s="1080" t="n"/>
      <c r="AX178" s="1080" t="n"/>
      <c r="AY178" s="1080" t="n"/>
      <c r="AZ178" s="1080" t="n"/>
      <c r="BA178" s="1080" t="n"/>
      <c r="BB178" s="1080" t="n"/>
      <c r="BC178" s="1080" t="n"/>
      <c r="BD178" s="1080" t="n"/>
      <c r="BE178" s="1080" t="n"/>
      <c r="BF178" s="1080" t="n"/>
      <c r="BG178" s="1080" t="n"/>
      <c r="BH178" s="1080" t="n"/>
      <c r="BI178" s="1080" t="n"/>
      <c r="BJ178" s="1080" t="n"/>
      <c r="BK178" s="1080" t="n"/>
      <c r="BL178" s="1080" t="n"/>
      <c r="BM178" s="1080" t="n"/>
      <c r="BN178" s="1080" t="n"/>
      <c r="BO178" s="1080" t="n"/>
      <c r="BP178" s="1080" t="n"/>
      <c r="BQ178" s="1080" t="n"/>
      <c r="BR178" s="1080" t="n"/>
      <c r="BS178" s="1080" t="n"/>
      <c r="BT178" s="1080" t="n"/>
      <c r="BU178" s="1080" t="n"/>
      <c r="BV178" s="1080" t="n"/>
      <c r="BW178" s="1080" t="n"/>
      <c r="BX178" s="1080" t="n"/>
      <c r="BY178" s="1080" t="n"/>
      <c r="BZ178" s="1080" t="n"/>
      <c r="CA178" s="1080" t="n"/>
      <c r="CB178" s="1080" t="n"/>
      <c r="CC178" s="1080" t="n"/>
      <c r="CD178" s="1080" t="n"/>
      <c r="CE178" s="1080" t="n"/>
      <c r="CF178" s="1080" t="n"/>
      <c r="CG178" s="1080" t="n"/>
      <c r="CH178" s="1080" t="n"/>
      <c r="CI178" s="1080" t="n"/>
      <c r="CJ178" s="1080" t="n"/>
      <c r="CK178" s="1080" t="n"/>
      <c r="CL178" s="1080" t="n"/>
      <c r="CM178" s="1080" t="n"/>
      <c r="CN178" s="1080" t="n"/>
      <c r="CO178" s="1080" t="n"/>
      <c r="CP178" s="1080" t="n"/>
      <c r="CQ178" s="1080" t="n"/>
      <c r="CR178" s="1080" t="n"/>
      <c r="CS178" s="1080" t="n"/>
      <c r="CT178" s="1080" t="n"/>
      <c r="CU178" s="1080" t="n"/>
      <c r="CV178" s="1080" t="n"/>
      <c r="CW178" s="1080" t="n"/>
      <c r="CX178" s="1080" t="n"/>
      <c r="CY178" s="1080" t="n"/>
      <c r="CZ178" s="1080" t="n"/>
      <c r="DA178" s="1080" t="n"/>
      <c r="DB178" s="1080" t="n"/>
      <c r="DC178" s="1080" t="n"/>
      <c r="DD178" s="1080" t="n"/>
      <c r="DE178" s="1080" t="n"/>
      <c r="DF178" s="1080" t="n"/>
      <c r="DG178" s="1080" t="n"/>
      <c r="DH178" s="1080" t="n"/>
      <c r="DI178" s="1080" t="n"/>
      <c r="DJ178" s="1080" t="n"/>
      <c r="DK178" s="1080" t="n"/>
      <c r="DL178" s="1080" t="n"/>
      <c r="DM178" s="1080" t="n"/>
      <c r="DN178" s="1080" t="n"/>
      <c r="DO178" s="1080" t="n"/>
      <c r="DP178" s="1080" t="n"/>
      <c r="DQ178" s="1080" t="n"/>
      <c r="DR178" s="1080" t="n"/>
      <c r="DS178" s="1080" t="n"/>
      <c r="DT178" s="1080" t="n"/>
      <c r="DU178" s="1080" t="n"/>
      <c r="DV178" s="1080" t="n"/>
      <c r="DW178" s="1080" t="n"/>
      <c r="DX178" s="1080" t="n"/>
      <c r="DY178" s="1080" t="n"/>
      <c r="DZ178" s="1080" t="n"/>
      <c r="EA178" s="1080" t="n"/>
      <c r="EB178" s="1080" t="n"/>
      <c r="EC178" s="1080" t="n"/>
      <c r="ED178" s="1080" t="n"/>
      <c r="EE178" s="1080" t="n"/>
      <c r="EF178" s="1080" t="n"/>
      <c r="EG178" s="1080" t="n"/>
      <c r="EH178" s="1080" t="n"/>
      <c r="EI178" s="1080" t="n"/>
      <c r="EJ178" s="1080" t="n"/>
      <c r="EK178" s="1080" t="n"/>
      <c r="EL178" s="1080" t="n"/>
      <c r="EM178" s="1080" t="n"/>
      <c r="EN178" s="1080" t="n"/>
      <c r="EO178" s="1080" t="n"/>
      <c r="EP178" s="1080" t="n"/>
      <c r="EQ178" s="1080" t="n"/>
      <c r="ER178" s="1080" t="n"/>
      <c r="ES178" s="1080" t="n"/>
      <c r="ET178" s="1080" t="n"/>
      <c r="EU178" s="1080" t="n"/>
      <c r="EV178" s="1080" t="n"/>
      <c r="EW178" s="1080" t="n"/>
      <c r="EX178" s="1080" t="n"/>
      <c r="EY178" s="1080" t="n"/>
      <c r="EZ178" s="1080" t="n"/>
      <c r="FA178" s="1080" t="n"/>
      <c r="FB178" s="1080" t="n"/>
      <c r="FC178" s="1080" t="n"/>
      <c r="FD178" s="1080" t="n"/>
      <c r="FE178" s="1080" t="n"/>
      <c r="FF178" s="1080" t="n"/>
      <c r="FG178" s="1080" t="n"/>
      <c r="FH178" s="1080" t="n"/>
      <c r="FI178" s="1080" t="n"/>
      <c r="FJ178" s="1080" t="n"/>
      <c r="FK178" s="1080" t="n"/>
      <c r="FL178" s="1080" t="n"/>
      <c r="FM178" s="1080" t="n"/>
      <c r="FN178" s="1080" t="n"/>
      <c r="FO178" s="1080" t="n"/>
      <c r="FP178" s="1080" t="n"/>
      <c r="FQ178" s="1080" t="n"/>
      <c r="FR178" s="1080" t="n"/>
      <c r="FS178" s="1080" t="n"/>
      <c r="FT178" s="1080" t="n"/>
      <c r="FU178" s="1080" t="n"/>
      <c r="FV178" s="1080" t="n"/>
      <c r="FW178" s="1080" t="n"/>
      <c r="FX178" s="1080" t="n"/>
      <c r="FY178" s="1080" t="n"/>
      <c r="FZ178" s="1080" t="n"/>
      <c r="GA178" s="1080" t="n"/>
      <c r="GB178" s="1080" t="n"/>
      <c r="GC178" s="1080" t="n"/>
      <c r="GD178" s="1080" t="n"/>
      <c r="GE178" s="1080" t="n"/>
      <c r="GF178" s="1080" t="n"/>
      <c r="GG178" s="1080" t="n"/>
      <c r="GH178" s="1080" t="n"/>
      <c r="GI178" s="1080" t="n"/>
      <c r="GJ178" s="1080" t="n"/>
      <c r="GK178" s="1080" t="n"/>
      <c r="GL178" s="1080" t="n"/>
      <c r="GM178" s="1080" t="n"/>
      <c r="GN178" s="1080" t="n"/>
      <c r="GO178" s="1080" t="n"/>
      <c r="GP178" s="1080" t="n"/>
      <c r="GQ178" s="1080" t="n"/>
      <c r="GR178" s="1080" t="n"/>
      <c r="GS178" s="1080" t="n"/>
      <c r="GT178" s="1080" t="n"/>
      <c r="GU178" s="1080" t="n"/>
      <c r="GV178" s="1080" t="n"/>
      <c r="GW178" s="1080" t="n"/>
      <c r="GX178" s="1080" t="n"/>
      <c r="GY178" s="1080" t="n"/>
      <c r="GZ178" s="1080" t="n"/>
      <c r="HA178" s="1080" t="n"/>
      <c r="HB178" s="1080" t="n"/>
      <c r="HC178" s="1080" t="n"/>
      <c r="HD178" s="1080" t="n"/>
      <c r="HE178" s="1080" t="n"/>
      <c r="HF178" s="1080" t="n"/>
      <c r="HG178" s="1080" t="n"/>
      <c r="HH178" s="1080" t="n"/>
      <c r="HI178" s="1080" t="n"/>
      <c r="HJ178" s="1080" t="n"/>
      <c r="HK178" s="1080" t="n"/>
      <c r="HL178" s="1080" t="n"/>
      <c r="HM178" s="1080" t="n"/>
      <c r="HN178" s="1080" t="n"/>
      <c r="HO178" s="1080" t="n"/>
      <c r="HP178" s="1080" t="n"/>
      <c r="HQ178" s="1080" t="n"/>
      <c r="HR178" s="1080" t="n"/>
      <c r="HS178" s="1080" t="n"/>
      <c r="HT178" s="1080" t="n"/>
      <c r="HU178" s="1080" t="n"/>
      <c r="HV178" s="1080" t="n"/>
      <c r="HW178" s="1080" t="n"/>
      <c r="HX178" s="1080" t="n"/>
      <c r="HY178" s="1080" t="n"/>
      <c r="HZ178" s="1080" t="n"/>
      <c r="IA178" s="1080" t="n"/>
      <c r="IB178" s="1080" t="n"/>
      <c r="IC178" s="1080" t="n"/>
      <c r="ID178" s="1080" t="n"/>
      <c r="IE178" s="1080" t="n"/>
      <c r="IF178" s="1080" t="n"/>
      <c r="IG178" s="1080" t="n"/>
      <c r="IH178" s="1080" t="n"/>
      <c r="II178" s="1080" t="n"/>
      <c r="IJ178" s="1080" t="n"/>
      <c r="IK178" s="1080" t="n"/>
      <c r="IL178" s="1080" t="n"/>
      <c r="IM178" s="1080" t="n"/>
      <c r="IN178" s="1080" t="n"/>
      <c r="IO178" s="1080" t="n"/>
      <c r="IP178" s="1080" t="n"/>
      <c r="IQ178" s="1080" t="n"/>
      <c r="IR178" s="1080" t="n"/>
      <c r="IS178" s="1080" t="n"/>
      <c r="IT178" s="1080" t="n"/>
      <c r="IU178" s="1080" t="n"/>
      <c r="IV178" s="1080" t="n"/>
      <c r="IW178" s="1080" t="n"/>
      <c r="IX178" s="1080" t="n"/>
      <c r="IY178" s="1080" t="n"/>
      <c r="IZ178" s="1080" t="n"/>
      <c r="JA178" s="1080" t="n"/>
      <c r="JB178" s="1080" t="n"/>
      <c r="JC178" s="1080" t="n"/>
      <c r="JD178" s="1080" t="n"/>
      <c r="JE178" s="1080" t="n"/>
      <c r="JF178" s="1080" t="n"/>
      <c r="JG178" s="1080" t="n"/>
      <c r="JH178" s="1080" t="n"/>
      <c r="JI178" s="1080" t="n"/>
      <c r="JJ178" s="1080" t="n"/>
      <c r="JK178" s="1080" t="n"/>
      <c r="JL178" s="1080" t="n"/>
      <c r="JM178" s="1080" t="n"/>
      <c r="JN178" s="1080" t="n"/>
      <c r="JO178" s="1080" t="n"/>
      <c r="JP178" s="1080" t="n"/>
      <c r="JQ178" s="1080" t="n"/>
      <c r="JR178" s="1080" t="n"/>
      <c r="JS178" s="1080" t="n"/>
      <c r="JT178" s="1080" t="n"/>
      <c r="JU178" s="1080" t="n"/>
      <c r="JV178" s="1080" t="n"/>
      <c r="JW178" s="1080" t="n"/>
      <c r="JX178" s="1080" t="n"/>
      <c r="JY178" s="1080" t="n"/>
      <c r="JZ178" s="1080" t="n"/>
      <c r="KA178" s="1080" t="n"/>
      <c r="KB178" s="1080" t="n"/>
      <c r="KC178" s="1080" t="n"/>
      <c r="KD178" s="1080" t="n"/>
      <c r="KE178" s="1080" t="n"/>
      <c r="KF178" s="1080" t="n"/>
      <c r="KG178" s="1080" t="n"/>
      <c r="KH178" s="1080" t="n"/>
      <c r="KI178" s="1080" t="n"/>
      <c r="KJ178" s="1080" t="n"/>
      <c r="KK178" s="1080" t="n"/>
      <c r="KL178" s="1080" t="n"/>
      <c r="KM178" s="1080" t="n"/>
      <c r="KN178" s="1080" t="n"/>
      <c r="KO178" s="1080" t="n"/>
      <c r="KP178" s="1080" t="n"/>
      <c r="KQ178" s="1080" t="n"/>
      <c r="KR178" s="1080" t="n"/>
      <c r="KS178" s="1080" t="n"/>
      <c r="KT178" s="1080" t="n"/>
      <c r="KU178" s="1080" t="n"/>
      <c r="KV178" s="1080" t="n"/>
      <c r="KW178" s="1080" t="n"/>
      <c r="KX178" s="1080" t="n"/>
      <c r="KY178" s="1080" t="n"/>
      <c r="KZ178" s="1080" t="n"/>
      <c r="LA178" s="1080" t="n"/>
      <c r="LB178" s="1080" t="n"/>
      <c r="LC178" s="1080" t="n"/>
      <c r="LD178" s="1080" t="n"/>
      <c r="LE178" s="1080" t="n"/>
      <c r="LF178" s="1080" t="n"/>
      <c r="LG178" s="1080" t="n"/>
      <c r="LH178" s="1080" t="n"/>
      <c r="LI178" s="1080" t="n"/>
      <c r="LJ178" s="1080" t="n"/>
      <c r="LK178" s="1080" t="n"/>
      <c r="LL178" s="1080" t="n"/>
      <c r="LM178" s="1080" t="n"/>
      <c r="LN178" s="1080" t="n"/>
      <c r="LO178" s="1080" t="n"/>
      <c r="LP178" s="1080" t="n"/>
      <c r="LQ178" s="1080" t="n"/>
      <c r="LR178" s="1080" t="n"/>
      <c r="LS178" s="1080" t="n"/>
    </row>
    <row r="179">
      <c r="A179" s="1071" t="n"/>
      <c r="B179" s="1097" t="inlineStr">
        <is>
          <t>NON-CURRENT ASSETS</t>
        </is>
      </c>
      <c r="C179" s="1128" t="n"/>
      <c r="D179" s="1128" t="n"/>
      <c r="E179" s="1128" t="n"/>
      <c r="F179" s="1128" t="n"/>
      <c r="G179" s="1128" t="n">
        <v>0</v>
      </c>
      <c r="H179" s="1128" t="n">
        <v>0</v>
      </c>
      <c r="I179" s="1119" t="n"/>
      <c r="J179" s="1071" t="n"/>
      <c r="K179" s="146" t="n"/>
      <c r="L179" s="146" t="n"/>
      <c r="M179" s="1071" t="n"/>
      <c r="N179" s="1100">
        <f>B165</f>
        <v/>
      </c>
      <c r="O179" s="1101">
        <f>C165*BS!$B$9</f>
        <v/>
      </c>
      <c r="P179" s="1101">
        <f>D165*BS!$B$9</f>
        <v/>
      </c>
      <c r="Q179" s="1101">
        <f>E165*BS!$B$9</f>
        <v/>
      </c>
      <c r="R179" s="1101">
        <f>F165*BS!$B$9</f>
        <v/>
      </c>
      <c r="S179" s="1101">
        <f>G165*BS!$B$9</f>
        <v/>
      </c>
      <c r="T179" s="1101">
        <f>H165*BS!$B$9</f>
        <v/>
      </c>
      <c r="U179" s="1120">
        <f>I165</f>
        <v/>
      </c>
      <c r="V179" s="141" t="n"/>
      <c r="W179" s="141" t="n"/>
      <c r="X179" s="1071" t="n"/>
      <c r="Y179" s="1071" t="n"/>
      <c r="Z179" s="1071" t="n"/>
      <c r="AA179" s="1071" t="n"/>
      <c r="AB179" s="1071" t="n"/>
      <c r="AC179" s="1071" t="n"/>
      <c r="AD179" s="1071" t="n"/>
      <c r="AE179" s="1071" t="n"/>
      <c r="AF179" s="1071" t="n"/>
      <c r="AG179" s="1071" t="n"/>
      <c r="AH179" s="1071" t="n"/>
      <c r="AI179" s="1071" t="n"/>
      <c r="AJ179" s="1071" t="n"/>
      <c r="AK179" s="1071" t="n"/>
      <c r="AL179" s="1071" t="n"/>
      <c r="AM179" s="1071" t="n"/>
      <c r="AN179" s="1071" t="n"/>
      <c r="AO179" s="1071" t="n"/>
      <c r="AP179" s="1071" t="n"/>
      <c r="AQ179" s="1071" t="n"/>
      <c r="AR179" s="1071" t="n"/>
      <c r="AS179" s="1071" t="n"/>
      <c r="AT179" s="1071" t="n"/>
      <c r="AU179" s="1071" t="n"/>
      <c r="AV179" s="1071" t="n"/>
      <c r="AW179" s="1071" t="n"/>
      <c r="AX179" s="1071" t="n"/>
      <c r="AY179" s="1071" t="n"/>
      <c r="AZ179" s="1071" t="n"/>
      <c r="BA179" s="1071" t="n"/>
      <c r="BB179" s="1071" t="n"/>
      <c r="BC179" s="1071" t="n"/>
      <c r="BD179" s="1071" t="n"/>
      <c r="BE179" s="1071" t="n"/>
      <c r="BF179" s="1071" t="n"/>
      <c r="BG179" s="1071" t="n"/>
      <c r="BH179" s="1071" t="n"/>
      <c r="BI179" s="1071" t="n"/>
      <c r="BJ179" s="1071" t="n"/>
      <c r="BK179" s="1071" t="n"/>
      <c r="BL179" s="1071" t="n"/>
      <c r="BM179" s="1071" t="n"/>
      <c r="BN179" s="1071" t="n"/>
      <c r="BO179" s="1071" t="n"/>
      <c r="BP179" s="1071" t="n"/>
      <c r="BQ179" s="1071" t="n"/>
      <c r="BR179" s="1071" t="n"/>
      <c r="BS179" s="1071" t="n"/>
      <c r="BT179" s="1071" t="n"/>
      <c r="BU179" s="1071" t="n"/>
      <c r="BV179" s="1071" t="n"/>
      <c r="BW179" s="1071" t="n"/>
      <c r="BX179" s="1071" t="n"/>
      <c r="BY179" s="1071" t="n"/>
      <c r="BZ179" s="1071" t="n"/>
      <c r="CA179" s="1071" t="n"/>
      <c r="CB179" s="1071" t="n"/>
      <c r="CC179" s="1071" t="n"/>
      <c r="CD179" s="1071" t="n"/>
      <c r="CE179" s="1071" t="n"/>
      <c r="CF179" s="1071" t="n"/>
      <c r="CG179" s="1071" t="n"/>
      <c r="CH179" s="1071" t="n"/>
      <c r="CI179" s="1071" t="n"/>
      <c r="CJ179" s="1071" t="n"/>
      <c r="CK179" s="1071" t="n"/>
      <c r="CL179" s="1071" t="n"/>
      <c r="CM179" s="1071" t="n"/>
      <c r="CN179" s="1071" t="n"/>
      <c r="CO179" s="1071" t="n"/>
      <c r="CP179" s="1071" t="n"/>
      <c r="CQ179" s="1071" t="n"/>
      <c r="CR179" s="1071" t="n"/>
      <c r="CS179" s="1071" t="n"/>
      <c r="CT179" s="1071" t="n"/>
      <c r="CU179" s="1071" t="n"/>
      <c r="CV179" s="1071" t="n"/>
      <c r="CW179" s="1071" t="n"/>
      <c r="CX179" s="1071" t="n"/>
      <c r="CY179" s="1071" t="n"/>
      <c r="CZ179" s="1071" t="n"/>
      <c r="DA179" s="1071" t="n"/>
      <c r="DB179" s="1071" t="n"/>
      <c r="DC179" s="1071" t="n"/>
      <c r="DD179" s="1071" t="n"/>
      <c r="DE179" s="1071" t="n"/>
      <c r="DF179" s="1071" t="n"/>
      <c r="DG179" s="1071" t="n"/>
      <c r="DH179" s="1071" t="n"/>
      <c r="DI179" s="1071" t="n"/>
      <c r="DJ179" s="1071" t="n"/>
      <c r="DK179" s="1071" t="n"/>
      <c r="DL179" s="1071" t="n"/>
      <c r="DM179" s="1071" t="n"/>
      <c r="DN179" s="1071" t="n"/>
      <c r="DO179" s="1071" t="n"/>
      <c r="DP179" s="1071" t="n"/>
      <c r="DQ179" s="1071" t="n"/>
      <c r="DR179" s="1071" t="n"/>
      <c r="DS179" s="1071" t="n"/>
      <c r="DT179" s="1071" t="n"/>
      <c r="DU179" s="1071" t="n"/>
      <c r="DV179" s="1071" t="n"/>
      <c r="DW179" s="1071" t="n"/>
      <c r="DX179" s="1071" t="n"/>
      <c r="DY179" s="1071" t="n"/>
      <c r="DZ179" s="1071" t="n"/>
      <c r="EA179" s="1071" t="n"/>
      <c r="EB179" s="1071" t="n"/>
      <c r="EC179" s="1071" t="n"/>
      <c r="ED179" s="1071" t="n"/>
      <c r="EE179" s="1071" t="n"/>
      <c r="EF179" s="1071" t="n"/>
      <c r="EG179" s="1071" t="n"/>
      <c r="EH179" s="1071" t="n"/>
      <c r="EI179" s="1071" t="n"/>
      <c r="EJ179" s="1071" t="n"/>
      <c r="EK179" s="1071" t="n"/>
      <c r="EL179" s="1071" t="n"/>
      <c r="EM179" s="1071" t="n"/>
      <c r="EN179" s="1071" t="n"/>
      <c r="EO179" s="1071" t="n"/>
      <c r="EP179" s="1071" t="n"/>
      <c r="EQ179" s="1071" t="n"/>
      <c r="ER179" s="1071" t="n"/>
      <c r="ES179" s="1071" t="n"/>
      <c r="ET179" s="1071" t="n"/>
      <c r="EU179" s="1071" t="n"/>
      <c r="EV179" s="1071" t="n"/>
      <c r="EW179" s="1071" t="n"/>
      <c r="EX179" s="1071" t="n"/>
      <c r="EY179" s="1071" t="n"/>
      <c r="EZ179" s="1071" t="n"/>
      <c r="FA179" s="1071" t="n"/>
      <c r="FB179" s="1071" t="n"/>
      <c r="FC179" s="1071" t="n"/>
      <c r="FD179" s="1071" t="n"/>
      <c r="FE179" s="1071" t="n"/>
      <c r="FF179" s="1071" t="n"/>
      <c r="FG179" s="1071" t="n"/>
      <c r="FH179" s="1071" t="n"/>
      <c r="FI179" s="1071" t="n"/>
      <c r="FJ179" s="1071" t="n"/>
      <c r="FK179" s="1071" t="n"/>
      <c r="FL179" s="1071" t="n"/>
      <c r="FM179" s="1071" t="n"/>
      <c r="FN179" s="1071" t="n"/>
      <c r="FO179" s="1071" t="n"/>
      <c r="FP179" s="1071" t="n"/>
      <c r="FQ179" s="1071" t="n"/>
      <c r="FR179" s="1071" t="n"/>
      <c r="FS179" s="1071" t="n"/>
      <c r="FT179" s="1071" t="n"/>
      <c r="FU179" s="1071" t="n"/>
      <c r="FV179" s="1071" t="n"/>
      <c r="FW179" s="1071" t="n"/>
      <c r="FX179" s="1071" t="n"/>
      <c r="FY179" s="1071" t="n"/>
      <c r="FZ179" s="1071" t="n"/>
      <c r="GA179" s="1071" t="n"/>
      <c r="GB179" s="1071" t="n"/>
      <c r="GC179" s="1071" t="n"/>
      <c r="GD179" s="1071" t="n"/>
      <c r="GE179" s="1071" t="n"/>
      <c r="GF179" s="1071" t="n"/>
      <c r="GG179" s="1071" t="n"/>
      <c r="GH179" s="1071" t="n"/>
      <c r="GI179" s="1071" t="n"/>
      <c r="GJ179" s="1071" t="n"/>
      <c r="GK179" s="1071" t="n"/>
      <c r="GL179" s="1071" t="n"/>
      <c r="GM179" s="1071" t="n"/>
      <c r="GN179" s="1071" t="n"/>
      <c r="GO179" s="1071" t="n"/>
      <c r="GP179" s="1071" t="n"/>
      <c r="GQ179" s="1071" t="n"/>
      <c r="GR179" s="1071" t="n"/>
      <c r="GS179" s="1071" t="n"/>
      <c r="GT179" s="1071" t="n"/>
      <c r="GU179" s="1071" t="n"/>
      <c r="GV179" s="1071" t="n"/>
      <c r="GW179" s="1071" t="n"/>
      <c r="GX179" s="1071" t="n"/>
      <c r="GY179" s="1071" t="n"/>
      <c r="GZ179" s="1071" t="n"/>
      <c r="HA179" s="1071" t="n"/>
      <c r="HB179" s="1071" t="n"/>
      <c r="HC179" s="1071" t="n"/>
      <c r="HD179" s="1071" t="n"/>
      <c r="HE179" s="1071" t="n"/>
      <c r="HF179" s="1071" t="n"/>
      <c r="HG179" s="1071" t="n"/>
      <c r="HH179" s="1071" t="n"/>
      <c r="HI179" s="1071" t="n"/>
      <c r="HJ179" s="1071" t="n"/>
      <c r="HK179" s="1071" t="n"/>
      <c r="HL179" s="1071" t="n"/>
      <c r="HM179" s="1071" t="n"/>
      <c r="HN179" s="1071" t="n"/>
      <c r="HO179" s="1071" t="n"/>
      <c r="HP179" s="1071" t="n"/>
      <c r="HQ179" s="1071" t="n"/>
      <c r="HR179" s="1071" t="n"/>
      <c r="HS179" s="1071" t="n"/>
      <c r="HT179" s="1071" t="n"/>
      <c r="HU179" s="1071" t="n"/>
      <c r="HV179" s="1071" t="n"/>
      <c r="HW179" s="1071" t="n"/>
      <c r="HX179" s="1071" t="n"/>
      <c r="HY179" s="1071" t="n"/>
      <c r="HZ179" s="1071" t="n"/>
      <c r="IA179" s="1071" t="n"/>
      <c r="IB179" s="1071" t="n"/>
      <c r="IC179" s="1071" t="n"/>
      <c r="ID179" s="1071" t="n"/>
      <c r="IE179" s="1071" t="n"/>
      <c r="IF179" s="1071" t="n"/>
      <c r="IG179" s="1071" t="n"/>
      <c r="IH179" s="1071" t="n"/>
      <c r="II179" s="1071" t="n"/>
      <c r="IJ179" s="1071" t="n"/>
      <c r="IK179" s="1071" t="n"/>
      <c r="IL179" s="1071" t="n"/>
      <c r="IM179" s="1071" t="n"/>
      <c r="IN179" s="1071" t="n"/>
      <c r="IO179" s="1071" t="n"/>
      <c r="IP179" s="1071" t="n"/>
      <c r="IQ179" s="1071" t="n"/>
      <c r="IR179" s="1071" t="n"/>
      <c r="IS179" s="1071" t="n"/>
      <c r="IT179" s="1071" t="n"/>
      <c r="IU179" s="1071" t="n"/>
      <c r="IV179" s="1071" t="n"/>
      <c r="IW179" s="1071" t="n"/>
      <c r="IX179" s="1071" t="n"/>
      <c r="IY179" s="1071" t="n"/>
      <c r="IZ179" s="1071" t="n"/>
      <c r="JA179" s="1071" t="n"/>
      <c r="JB179" s="1071" t="n"/>
      <c r="JC179" s="1071" t="n"/>
      <c r="JD179" s="1071" t="n"/>
      <c r="JE179" s="1071" t="n"/>
      <c r="JF179" s="1071" t="n"/>
      <c r="JG179" s="1071" t="n"/>
      <c r="JH179" s="1071" t="n"/>
      <c r="JI179" s="1071" t="n"/>
      <c r="JJ179" s="1071" t="n"/>
      <c r="JK179" s="1071" t="n"/>
      <c r="JL179" s="1071" t="n"/>
      <c r="JM179" s="1071" t="n"/>
      <c r="JN179" s="1071" t="n"/>
      <c r="JO179" s="1071" t="n"/>
      <c r="JP179" s="1071" t="n"/>
      <c r="JQ179" s="1071" t="n"/>
      <c r="JR179" s="1071" t="n"/>
      <c r="JS179" s="1071" t="n"/>
      <c r="JT179" s="1071" t="n"/>
      <c r="JU179" s="1071" t="n"/>
      <c r="JV179" s="1071" t="n"/>
      <c r="JW179" s="1071" t="n"/>
      <c r="JX179" s="1071" t="n"/>
      <c r="JY179" s="1071" t="n"/>
      <c r="JZ179" s="1071" t="n"/>
      <c r="KA179" s="1071" t="n"/>
      <c r="KB179" s="1071" t="n"/>
      <c r="KC179" s="1071" t="n"/>
      <c r="KD179" s="1071" t="n"/>
      <c r="KE179" s="1071" t="n"/>
      <c r="KF179" s="1071" t="n"/>
      <c r="KG179" s="1071" t="n"/>
      <c r="KH179" s="1071" t="n"/>
      <c r="KI179" s="1071" t="n"/>
      <c r="KJ179" s="1071" t="n"/>
      <c r="KK179" s="1071" t="n"/>
      <c r="KL179" s="1071" t="n"/>
      <c r="KM179" s="1071" t="n"/>
      <c r="KN179" s="1071" t="n"/>
      <c r="KO179" s="1071" t="n"/>
      <c r="KP179" s="1071" t="n"/>
      <c r="KQ179" s="1071" t="n"/>
      <c r="KR179" s="1071" t="n"/>
      <c r="KS179" s="1071" t="n"/>
      <c r="KT179" s="1071" t="n"/>
      <c r="KU179" s="1071" t="n"/>
      <c r="KV179" s="1071" t="n"/>
      <c r="KW179" s="1071" t="n"/>
      <c r="KX179" s="1071" t="n"/>
      <c r="KY179" s="1071" t="n"/>
      <c r="KZ179" s="1071" t="n"/>
      <c r="LA179" s="1071" t="n"/>
      <c r="LB179" s="1071" t="n"/>
      <c r="LC179" s="1071" t="n"/>
      <c r="LD179" s="1071" t="n"/>
      <c r="LE179" s="1071" t="n"/>
      <c r="LF179" s="1071" t="n"/>
      <c r="LG179" s="1071" t="n"/>
      <c r="LH179" s="1071" t="n"/>
      <c r="LI179" s="1071" t="n"/>
      <c r="LJ179" s="1071" t="n"/>
      <c r="LK179" s="1071" t="n"/>
      <c r="LL179" s="1071" t="n"/>
      <c r="LM179" s="1071" t="n"/>
      <c r="LN179" s="1071" t="n"/>
      <c r="LO179" s="1071" t="n"/>
      <c r="LP179" s="1071" t="n"/>
      <c r="LQ179" s="1071" t="n"/>
      <c r="LR179" s="1071" t="n"/>
      <c r="LS179" s="1071" t="n"/>
    </row>
    <row r="180">
      <c r="A180" s="1071" t="n"/>
      <c r="B180" s="1097" t="inlineStr">
        <is>
          <t>Intangible assets</t>
        </is>
      </c>
      <c r="C180" s="1128" t="n"/>
      <c r="D180" s="1128" t="n"/>
      <c r="E180" s="1128" t="n"/>
      <c r="F180" s="1128" t="n"/>
      <c r="G180" s="1128" t="n">
        <v>48644405</v>
      </c>
      <c r="H180" s="1128" t="n">
        <v>44593458</v>
      </c>
      <c r="I180" s="1119" t="n"/>
      <c r="J180" s="1071" t="n"/>
      <c r="K180" s="146" t="n"/>
      <c r="L180" s="1071" t="n"/>
      <c r="M180" s="1071" t="n"/>
      <c r="N180" s="1100">
        <f>B166</f>
        <v/>
      </c>
      <c r="O180" s="1101">
        <f>C166*BS!$B$9</f>
        <v/>
      </c>
      <c r="P180" s="1101">
        <f>D166*BS!$B$9</f>
        <v/>
      </c>
      <c r="Q180" s="1101">
        <f>E166*BS!$B$9</f>
        <v/>
      </c>
      <c r="R180" s="1101">
        <f>F166*BS!$B$9</f>
        <v/>
      </c>
      <c r="S180" s="1101">
        <f>G166*BS!$B$9</f>
        <v/>
      </c>
      <c r="T180" s="1101">
        <f>H166*BS!$B$9</f>
        <v/>
      </c>
      <c r="U180" s="1102">
        <f>I166</f>
        <v/>
      </c>
      <c r="V180" s="141" t="n"/>
      <c r="W180" s="141" t="n"/>
      <c r="X180" s="1071" t="n"/>
      <c r="Y180" s="1071" t="n"/>
      <c r="Z180" s="1071" t="n"/>
      <c r="AA180" s="1071" t="n"/>
      <c r="AB180" s="1071" t="n"/>
      <c r="AC180" s="1071" t="n"/>
      <c r="AD180" s="1071" t="n"/>
      <c r="AE180" s="1071" t="n"/>
      <c r="AF180" s="1071" t="n"/>
      <c r="AG180" s="1071" t="n"/>
      <c r="AH180" s="1071" t="n"/>
      <c r="AI180" s="1071" t="n"/>
      <c r="AJ180" s="1071" t="n"/>
      <c r="AK180" s="1071" t="n"/>
      <c r="AL180" s="1071" t="n"/>
      <c r="AM180" s="1071" t="n"/>
      <c r="AN180" s="1071" t="n"/>
      <c r="AO180" s="1071" t="n"/>
      <c r="AP180" s="1071" t="n"/>
      <c r="AQ180" s="1071" t="n"/>
      <c r="AR180" s="1071" t="n"/>
      <c r="AS180" s="1071" t="n"/>
      <c r="AT180" s="1071" t="n"/>
      <c r="AU180" s="1071" t="n"/>
      <c r="AV180" s="1071" t="n"/>
      <c r="AW180" s="1071" t="n"/>
      <c r="AX180" s="1071" t="n"/>
      <c r="AY180" s="1071" t="n"/>
      <c r="AZ180" s="1071" t="n"/>
      <c r="BA180" s="1071" t="n"/>
      <c r="BB180" s="1071" t="n"/>
      <c r="BC180" s="1071" t="n"/>
      <c r="BD180" s="1071" t="n"/>
      <c r="BE180" s="1071" t="n"/>
      <c r="BF180" s="1071" t="n"/>
      <c r="BG180" s="1071" t="n"/>
      <c r="BH180" s="1071" t="n"/>
      <c r="BI180" s="1071" t="n"/>
      <c r="BJ180" s="1071" t="n"/>
      <c r="BK180" s="1071" t="n"/>
      <c r="BL180" s="1071" t="n"/>
      <c r="BM180" s="1071" t="n"/>
      <c r="BN180" s="1071" t="n"/>
      <c r="BO180" s="1071" t="n"/>
      <c r="BP180" s="1071" t="n"/>
      <c r="BQ180" s="1071" t="n"/>
      <c r="BR180" s="1071" t="n"/>
      <c r="BS180" s="1071" t="n"/>
      <c r="BT180" s="1071" t="n"/>
      <c r="BU180" s="1071" t="n"/>
      <c r="BV180" s="1071" t="n"/>
      <c r="BW180" s="1071" t="n"/>
      <c r="BX180" s="1071" t="n"/>
      <c r="BY180" s="1071" t="n"/>
      <c r="BZ180" s="1071" t="n"/>
      <c r="CA180" s="1071" t="n"/>
      <c r="CB180" s="1071" t="n"/>
      <c r="CC180" s="1071" t="n"/>
      <c r="CD180" s="1071" t="n"/>
      <c r="CE180" s="1071" t="n"/>
      <c r="CF180" s="1071" t="n"/>
      <c r="CG180" s="1071" t="n"/>
      <c r="CH180" s="1071" t="n"/>
      <c r="CI180" s="1071" t="n"/>
      <c r="CJ180" s="1071" t="n"/>
      <c r="CK180" s="1071" t="n"/>
      <c r="CL180" s="1071" t="n"/>
      <c r="CM180" s="1071" t="n"/>
      <c r="CN180" s="1071" t="n"/>
      <c r="CO180" s="1071" t="n"/>
      <c r="CP180" s="1071" t="n"/>
      <c r="CQ180" s="1071" t="n"/>
      <c r="CR180" s="1071" t="n"/>
      <c r="CS180" s="1071" t="n"/>
      <c r="CT180" s="1071" t="n"/>
      <c r="CU180" s="1071" t="n"/>
      <c r="CV180" s="1071" t="n"/>
      <c r="CW180" s="1071" t="n"/>
      <c r="CX180" s="1071" t="n"/>
      <c r="CY180" s="1071" t="n"/>
      <c r="CZ180" s="1071" t="n"/>
      <c r="DA180" s="1071" t="n"/>
      <c r="DB180" s="1071" t="n"/>
      <c r="DC180" s="1071" t="n"/>
      <c r="DD180" s="1071" t="n"/>
      <c r="DE180" s="1071" t="n"/>
      <c r="DF180" s="1071" t="n"/>
      <c r="DG180" s="1071" t="n"/>
      <c r="DH180" s="1071" t="n"/>
      <c r="DI180" s="1071" t="n"/>
      <c r="DJ180" s="1071" t="n"/>
      <c r="DK180" s="1071" t="n"/>
      <c r="DL180" s="1071" t="n"/>
      <c r="DM180" s="1071" t="n"/>
      <c r="DN180" s="1071" t="n"/>
      <c r="DO180" s="1071" t="n"/>
      <c r="DP180" s="1071" t="n"/>
      <c r="DQ180" s="1071" t="n"/>
      <c r="DR180" s="1071" t="n"/>
      <c r="DS180" s="1071" t="n"/>
      <c r="DT180" s="1071" t="n"/>
      <c r="DU180" s="1071" t="n"/>
      <c r="DV180" s="1071" t="n"/>
      <c r="DW180" s="1071" t="n"/>
      <c r="DX180" s="1071" t="n"/>
      <c r="DY180" s="1071" t="n"/>
      <c r="DZ180" s="1071" t="n"/>
      <c r="EA180" s="1071" t="n"/>
      <c r="EB180" s="1071" t="n"/>
      <c r="EC180" s="1071" t="n"/>
      <c r="ED180" s="1071" t="n"/>
      <c r="EE180" s="1071" t="n"/>
      <c r="EF180" s="1071" t="n"/>
      <c r="EG180" s="1071" t="n"/>
      <c r="EH180" s="1071" t="n"/>
      <c r="EI180" s="1071" t="n"/>
      <c r="EJ180" s="1071" t="n"/>
      <c r="EK180" s="1071" t="n"/>
      <c r="EL180" s="1071" t="n"/>
      <c r="EM180" s="1071" t="n"/>
      <c r="EN180" s="1071" t="n"/>
      <c r="EO180" s="1071" t="n"/>
      <c r="EP180" s="1071" t="n"/>
      <c r="EQ180" s="1071" t="n"/>
      <c r="ER180" s="1071" t="n"/>
      <c r="ES180" s="1071" t="n"/>
      <c r="ET180" s="1071" t="n"/>
      <c r="EU180" s="1071" t="n"/>
      <c r="EV180" s="1071" t="n"/>
      <c r="EW180" s="1071" t="n"/>
      <c r="EX180" s="1071" t="n"/>
      <c r="EY180" s="1071" t="n"/>
      <c r="EZ180" s="1071" t="n"/>
      <c r="FA180" s="1071" t="n"/>
      <c r="FB180" s="1071" t="n"/>
      <c r="FC180" s="1071" t="n"/>
      <c r="FD180" s="1071" t="n"/>
      <c r="FE180" s="1071" t="n"/>
      <c r="FF180" s="1071" t="n"/>
      <c r="FG180" s="1071" t="n"/>
      <c r="FH180" s="1071" t="n"/>
      <c r="FI180" s="1071" t="n"/>
      <c r="FJ180" s="1071" t="n"/>
      <c r="FK180" s="1071" t="n"/>
      <c r="FL180" s="1071" t="n"/>
      <c r="FM180" s="1071" t="n"/>
      <c r="FN180" s="1071" t="n"/>
      <c r="FO180" s="1071" t="n"/>
      <c r="FP180" s="1071" t="n"/>
      <c r="FQ180" s="1071" t="n"/>
      <c r="FR180" s="1071" t="n"/>
      <c r="FS180" s="1071" t="n"/>
      <c r="FT180" s="1071" t="n"/>
      <c r="FU180" s="1071" t="n"/>
      <c r="FV180" s="1071" t="n"/>
      <c r="FW180" s="1071" t="n"/>
      <c r="FX180" s="1071" t="n"/>
      <c r="FY180" s="1071" t="n"/>
      <c r="FZ180" s="1071" t="n"/>
      <c r="GA180" s="1071" t="n"/>
      <c r="GB180" s="1071" t="n"/>
      <c r="GC180" s="1071" t="n"/>
      <c r="GD180" s="1071" t="n"/>
      <c r="GE180" s="1071" t="n"/>
      <c r="GF180" s="1071" t="n"/>
      <c r="GG180" s="1071" t="n"/>
      <c r="GH180" s="1071" t="n"/>
      <c r="GI180" s="1071" t="n"/>
      <c r="GJ180" s="1071" t="n"/>
      <c r="GK180" s="1071" t="n"/>
      <c r="GL180" s="1071" t="n"/>
      <c r="GM180" s="1071" t="n"/>
      <c r="GN180" s="1071" t="n"/>
      <c r="GO180" s="1071" t="n"/>
      <c r="GP180" s="1071" t="n"/>
      <c r="GQ180" s="1071" t="n"/>
      <c r="GR180" s="1071" t="n"/>
      <c r="GS180" s="1071" t="n"/>
      <c r="GT180" s="1071" t="n"/>
      <c r="GU180" s="1071" t="n"/>
      <c r="GV180" s="1071" t="n"/>
      <c r="GW180" s="1071" t="n"/>
      <c r="GX180" s="1071" t="n"/>
      <c r="GY180" s="1071" t="n"/>
      <c r="GZ180" s="1071" t="n"/>
      <c r="HA180" s="1071" t="n"/>
      <c r="HB180" s="1071" t="n"/>
      <c r="HC180" s="1071" t="n"/>
      <c r="HD180" s="1071" t="n"/>
      <c r="HE180" s="1071" t="n"/>
      <c r="HF180" s="1071" t="n"/>
      <c r="HG180" s="1071" t="n"/>
      <c r="HH180" s="1071" t="n"/>
      <c r="HI180" s="1071" t="n"/>
      <c r="HJ180" s="1071" t="n"/>
      <c r="HK180" s="1071" t="n"/>
      <c r="HL180" s="1071" t="n"/>
      <c r="HM180" s="1071" t="n"/>
      <c r="HN180" s="1071" t="n"/>
      <c r="HO180" s="1071" t="n"/>
      <c r="HP180" s="1071" t="n"/>
      <c r="HQ180" s="1071" t="n"/>
      <c r="HR180" s="1071" t="n"/>
      <c r="HS180" s="1071" t="n"/>
      <c r="HT180" s="1071" t="n"/>
      <c r="HU180" s="1071" t="n"/>
      <c r="HV180" s="1071" t="n"/>
      <c r="HW180" s="1071" t="n"/>
      <c r="HX180" s="1071" t="n"/>
      <c r="HY180" s="1071" t="n"/>
      <c r="HZ180" s="1071" t="n"/>
      <c r="IA180" s="1071" t="n"/>
      <c r="IB180" s="1071" t="n"/>
      <c r="IC180" s="1071" t="n"/>
      <c r="ID180" s="1071" t="n"/>
      <c r="IE180" s="1071" t="n"/>
      <c r="IF180" s="1071" t="n"/>
      <c r="IG180" s="1071" t="n"/>
      <c r="IH180" s="1071" t="n"/>
      <c r="II180" s="1071" t="n"/>
      <c r="IJ180" s="1071" t="n"/>
      <c r="IK180" s="1071" t="n"/>
      <c r="IL180" s="1071" t="n"/>
      <c r="IM180" s="1071" t="n"/>
      <c r="IN180" s="1071" t="n"/>
      <c r="IO180" s="1071" t="n"/>
      <c r="IP180" s="1071" t="n"/>
      <c r="IQ180" s="1071" t="n"/>
      <c r="IR180" s="1071" t="n"/>
      <c r="IS180" s="1071" t="n"/>
      <c r="IT180" s="1071" t="n"/>
      <c r="IU180" s="1071" t="n"/>
      <c r="IV180" s="1071" t="n"/>
      <c r="IW180" s="1071" t="n"/>
      <c r="IX180" s="1071" t="n"/>
      <c r="IY180" s="1071" t="n"/>
      <c r="IZ180" s="1071" t="n"/>
      <c r="JA180" s="1071" t="n"/>
      <c r="JB180" s="1071" t="n"/>
      <c r="JC180" s="1071" t="n"/>
      <c r="JD180" s="1071" t="n"/>
      <c r="JE180" s="1071" t="n"/>
      <c r="JF180" s="1071" t="n"/>
      <c r="JG180" s="1071" t="n"/>
      <c r="JH180" s="1071" t="n"/>
      <c r="JI180" s="1071" t="n"/>
      <c r="JJ180" s="1071" t="n"/>
      <c r="JK180" s="1071" t="n"/>
      <c r="JL180" s="1071" t="n"/>
      <c r="JM180" s="1071" t="n"/>
      <c r="JN180" s="1071" t="n"/>
      <c r="JO180" s="1071" t="n"/>
      <c r="JP180" s="1071" t="n"/>
      <c r="JQ180" s="1071" t="n"/>
      <c r="JR180" s="1071" t="n"/>
      <c r="JS180" s="1071" t="n"/>
      <c r="JT180" s="1071" t="n"/>
      <c r="JU180" s="1071" t="n"/>
      <c r="JV180" s="1071" t="n"/>
      <c r="JW180" s="1071" t="n"/>
      <c r="JX180" s="1071" t="n"/>
      <c r="JY180" s="1071" t="n"/>
      <c r="JZ180" s="1071" t="n"/>
      <c r="KA180" s="1071" t="n"/>
      <c r="KB180" s="1071" t="n"/>
      <c r="KC180" s="1071" t="n"/>
      <c r="KD180" s="1071" t="n"/>
      <c r="KE180" s="1071" t="n"/>
      <c r="KF180" s="1071" t="n"/>
      <c r="KG180" s="1071" t="n"/>
      <c r="KH180" s="1071" t="n"/>
      <c r="KI180" s="1071" t="n"/>
      <c r="KJ180" s="1071" t="n"/>
      <c r="KK180" s="1071" t="n"/>
      <c r="KL180" s="1071" t="n"/>
      <c r="KM180" s="1071" t="n"/>
      <c r="KN180" s="1071" t="n"/>
      <c r="KO180" s="1071" t="n"/>
      <c r="KP180" s="1071" t="n"/>
      <c r="KQ180" s="1071" t="n"/>
      <c r="KR180" s="1071" t="n"/>
      <c r="KS180" s="1071" t="n"/>
      <c r="KT180" s="1071" t="n"/>
      <c r="KU180" s="1071" t="n"/>
      <c r="KV180" s="1071" t="n"/>
      <c r="KW180" s="1071" t="n"/>
      <c r="KX180" s="1071" t="n"/>
      <c r="KY180" s="1071" t="n"/>
      <c r="KZ180" s="1071" t="n"/>
      <c r="LA180" s="1071" t="n"/>
      <c r="LB180" s="1071" t="n"/>
      <c r="LC180" s="1071" t="n"/>
      <c r="LD180" s="1071" t="n"/>
      <c r="LE180" s="1071" t="n"/>
      <c r="LF180" s="1071" t="n"/>
      <c r="LG180" s="1071" t="n"/>
      <c r="LH180" s="1071" t="n"/>
      <c r="LI180" s="1071" t="n"/>
      <c r="LJ180" s="1071" t="n"/>
      <c r="LK180" s="1071" t="n"/>
      <c r="LL180" s="1071" t="n"/>
      <c r="LM180" s="1071" t="n"/>
      <c r="LN180" s="1071" t="n"/>
      <c r="LO180" s="1071" t="n"/>
      <c r="LP180" s="1071" t="n"/>
      <c r="LQ180" s="1071" t="n"/>
      <c r="LR180" s="1071" t="n"/>
      <c r="LS180" s="1071" t="n"/>
    </row>
    <row r="181">
      <c r="A181" s="1071" t="n"/>
      <c r="B181" s="1097" t="inlineStr">
        <is>
          <t>Other non-current assets</t>
        </is>
      </c>
      <c r="C181" s="1128" t="n"/>
      <c r="D181" s="1128" t="n"/>
      <c r="E181" s="1128" t="n"/>
      <c r="F181" s="1128" t="n"/>
      <c r="G181" s="1128" t="n">
        <v>210115</v>
      </c>
      <c r="H181" s="1128" t="n">
        <v>268487</v>
      </c>
      <c r="I181" s="1121" t="n"/>
      <c r="J181" s="1071" t="n"/>
      <c r="K181" s="146" t="n"/>
      <c r="L181" s="1071" t="n"/>
      <c r="M181" s="1071" t="n"/>
      <c r="N181" s="1100">
        <f>B167</f>
        <v/>
      </c>
      <c r="O181" s="1101">
        <f>C167*BS!$B$9</f>
        <v/>
      </c>
      <c r="P181" s="1101">
        <f>D167*BS!$B$9</f>
        <v/>
      </c>
      <c r="Q181" s="1101">
        <f>E167*BS!$B$9</f>
        <v/>
      </c>
      <c r="R181" s="1101">
        <f>F167*BS!$B$9</f>
        <v/>
      </c>
      <c r="S181" s="1101">
        <f>G167*BS!$B$9</f>
        <v/>
      </c>
      <c r="T181" s="1101">
        <f>H167*BS!$B$9</f>
        <v/>
      </c>
      <c r="U181" s="1102">
        <f>I167</f>
        <v/>
      </c>
      <c r="V181" s="146" t="n"/>
      <c r="W181" s="146" t="n"/>
      <c r="X181" s="1071" t="n"/>
      <c r="Y181" s="1071" t="n"/>
      <c r="Z181" s="1071" t="n"/>
      <c r="AA181" s="1071" t="n"/>
      <c r="AB181" s="1071" t="n"/>
      <c r="AC181" s="1071" t="n"/>
      <c r="AD181" s="1071" t="n"/>
      <c r="AE181" s="1071" t="n"/>
      <c r="AF181" s="1071" t="n"/>
      <c r="AG181" s="1071" t="n"/>
      <c r="AH181" s="1071" t="n"/>
      <c r="AI181" s="1071" t="n"/>
      <c r="AJ181" s="1071" t="n"/>
      <c r="AK181" s="1071" t="n"/>
      <c r="AL181" s="1071" t="n"/>
      <c r="AM181" s="1071" t="n"/>
      <c r="AN181" s="1071" t="n"/>
      <c r="AO181" s="1071" t="n"/>
      <c r="AP181" s="1071" t="n"/>
      <c r="AQ181" s="1071" t="n"/>
      <c r="AR181" s="1071" t="n"/>
      <c r="AS181" s="1071" t="n"/>
      <c r="AT181" s="1071" t="n"/>
      <c r="AU181" s="1071" t="n"/>
      <c r="AV181" s="1071" t="n"/>
      <c r="AW181" s="1071" t="n"/>
      <c r="AX181" s="1071" t="n"/>
      <c r="AY181" s="1071" t="n"/>
      <c r="AZ181" s="1071" t="n"/>
      <c r="BA181" s="1071" t="n"/>
      <c r="BB181" s="1071" t="n"/>
      <c r="BC181" s="1071" t="n"/>
      <c r="BD181" s="1071" t="n"/>
      <c r="BE181" s="1071" t="n"/>
      <c r="BF181" s="1071" t="n"/>
      <c r="BG181" s="1071" t="n"/>
      <c r="BH181" s="1071" t="n"/>
      <c r="BI181" s="1071" t="n"/>
      <c r="BJ181" s="1071" t="n"/>
      <c r="BK181" s="1071" t="n"/>
      <c r="BL181" s="1071" t="n"/>
      <c r="BM181" s="1071" t="n"/>
      <c r="BN181" s="1071" t="n"/>
      <c r="BO181" s="1071" t="n"/>
      <c r="BP181" s="1071" t="n"/>
      <c r="BQ181" s="1071" t="n"/>
      <c r="BR181" s="1071" t="n"/>
      <c r="BS181" s="1071" t="n"/>
      <c r="BT181" s="1071" t="n"/>
      <c r="BU181" s="1071" t="n"/>
      <c r="BV181" s="1071" t="n"/>
      <c r="BW181" s="1071" t="n"/>
      <c r="BX181" s="1071" t="n"/>
      <c r="BY181" s="1071" t="n"/>
      <c r="BZ181" s="1071" t="n"/>
      <c r="CA181" s="1071" t="n"/>
      <c r="CB181" s="1071" t="n"/>
      <c r="CC181" s="1071" t="n"/>
      <c r="CD181" s="1071" t="n"/>
      <c r="CE181" s="1071" t="n"/>
      <c r="CF181" s="1071" t="n"/>
      <c r="CG181" s="1071" t="n"/>
      <c r="CH181" s="1071" t="n"/>
      <c r="CI181" s="1071" t="n"/>
      <c r="CJ181" s="1071" t="n"/>
      <c r="CK181" s="1071" t="n"/>
      <c r="CL181" s="1071" t="n"/>
      <c r="CM181" s="1071" t="n"/>
      <c r="CN181" s="1071" t="n"/>
      <c r="CO181" s="1071" t="n"/>
      <c r="CP181" s="1071" t="n"/>
      <c r="CQ181" s="1071" t="n"/>
      <c r="CR181" s="1071" t="n"/>
      <c r="CS181" s="1071" t="n"/>
      <c r="CT181" s="1071" t="n"/>
      <c r="CU181" s="1071" t="n"/>
      <c r="CV181" s="1071" t="n"/>
      <c r="CW181" s="1071" t="n"/>
      <c r="CX181" s="1071" t="n"/>
      <c r="CY181" s="1071" t="n"/>
      <c r="CZ181" s="1071" t="n"/>
      <c r="DA181" s="1071" t="n"/>
      <c r="DB181" s="1071" t="n"/>
      <c r="DC181" s="1071" t="n"/>
      <c r="DD181" s="1071" t="n"/>
      <c r="DE181" s="1071" t="n"/>
      <c r="DF181" s="1071" t="n"/>
      <c r="DG181" s="1071" t="n"/>
      <c r="DH181" s="1071" t="n"/>
      <c r="DI181" s="1071" t="n"/>
      <c r="DJ181" s="1071" t="n"/>
      <c r="DK181" s="1071" t="n"/>
      <c r="DL181" s="1071" t="n"/>
      <c r="DM181" s="1071" t="n"/>
      <c r="DN181" s="1071" t="n"/>
      <c r="DO181" s="1071" t="n"/>
      <c r="DP181" s="1071" t="n"/>
      <c r="DQ181" s="1071" t="n"/>
      <c r="DR181" s="1071" t="n"/>
      <c r="DS181" s="1071" t="n"/>
      <c r="DT181" s="1071" t="n"/>
      <c r="DU181" s="1071" t="n"/>
      <c r="DV181" s="1071" t="n"/>
      <c r="DW181" s="1071" t="n"/>
      <c r="DX181" s="1071" t="n"/>
      <c r="DY181" s="1071" t="n"/>
      <c r="DZ181" s="1071" t="n"/>
      <c r="EA181" s="1071" t="n"/>
      <c r="EB181" s="1071" t="n"/>
      <c r="EC181" s="1071" t="n"/>
      <c r="ED181" s="1071" t="n"/>
      <c r="EE181" s="1071" t="n"/>
      <c r="EF181" s="1071" t="n"/>
      <c r="EG181" s="1071" t="n"/>
      <c r="EH181" s="1071" t="n"/>
      <c r="EI181" s="1071" t="n"/>
      <c r="EJ181" s="1071" t="n"/>
      <c r="EK181" s="1071" t="n"/>
      <c r="EL181" s="1071" t="n"/>
      <c r="EM181" s="1071" t="n"/>
      <c r="EN181" s="1071" t="n"/>
      <c r="EO181" s="1071" t="n"/>
      <c r="EP181" s="1071" t="n"/>
      <c r="EQ181" s="1071" t="n"/>
      <c r="ER181" s="1071" t="n"/>
      <c r="ES181" s="1071" t="n"/>
      <c r="ET181" s="1071" t="n"/>
      <c r="EU181" s="1071" t="n"/>
      <c r="EV181" s="1071" t="n"/>
      <c r="EW181" s="1071" t="n"/>
      <c r="EX181" s="1071" t="n"/>
      <c r="EY181" s="1071" t="n"/>
      <c r="EZ181" s="1071" t="n"/>
      <c r="FA181" s="1071" t="n"/>
      <c r="FB181" s="1071" t="n"/>
      <c r="FC181" s="1071" t="n"/>
      <c r="FD181" s="1071" t="n"/>
      <c r="FE181" s="1071" t="n"/>
      <c r="FF181" s="1071" t="n"/>
      <c r="FG181" s="1071" t="n"/>
      <c r="FH181" s="1071" t="n"/>
      <c r="FI181" s="1071" t="n"/>
      <c r="FJ181" s="1071" t="n"/>
      <c r="FK181" s="1071" t="n"/>
      <c r="FL181" s="1071" t="n"/>
      <c r="FM181" s="1071" t="n"/>
      <c r="FN181" s="1071" t="n"/>
      <c r="FO181" s="1071" t="n"/>
      <c r="FP181" s="1071" t="n"/>
      <c r="FQ181" s="1071" t="n"/>
      <c r="FR181" s="1071" t="n"/>
      <c r="FS181" s="1071" t="n"/>
      <c r="FT181" s="1071" t="n"/>
      <c r="FU181" s="1071" t="n"/>
      <c r="FV181" s="1071" t="n"/>
      <c r="FW181" s="1071" t="n"/>
      <c r="FX181" s="1071" t="n"/>
      <c r="FY181" s="1071" t="n"/>
      <c r="FZ181" s="1071" t="n"/>
      <c r="GA181" s="1071" t="n"/>
      <c r="GB181" s="1071" t="n"/>
      <c r="GC181" s="1071" t="n"/>
      <c r="GD181" s="1071" t="n"/>
      <c r="GE181" s="1071" t="n"/>
      <c r="GF181" s="1071" t="n"/>
      <c r="GG181" s="1071" t="n"/>
      <c r="GH181" s="1071" t="n"/>
      <c r="GI181" s="1071" t="n"/>
      <c r="GJ181" s="1071" t="n"/>
      <c r="GK181" s="1071" t="n"/>
      <c r="GL181" s="1071" t="n"/>
      <c r="GM181" s="1071" t="n"/>
      <c r="GN181" s="1071" t="n"/>
      <c r="GO181" s="1071" t="n"/>
      <c r="GP181" s="1071" t="n"/>
      <c r="GQ181" s="1071" t="n"/>
      <c r="GR181" s="1071" t="n"/>
      <c r="GS181" s="1071" t="n"/>
      <c r="GT181" s="1071" t="n"/>
      <c r="GU181" s="1071" t="n"/>
      <c r="GV181" s="1071" t="n"/>
      <c r="GW181" s="1071" t="n"/>
      <c r="GX181" s="1071" t="n"/>
      <c r="GY181" s="1071" t="n"/>
      <c r="GZ181" s="1071" t="n"/>
      <c r="HA181" s="1071" t="n"/>
      <c r="HB181" s="1071" t="n"/>
      <c r="HC181" s="1071" t="n"/>
      <c r="HD181" s="1071" t="n"/>
      <c r="HE181" s="1071" t="n"/>
      <c r="HF181" s="1071" t="n"/>
      <c r="HG181" s="1071" t="n"/>
      <c r="HH181" s="1071" t="n"/>
      <c r="HI181" s="1071" t="n"/>
      <c r="HJ181" s="1071" t="n"/>
      <c r="HK181" s="1071" t="n"/>
      <c r="HL181" s="1071" t="n"/>
      <c r="HM181" s="1071" t="n"/>
      <c r="HN181" s="1071" t="n"/>
      <c r="HO181" s="1071" t="n"/>
      <c r="HP181" s="1071" t="n"/>
      <c r="HQ181" s="1071" t="n"/>
      <c r="HR181" s="1071" t="n"/>
      <c r="HS181" s="1071" t="n"/>
      <c r="HT181" s="1071" t="n"/>
      <c r="HU181" s="1071" t="n"/>
      <c r="HV181" s="1071" t="n"/>
      <c r="HW181" s="1071" t="n"/>
      <c r="HX181" s="1071" t="n"/>
      <c r="HY181" s="1071" t="n"/>
      <c r="HZ181" s="1071" t="n"/>
      <c r="IA181" s="1071" t="n"/>
      <c r="IB181" s="1071" t="n"/>
      <c r="IC181" s="1071" t="n"/>
      <c r="ID181" s="1071" t="n"/>
      <c r="IE181" s="1071" t="n"/>
      <c r="IF181" s="1071" t="n"/>
      <c r="IG181" s="1071" t="n"/>
      <c r="IH181" s="1071" t="n"/>
      <c r="II181" s="1071" t="n"/>
      <c r="IJ181" s="1071" t="n"/>
      <c r="IK181" s="1071" t="n"/>
      <c r="IL181" s="1071" t="n"/>
      <c r="IM181" s="1071" t="n"/>
      <c r="IN181" s="1071" t="n"/>
      <c r="IO181" s="1071" t="n"/>
      <c r="IP181" s="1071" t="n"/>
      <c r="IQ181" s="1071" t="n"/>
      <c r="IR181" s="1071" t="n"/>
      <c r="IS181" s="1071" t="n"/>
      <c r="IT181" s="1071" t="n"/>
      <c r="IU181" s="1071" t="n"/>
      <c r="IV181" s="1071" t="n"/>
      <c r="IW181" s="1071" t="n"/>
      <c r="IX181" s="1071" t="n"/>
      <c r="IY181" s="1071" t="n"/>
      <c r="IZ181" s="1071" t="n"/>
      <c r="JA181" s="1071" t="n"/>
      <c r="JB181" s="1071" t="n"/>
      <c r="JC181" s="1071" t="n"/>
      <c r="JD181" s="1071" t="n"/>
      <c r="JE181" s="1071" t="n"/>
      <c r="JF181" s="1071" t="n"/>
      <c r="JG181" s="1071" t="n"/>
      <c r="JH181" s="1071" t="n"/>
      <c r="JI181" s="1071" t="n"/>
      <c r="JJ181" s="1071" t="n"/>
      <c r="JK181" s="1071" t="n"/>
      <c r="JL181" s="1071" t="n"/>
      <c r="JM181" s="1071" t="n"/>
      <c r="JN181" s="1071" t="n"/>
      <c r="JO181" s="1071" t="n"/>
      <c r="JP181" s="1071" t="n"/>
      <c r="JQ181" s="1071" t="n"/>
      <c r="JR181" s="1071" t="n"/>
      <c r="JS181" s="1071" t="n"/>
      <c r="JT181" s="1071" t="n"/>
      <c r="JU181" s="1071" t="n"/>
      <c r="JV181" s="1071" t="n"/>
      <c r="JW181" s="1071" t="n"/>
      <c r="JX181" s="1071" t="n"/>
      <c r="JY181" s="1071" t="n"/>
      <c r="JZ181" s="1071" t="n"/>
      <c r="KA181" s="1071" t="n"/>
      <c r="KB181" s="1071" t="n"/>
      <c r="KC181" s="1071" t="n"/>
      <c r="KD181" s="1071" t="n"/>
      <c r="KE181" s="1071" t="n"/>
      <c r="KF181" s="1071" t="n"/>
      <c r="KG181" s="1071" t="n"/>
      <c r="KH181" s="1071" t="n"/>
      <c r="KI181" s="1071" t="n"/>
      <c r="KJ181" s="1071" t="n"/>
      <c r="KK181" s="1071" t="n"/>
      <c r="KL181" s="1071" t="n"/>
      <c r="KM181" s="1071" t="n"/>
      <c r="KN181" s="1071" t="n"/>
      <c r="KO181" s="1071" t="n"/>
      <c r="KP181" s="1071" t="n"/>
      <c r="KQ181" s="1071" t="n"/>
      <c r="KR181" s="1071" t="n"/>
      <c r="KS181" s="1071" t="n"/>
      <c r="KT181" s="1071" t="n"/>
      <c r="KU181" s="1071" t="n"/>
      <c r="KV181" s="1071" t="n"/>
      <c r="KW181" s="1071" t="n"/>
      <c r="KX181" s="1071" t="n"/>
      <c r="KY181" s="1071" t="n"/>
      <c r="KZ181" s="1071" t="n"/>
      <c r="LA181" s="1071" t="n"/>
      <c r="LB181" s="1071" t="n"/>
      <c r="LC181" s="1071" t="n"/>
      <c r="LD181" s="1071" t="n"/>
      <c r="LE181" s="1071" t="n"/>
      <c r="LF181" s="1071" t="n"/>
      <c r="LG181" s="1071" t="n"/>
      <c r="LH181" s="1071" t="n"/>
      <c r="LI181" s="1071" t="n"/>
      <c r="LJ181" s="1071" t="n"/>
      <c r="LK181" s="1071" t="n"/>
      <c r="LL181" s="1071" t="n"/>
      <c r="LM181" s="1071" t="n"/>
      <c r="LN181" s="1071" t="n"/>
      <c r="LO181" s="1071" t="n"/>
      <c r="LP181" s="1071" t="n"/>
      <c r="LQ181" s="1071" t="n"/>
      <c r="LR181" s="1071" t="n"/>
      <c r="LS181" s="1071" t="n"/>
    </row>
    <row r="182">
      <c r="A182" s="1071" t="n"/>
      <c r="B182" s="1097" t="n"/>
      <c r="C182" s="1128" t="n"/>
      <c r="D182" s="1128" t="n"/>
      <c r="E182" s="1128" t="n"/>
      <c r="F182" s="1128" t="n"/>
      <c r="G182" s="1128" t="n"/>
      <c r="H182" s="1128" t="n"/>
      <c r="I182" s="1121" t="n"/>
      <c r="J182" s="1071" t="n"/>
      <c r="K182" s="146" t="n"/>
      <c r="L182" s="1071" t="n"/>
      <c r="M182" s="1071" t="n"/>
      <c r="N182" s="1100">
        <f>B168</f>
        <v/>
      </c>
      <c r="O182" s="1101">
        <f>C168*BS!$B$9</f>
        <v/>
      </c>
      <c r="P182" s="1101">
        <f>D168*BS!$B$9</f>
        <v/>
      </c>
      <c r="Q182" s="1101">
        <f>E168*BS!$B$9</f>
        <v/>
      </c>
      <c r="R182" s="1101">
        <f>F168*BS!$B$9</f>
        <v/>
      </c>
      <c r="S182" s="1101">
        <f>G168*BS!$B$9</f>
        <v/>
      </c>
      <c r="T182" s="1101">
        <f>H168*BS!$B$9</f>
        <v/>
      </c>
      <c r="U182" s="1102">
        <f>I168</f>
        <v/>
      </c>
      <c r="V182" s="146" t="n"/>
      <c r="W182" s="146" t="n"/>
      <c r="X182" s="1071" t="n"/>
      <c r="Y182" s="1071" t="n"/>
      <c r="Z182" s="1071" t="n"/>
      <c r="AA182" s="1071" t="n"/>
      <c r="AB182" s="1071" t="n"/>
      <c r="AC182" s="1071" t="n"/>
      <c r="AD182" s="1071" t="n"/>
      <c r="AE182" s="1071" t="n"/>
      <c r="AF182" s="1071" t="n"/>
      <c r="AG182" s="1071" t="n"/>
      <c r="AH182" s="1071" t="n"/>
      <c r="AI182" s="1071" t="n"/>
      <c r="AJ182" s="1071" t="n"/>
      <c r="AK182" s="1071" t="n"/>
      <c r="AL182" s="1071" t="n"/>
      <c r="AM182" s="1071" t="n"/>
      <c r="AN182" s="1071" t="n"/>
      <c r="AO182" s="1071" t="n"/>
      <c r="AP182" s="1071" t="n"/>
      <c r="AQ182" s="1071" t="n"/>
      <c r="AR182" s="1071" t="n"/>
      <c r="AS182" s="1071" t="n"/>
      <c r="AT182" s="1071" t="n"/>
      <c r="AU182" s="1071" t="n"/>
      <c r="AV182" s="1071" t="n"/>
      <c r="AW182" s="1071" t="n"/>
      <c r="AX182" s="1071" t="n"/>
      <c r="AY182" s="1071" t="n"/>
      <c r="AZ182" s="1071" t="n"/>
      <c r="BA182" s="1071" t="n"/>
      <c r="BB182" s="1071" t="n"/>
      <c r="BC182" s="1071" t="n"/>
      <c r="BD182" s="1071" t="n"/>
      <c r="BE182" s="1071" t="n"/>
      <c r="BF182" s="1071" t="n"/>
      <c r="BG182" s="1071" t="n"/>
      <c r="BH182" s="1071" t="n"/>
      <c r="BI182" s="1071" t="n"/>
      <c r="BJ182" s="1071" t="n"/>
      <c r="BK182" s="1071" t="n"/>
      <c r="BL182" s="1071" t="n"/>
      <c r="BM182" s="1071" t="n"/>
      <c r="BN182" s="1071" t="n"/>
      <c r="BO182" s="1071" t="n"/>
      <c r="BP182" s="1071" t="n"/>
      <c r="BQ182" s="1071" t="n"/>
      <c r="BR182" s="1071" t="n"/>
      <c r="BS182" s="1071" t="n"/>
      <c r="BT182" s="1071" t="n"/>
      <c r="BU182" s="1071" t="n"/>
      <c r="BV182" s="1071" t="n"/>
      <c r="BW182" s="1071" t="n"/>
      <c r="BX182" s="1071" t="n"/>
      <c r="BY182" s="1071" t="n"/>
      <c r="BZ182" s="1071" t="n"/>
      <c r="CA182" s="1071" t="n"/>
      <c r="CB182" s="1071" t="n"/>
      <c r="CC182" s="1071" t="n"/>
      <c r="CD182" s="1071" t="n"/>
      <c r="CE182" s="1071" t="n"/>
      <c r="CF182" s="1071" t="n"/>
      <c r="CG182" s="1071" t="n"/>
      <c r="CH182" s="1071" t="n"/>
      <c r="CI182" s="1071" t="n"/>
      <c r="CJ182" s="1071" t="n"/>
      <c r="CK182" s="1071" t="n"/>
      <c r="CL182" s="1071" t="n"/>
      <c r="CM182" s="1071" t="n"/>
      <c r="CN182" s="1071" t="n"/>
      <c r="CO182" s="1071" t="n"/>
      <c r="CP182" s="1071" t="n"/>
      <c r="CQ182" s="1071" t="n"/>
      <c r="CR182" s="1071" t="n"/>
      <c r="CS182" s="1071" t="n"/>
      <c r="CT182" s="1071" t="n"/>
      <c r="CU182" s="1071" t="n"/>
      <c r="CV182" s="1071" t="n"/>
      <c r="CW182" s="1071" t="n"/>
      <c r="CX182" s="1071" t="n"/>
      <c r="CY182" s="1071" t="n"/>
      <c r="CZ182" s="1071" t="n"/>
      <c r="DA182" s="1071" t="n"/>
      <c r="DB182" s="1071" t="n"/>
      <c r="DC182" s="1071" t="n"/>
      <c r="DD182" s="1071" t="n"/>
      <c r="DE182" s="1071" t="n"/>
      <c r="DF182" s="1071" t="n"/>
      <c r="DG182" s="1071" t="n"/>
      <c r="DH182" s="1071" t="n"/>
      <c r="DI182" s="1071" t="n"/>
      <c r="DJ182" s="1071" t="n"/>
      <c r="DK182" s="1071" t="n"/>
      <c r="DL182" s="1071" t="n"/>
      <c r="DM182" s="1071" t="n"/>
      <c r="DN182" s="1071" t="n"/>
      <c r="DO182" s="1071" t="n"/>
      <c r="DP182" s="1071" t="n"/>
      <c r="DQ182" s="1071" t="n"/>
      <c r="DR182" s="1071" t="n"/>
      <c r="DS182" s="1071" t="n"/>
      <c r="DT182" s="1071" t="n"/>
      <c r="DU182" s="1071" t="n"/>
      <c r="DV182" s="1071" t="n"/>
      <c r="DW182" s="1071" t="n"/>
      <c r="DX182" s="1071" t="n"/>
      <c r="DY182" s="1071" t="n"/>
      <c r="DZ182" s="1071" t="n"/>
      <c r="EA182" s="1071" t="n"/>
      <c r="EB182" s="1071" t="n"/>
      <c r="EC182" s="1071" t="n"/>
      <c r="ED182" s="1071" t="n"/>
      <c r="EE182" s="1071" t="n"/>
      <c r="EF182" s="1071" t="n"/>
      <c r="EG182" s="1071" t="n"/>
      <c r="EH182" s="1071" t="n"/>
      <c r="EI182" s="1071" t="n"/>
      <c r="EJ182" s="1071" t="n"/>
      <c r="EK182" s="1071" t="n"/>
      <c r="EL182" s="1071" t="n"/>
      <c r="EM182" s="1071" t="n"/>
      <c r="EN182" s="1071" t="n"/>
      <c r="EO182" s="1071" t="n"/>
      <c r="EP182" s="1071" t="n"/>
      <c r="EQ182" s="1071" t="n"/>
      <c r="ER182" s="1071" t="n"/>
      <c r="ES182" s="1071" t="n"/>
      <c r="ET182" s="1071" t="n"/>
      <c r="EU182" s="1071" t="n"/>
      <c r="EV182" s="1071" t="n"/>
      <c r="EW182" s="1071" t="n"/>
      <c r="EX182" s="1071" t="n"/>
      <c r="EY182" s="1071" t="n"/>
      <c r="EZ182" s="1071" t="n"/>
      <c r="FA182" s="1071" t="n"/>
      <c r="FB182" s="1071" t="n"/>
      <c r="FC182" s="1071" t="n"/>
      <c r="FD182" s="1071" t="n"/>
      <c r="FE182" s="1071" t="n"/>
      <c r="FF182" s="1071" t="n"/>
      <c r="FG182" s="1071" t="n"/>
      <c r="FH182" s="1071" t="n"/>
      <c r="FI182" s="1071" t="n"/>
      <c r="FJ182" s="1071" t="n"/>
      <c r="FK182" s="1071" t="n"/>
      <c r="FL182" s="1071" t="n"/>
      <c r="FM182" s="1071" t="n"/>
      <c r="FN182" s="1071" t="n"/>
      <c r="FO182" s="1071" t="n"/>
      <c r="FP182" s="1071" t="n"/>
      <c r="FQ182" s="1071" t="n"/>
      <c r="FR182" s="1071" t="n"/>
      <c r="FS182" s="1071" t="n"/>
      <c r="FT182" s="1071" t="n"/>
      <c r="FU182" s="1071" t="n"/>
      <c r="FV182" s="1071" t="n"/>
      <c r="FW182" s="1071" t="n"/>
      <c r="FX182" s="1071" t="n"/>
      <c r="FY182" s="1071" t="n"/>
      <c r="FZ182" s="1071" t="n"/>
      <c r="GA182" s="1071" t="n"/>
      <c r="GB182" s="1071" t="n"/>
      <c r="GC182" s="1071" t="n"/>
      <c r="GD182" s="1071" t="n"/>
      <c r="GE182" s="1071" t="n"/>
      <c r="GF182" s="1071" t="n"/>
      <c r="GG182" s="1071" t="n"/>
      <c r="GH182" s="1071" t="n"/>
      <c r="GI182" s="1071" t="n"/>
      <c r="GJ182" s="1071" t="n"/>
      <c r="GK182" s="1071" t="n"/>
      <c r="GL182" s="1071" t="n"/>
      <c r="GM182" s="1071" t="n"/>
      <c r="GN182" s="1071" t="n"/>
      <c r="GO182" s="1071" t="n"/>
      <c r="GP182" s="1071" t="n"/>
      <c r="GQ182" s="1071" t="n"/>
      <c r="GR182" s="1071" t="n"/>
      <c r="GS182" s="1071" t="n"/>
      <c r="GT182" s="1071" t="n"/>
      <c r="GU182" s="1071" t="n"/>
      <c r="GV182" s="1071" t="n"/>
      <c r="GW182" s="1071" t="n"/>
      <c r="GX182" s="1071" t="n"/>
      <c r="GY182" s="1071" t="n"/>
      <c r="GZ182" s="1071" t="n"/>
      <c r="HA182" s="1071" t="n"/>
      <c r="HB182" s="1071" t="n"/>
      <c r="HC182" s="1071" t="n"/>
      <c r="HD182" s="1071" t="n"/>
      <c r="HE182" s="1071" t="n"/>
      <c r="HF182" s="1071" t="n"/>
      <c r="HG182" s="1071" t="n"/>
      <c r="HH182" s="1071" t="n"/>
      <c r="HI182" s="1071" t="n"/>
      <c r="HJ182" s="1071" t="n"/>
      <c r="HK182" s="1071" t="n"/>
      <c r="HL182" s="1071" t="n"/>
      <c r="HM182" s="1071" t="n"/>
      <c r="HN182" s="1071" t="n"/>
      <c r="HO182" s="1071" t="n"/>
      <c r="HP182" s="1071" t="n"/>
      <c r="HQ182" s="1071" t="n"/>
      <c r="HR182" s="1071" t="n"/>
      <c r="HS182" s="1071" t="n"/>
      <c r="HT182" s="1071" t="n"/>
      <c r="HU182" s="1071" t="n"/>
      <c r="HV182" s="1071" t="n"/>
      <c r="HW182" s="1071" t="n"/>
      <c r="HX182" s="1071" t="n"/>
      <c r="HY182" s="1071" t="n"/>
      <c r="HZ182" s="1071" t="n"/>
      <c r="IA182" s="1071" t="n"/>
      <c r="IB182" s="1071" t="n"/>
      <c r="IC182" s="1071" t="n"/>
      <c r="ID182" s="1071" t="n"/>
      <c r="IE182" s="1071" t="n"/>
      <c r="IF182" s="1071" t="n"/>
      <c r="IG182" s="1071" t="n"/>
      <c r="IH182" s="1071" t="n"/>
      <c r="II182" s="1071" t="n"/>
      <c r="IJ182" s="1071" t="n"/>
      <c r="IK182" s="1071" t="n"/>
      <c r="IL182" s="1071" t="n"/>
      <c r="IM182" s="1071" t="n"/>
      <c r="IN182" s="1071" t="n"/>
      <c r="IO182" s="1071" t="n"/>
      <c r="IP182" s="1071" t="n"/>
      <c r="IQ182" s="1071" t="n"/>
      <c r="IR182" s="1071" t="n"/>
      <c r="IS182" s="1071" t="n"/>
      <c r="IT182" s="1071" t="n"/>
      <c r="IU182" s="1071" t="n"/>
      <c r="IV182" s="1071" t="n"/>
      <c r="IW182" s="1071" t="n"/>
      <c r="IX182" s="1071" t="n"/>
      <c r="IY182" s="1071" t="n"/>
      <c r="IZ182" s="1071" t="n"/>
      <c r="JA182" s="1071" t="n"/>
      <c r="JB182" s="1071" t="n"/>
      <c r="JC182" s="1071" t="n"/>
      <c r="JD182" s="1071" t="n"/>
      <c r="JE182" s="1071" t="n"/>
      <c r="JF182" s="1071" t="n"/>
      <c r="JG182" s="1071" t="n"/>
      <c r="JH182" s="1071" t="n"/>
      <c r="JI182" s="1071" t="n"/>
      <c r="JJ182" s="1071" t="n"/>
      <c r="JK182" s="1071" t="n"/>
      <c r="JL182" s="1071" t="n"/>
      <c r="JM182" s="1071" t="n"/>
      <c r="JN182" s="1071" t="n"/>
      <c r="JO182" s="1071" t="n"/>
      <c r="JP182" s="1071" t="n"/>
      <c r="JQ182" s="1071" t="n"/>
      <c r="JR182" s="1071" t="n"/>
      <c r="JS182" s="1071" t="n"/>
      <c r="JT182" s="1071" t="n"/>
      <c r="JU182" s="1071" t="n"/>
      <c r="JV182" s="1071" t="n"/>
      <c r="JW182" s="1071" t="n"/>
      <c r="JX182" s="1071" t="n"/>
      <c r="JY182" s="1071" t="n"/>
      <c r="JZ182" s="1071" t="n"/>
      <c r="KA182" s="1071" t="n"/>
      <c r="KB182" s="1071" t="n"/>
      <c r="KC182" s="1071" t="n"/>
      <c r="KD182" s="1071" t="n"/>
      <c r="KE182" s="1071" t="n"/>
      <c r="KF182" s="1071" t="n"/>
      <c r="KG182" s="1071" t="n"/>
      <c r="KH182" s="1071" t="n"/>
      <c r="KI182" s="1071" t="n"/>
      <c r="KJ182" s="1071" t="n"/>
      <c r="KK182" s="1071" t="n"/>
      <c r="KL182" s="1071" t="n"/>
      <c r="KM182" s="1071" t="n"/>
      <c r="KN182" s="1071" t="n"/>
      <c r="KO182" s="1071" t="n"/>
      <c r="KP182" s="1071" t="n"/>
      <c r="KQ182" s="1071" t="n"/>
      <c r="KR182" s="1071" t="n"/>
      <c r="KS182" s="1071" t="n"/>
      <c r="KT182" s="1071" t="n"/>
      <c r="KU182" s="1071" t="n"/>
      <c r="KV182" s="1071" t="n"/>
      <c r="KW182" s="1071" t="n"/>
      <c r="KX182" s="1071" t="n"/>
      <c r="KY182" s="1071" t="n"/>
      <c r="KZ182" s="1071" t="n"/>
      <c r="LA182" s="1071" t="n"/>
      <c r="LB182" s="1071" t="n"/>
      <c r="LC182" s="1071" t="n"/>
      <c r="LD182" s="1071" t="n"/>
      <c r="LE182" s="1071" t="n"/>
      <c r="LF182" s="1071" t="n"/>
      <c r="LG182" s="1071" t="n"/>
      <c r="LH182" s="1071" t="n"/>
      <c r="LI182" s="1071" t="n"/>
      <c r="LJ182" s="1071" t="n"/>
      <c r="LK182" s="1071" t="n"/>
      <c r="LL182" s="1071" t="n"/>
      <c r="LM182" s="1071" t="n"/>
      <c r="LN182" s="1071" t="n"/>
      <c r="LO182" s="1071" t="n"/>
      <c r="LP182" s="1071" t="n"/>
      <c r="LQ182" s="1071" t="n"/>
      <c r="LR182" s="1071" t="n"/>
      <c r="LS182" s="1071" t="n"/>
    </row>
    <row r="183">
      <c r="A183" s="1071" t="n"/>
      <c r="B183" s="1097" t="n"/>
      <c r="C183" s="1128" t="n"/>
      <c r="D183" s="1128" t="n"/>
      <c r="E183" s="1128" t="n"/>
      <c r="F183" s="1128" t="n"/>
      <c r="G183" s="1128" t="n"/>
      <c r="H183" s="1128" t="n"/>
      <c r="I183" s="1121" t="n"/>
      <c r="J183" s="1071" t="n"/>
      <c r="K183" s="146" t="n"/>
      <c r="L183" s="1071" t="n"/>
      <c r="M183" s="1071" t="n"/>
      <c r="N183" s="1100">
        <f>B169</f>
        <v/>
      </c>
      <c r="O183" s="1101">
        <f>C169*BS!$B$9</f>
        <v/>
      </c>
      <c r="P183" s="1101">
        <f>D169*BS!$B$9</f>
        <v/>
      </c>
      <c r="Q183" s="1101">
        <f>E169*BS!$B$9</f>
        <v/>
      </c>
      <c r="R183" s="1101">
        <f>F169*BS!$B$9</f>
        <v/>
      </c>
      <c r="S183" s="1101">
        <f>G169*BS!$B$9</f>
        <v/>
      </c>
      <c r="T183" s="1101">
        <f>H169*BS!$B$9</f>
        <v/>
      </c>
      <c r="U183" s="1102">
        <f>I169</f>
        <v/>
      </c>
      <c r="V183" s="146" t="n"/>
      <c r="W183" s="146" t="n"/>
      <c r="X183" s="1071" t="n"/>
      <c r="Y183" s="1071" t="n"/>
      <c r="Z183" s="1071" t="n"/>
      <c r="AA183" s="1071" t="n"/>
      <c r="AB183" s="1071" t="n"/>
      <c r="AC183" s="1071" t="n"/>
      <c r="AD183" s="1071" t="n"/>
      <c r="AE183" s="1071" t="n"/>
      <c r="AF183" s="1071" t="n"/>
      <c r="AG183" s="1071" t="n"/>
      <c r="AH183" s="1071" t="n"/>
      <c r="AI183" s="1071" t="n"/>
      <c r="AJ183" s="1071" t="n"/>
      <c r="AK183" s="1071" t="n"/>
      <c r="AL183" s="1071" t="n"/>
      <c r="AM183" s="1071" t="n"/>
      <c r="AN183" s="1071" t="n"/>
      <c r="AO183" s="1071" t="n"/>
      <c r="AP183" s="1071" t="n"/>
      <c r="AQ183" s="1071" t="n"/>
      <c r="AR183" s="1071" t="n"/>
      <c r="AS183" s="1071" t="n"/>
      <c r="AT183" s="1071" t="n"/>
      <c r="AU183" s="1071" t="n"/>
      <c r="AV183" s="1071" t="n"/>
      <c r="AW183" s="1071" t="n"/>
      <c r="AX183" s="1071" t="n"/>
      <c r="AY183" s="1071" t="n"/>
      <c r="AZ183" s="1071" t="n"/>
      <c r="BA183" s="1071" t="n"/>
      <c r="BB183" s="1071" t="n"/>
      <c r="BC183" s="1071" t="n"/>
      <c r="BD183" s="1071" t="n"/>
      <c r="BE183" s="1071" t="n"/>
      <c r="BF183" s="1071" t="n"/>
      <c r="BG183" s="1071" t="n"/>
      <c r="BH183" s="1071" t="n"/>
      <c r="BI183" s="1071" t="n"/>
      <c r="BJ183" s="1071" t="n"/>
      <c r="BK183" s="1071" t="n"/>
      <c r="BL183" s="1071" t="n"/>
      <c r="BM183" s="1071" t="n"/>
      <c r="BN183" s="1071" t="n"/>
      <c r="BO183" s="1071" t="n"/>
      <c r="BP183" s="1071" t="n"/>
      <c r="BQ183" s="1071" t="n"/>
      <c r="BR183" s="1071" t="n"/>
      <c r="BS183" s="1071" t="n"/>
      <c r="BT183" s="1071" t="n"/>
      <c r="BU183" s="1071" t="n"/>
      <c r="BV183" s="1071" t="n"/>
      <c r="BW183" s="1071" t="n"/>
      <c r="BX183" s="1071" t="n"/>
      <c r="BY183" s="1071" t="n"/>
      <c r="BZ183" s="1071" t="n"/>
      <c r="CA183" s="1071" t="n"/>
      <c r="CB183" s="1071" t="n"/>
      <c r="CC183" s="1071" t="n"/>
      <c r="CD183" s="1071" t="n"/>
      <c r="CE183" s="1071" t="n"/>
      <c r="CF183" s="1071" t="n"/>
      <c r="CG183" s="1071" t="n"/>
      <c r="CH183" s="1071" t="n"/>
      <c r="CI183" s="1071" t="n"/>
      <c r="CJ183" s="1071" t="n"/>
      <c r="CK183" s="1071" t="n"/>
      <c r="CL183" s="1071" t="n"/>
      <c r="CM183" s="1071" t="n"/>
      <c r="CN183" s="1071" t="n"/>
      <c r="CO183" s="1071" t="n"/>
      <c r="CP183" s="1071" t="n"/>
      <c r="CQ183" s="1071" t="n"/>
      <c r="CR183" s="1071" t="n"/>
      <c r="CS183" s="1071" t="n"/>
      <c r="CT183" s="1071" t="n"/>
      <c r="CU183" s="1071" t="n"/>
      <c r="CV183" s="1071" t="n"/>
      <c r="CW183" s="1071" t="n"/>
      <c r="CX183" s="1071" t="n"/>
      <c r="CY183" s="1071" t="n"/>
      <c r="CZ183" s="1071" t="n"/>
      <c r="DA183" s="1071" t="n"/>
      <c r="DB183" s="1071" t="n"/>
      <c r="DC183" s="1071" t="n"/>
      <c r="DD183" s="1071" t="n"/>
      <c r="DE183" s="1071" t="n"/>
      <c r="DF183" s="1071" t="n"/>
      <c r="DG183" s="1071" t="n"/>
      <c r="DH183" s="1071" t="n"/>
      <c r="DI183" s="1071" t="n"/>
      <c r="DJ183" s="1071" t="n"/>
      <c r="DK183" s="1071" t="n"/>
      <c r="DL183" s="1071" t="n"/>
      <c r="DM183" s="1071" t="n"/>
      <c r="DN183" s="1071" t="n"/>
      <c r="DO183" s="1071" t="n"/>
      <c r="DP183" s="1071" t="n"/>
      <c r="DQ183" s="1071" t="n"/>
      <c r="DR183" s="1071" t="n"/>
      <c r="DS183" s="1071" t="n"/>
      <c r="DT183" s="1071" t="n"/>
      <c r="DU183" s="1071" t="n"/>
      <c r="DV183" s="1071" t="n"/>
      <c r="DW183" s="1071" t="n"/>
      <c r="DX183" s="1071" t="n"/>
      <c r="DY183" s="1071" t="n"/>
      <c r="DZ183" s="1071" t="n"/>
      <c r="EA183" s="1071" t="n"/>
      <c r="EB183" s="1071" t="n"/>
      <c r="EC183" s="1071" t="n"/>
      <c r="ED183" s="1071" t="n"/>
      <c r="EE183" s="1071" t="n"/>
      <c r="EF183" s="1071" t="n"/>
      <c r="EG183" s="1071" t="n"/>
      <c r="EH183" s="1071" t="n"/>
      <c r="EI183" s="1071" t="n"/>
      <c r="EJ183" s="1071" t="n"/>
      <c r="EK183" s="1071" t="n"/>
      <c r="EL183" s="1071" t="n"/>
      <c r="EM183" s="1071" t="n"/>
      <c r="EN183" s="1071" t="n"/>
      <c r="EO183" s="1071" t="n"/>
      <c r="EP183" s="1071" t="n"/>
      <c r="EQ183" s="1071" t="n"/>
      <c r="ER183" s="1071" t="n"/>
      <c r="ES183" s="1071" t="n"/>
      <c r="ET183" s="1071" t="n"/>
      <c r="EU183" s="1071" t="n"/>
      <c r="EV183" s="1071" t="n"/>
      <c r="EW183" s="1071" t="n"/>
      <c r="EX183" s="1071" t="n"/>
      <c r="EY183" s="1071" t="n"/>
      <c r="EZ183" s="1071" t="n"/>
      <c r="FA183" s="1071" t="n"/>
      <c r="FB183" s="1071" t="n"/>
      <c r="FC183" s="1071" t="n"/>
      <c r="FD183" s="1071" t="n"/>
      <c r="FE183" s="1071" t="n"/>
      <c r="FF183" s="1071" t="n"/>
      <c r="FG183" s="1071" t="n"/>
      <c r="FH183" s="1071" t="n"/>
      <c r="FI183" s="1071" t="n"/>
      <c r="FJ183" s="1071" t="n"/>
      <c r="FK183" s="1071" t="n"/>
      <c r="FL183" s="1071" t="n"/>
      <c r="FM183" s="1071" t="n"/>
      <c r="FN183" s="1071" t="n"/>
      <c r="FO183" s="1071" t="n"/>
      <c r="FP183" s="1071" t="n"/>
      <c r="FQ183" s="1071" t="n"/>
      <c r="FR183" s="1071" t="n"/>
      <c r="FS183" s="1071" t="n"/>
      <c r="FT183" s="1071" t="n"/>
      <c r="FU183" s="1071" t="n"/>
      <c r="FV183" s="1071" t="n"/>
      <c r="FW183" s="1071" t="n"/>
      <c r="FX183" s="1071" t="n"/>
      <c r="FY183" s="1071" t="n"/>
      <c r="FZ183" s="1071" t="n"/>
      <c r="GA183" s="1071" t="n"/>
      <c r="GB183" s="1071" t="n"/>
      <c r="GC183" s="1071" t="n"/>
      <c r="GD183" s="1071" t="n"/>
      <c r="GE183" s="1071" t="n"/>
      <c r="GF183" s="1071" t="n"/>
      <c r="GG183" s="1071" t="n"/>
      <c r="GH183" s="1071" t="n"/>
      <c r="GI183" s="1071" t="n"/>
      <c r="GJ183" s="1071" t="n"/>
      <c r="GK183" s="1071" t="n"/>
      <c r="GL183" s="1071" t="n"/>
      <c r="GM183" s="1071" t="n"/>
      <c r="GN183" s="1071" t="n"/>
      <c r="GO183" s="1071" t="n"/>
      <c r="GP183" s="1071" t="n"/>
      <c r="GQ183" s="1071" t="n"/>
      <c r="GR183" s="1071" t="n"/>
      <c r="GS183" s="1071" t="n"/>
      <c r="GT183" s="1071" t="n"/>
      <c r="GU183" s="1071" t="n"/>
      <c r="GV183" s="1071" t="n"/>
      <c r="GW183" s="1071" t="n"/>
      <c r="GX183" s="1071" t="n"/>
      <c r="GY183" s="1071" t="n"/>
      <c r="GZ183" s="1071" t="n"/>
      <c r="HA183" s="1071" t="n"/>
      <c r="HB183" s="1071" t="n"/>
      <c r="HC183" s="1071" t="n"/>
      <c r="HD183" s="1071" t="n"/>
      <c r="HE183" s="1071" t="n"/>
      <c r="HF183" s="1071" t="n"/>
      <c r="HG183" s="1071" t="n"/>
      <c r="HH183" s="1071" t="n"/>
      <c r="HI183" s="1071" t="n"/>
      <c r="HJ183" s="1071" t="n"/>
      <c r="HK183" s="1071" t="n"/>
      <c r="HL183" s="1071" t="n"/>
      <c r="HM183" s="1071" t="n"/>
      <c r="HN183" s="1071" t="n"/>
      <c r="HO183" s="1071" t="n"/>
      <c r="HP183" s="1071" t="n"/>
      <c r="HQ183" s="1071" t="n"/>
      <c r="HR183" s="1071" t="n"/>
      <c r="HS183" s="1071" t="n"/>
      <c r="HT183" s="1071" t="n"/>
      <c r="HU183" s="1071" t="n"/>
      <c r="HV183" s="1071" t="n"/>
      <c r="HW183" s="1071" t="n"/>
      <c r="HX183" s="1071" t="n"/>
      <c r="HY183" s="1071" t="n"/>
      <c r="HZ183" s="1071" t="n"/>
      <c r="IA183" s="1071" t="n"/>
      <c r="IB183" s="1071" t="n"/>
      <c r="IC183" s="1071" t="n"/>
      <c r="ID183" s="1071" t="n"/>
      <c r="IE183" s="1071" t="n"/>
      <c r="IF183" s="1071" t="n"/>
      <c r="IG183" s="1071" t="n"/>
      <c r="IH183" s="1071" t="n"/>
      <c r="II183" s="1071" t="n"/>
      <c r="IJ183" s="1071" t="n"/>
      <c r="IK183" s="1071" t="n"/>
      <c r="IL183" s="1071" t="n"/>
      <c r="IM183" s="1071" t="n"/>
      <c r="IN183" s="1071" t="n"/>
      <c r="IO183" s="1071" t="n"/>
      <c r="IP183" s="1071" t="n"/>
      <c r="IQ183" s="1071" t="n"/>
      <c r="IR183" s="1071" t="n"/>
      <c r="IS183" s="1071" t="n"/>
      <c r="IT183" s="1071" t="n"/>
      <c r="IU183" s="1071" t="n"/>
      <c r="IV183" s="1071" t="n"/>
      <c r="IW183" s="1071" t="n"/>
      <c r="IX183" s="1071" t="n"/>
      <c r="IY183" s="1071" t="n"/>
      <c r="IZ183" s="1071" t="n"/>
      <c r="JA183" s="1071" t="n"/>
      <c r="JB183" s="1071" t="n"/>
      <c r="JC183" s="1071" t="n"/>
      <c r="JD183" s="1071" t="n"/>
      <c r="JE183" s="1071" t="n"/>
      <c r="JF183" s="1071" t="n"/>
      <c r="JG183" s="1071" t="n"/>
      <c r="JH183" s="1071" t="n"/>
      <c r="JI183" s="1071" t="n"/>
      <c r="JJ183" s="1071" t="n"/>
      <c r="JK183" s="1071" t="n"/>
      <c r="JL183" s="1071" t="n"/>
      <c r="JM183" s="1071" t="n"/>
      <c r="JN183" s="1071" t="n"/>
      <c r="JO183" s="1071" t="n"/>
      <c r="JP183" s="1071" t="n"/>
      <c r="JQ183" s="1071" t="n"/>
      <c r="JR183" s="1071" t="n"/>
      <c r="JS183" s="1071" t="n"/>
      <c r="JT183" s="1071" t="n"/>
      <c r="JU183" s="1071" t="n"/>
      <c r="JV183" s="1071" t="n"/>
      <c r="JW183" s="1071" t="n"/>
      <c r="JX183" s="1071" t="n"/>
      <c r="JY183" s="1071" t="n"/>
      <c r="JZ183" s="1071" t="n"/>
      <c r="KA183" s="1071" t="n"/>
      <c r="KB183" s="1071" t="n"/>
      <c r="KC183" s="1071" t="n"/>
      <c r="KD183" s="1071" t="n"/>
      <c r="KE183" s="1071" t="n"/>
      <c r="KF183" s="1071" t="n"/>
      <c r="KG183" s="1071" t="n"/>
      <c r="KH183" s="1071" t="n"/>
      <c r="KI183" s="1071" t="n"/>
      <c r="KJ183" s="1071" t="n"/>
      <c r="KK183" s="1071" t="n"/>
      <c r="KL183" s="1071" t="n"/>
      <c r="KM183" s="1071" t="n"/>
      <c r="KN183" s="1071" t="n"/>
      <c r="KO183" s="1071" t="n"/>
      <c r="KP183" s="1071" t="n"/>
      <c r="KQ183" s="1071" t="n"/>
      <c r="KR183" s="1071" t="n"/>
      <c r="KS183" s="1071" t="n"/>
      <c r="KT183" s="1071" t="n"/>
      <c r="KU183" s="1071" t="n"/>
      <c r="KV183" s="1071" t="n"/>
      <c r="KW183" s="1071" t="n"/>
      <c r="KX183" s="1071" t="n"/>
      <c r="KY183" s="1071" t="n"/>
      <c r="KZ183" s="1071" t="n"/>
      <c r="LA183" s="1071" t="n"/>
      <c r="LB183" s="1071" t="n"/>
      <c r="LC183" s="1071" t="n"/>
      <c r="LD183" s="1071" t="n"/>
      <c r="LE183" s="1071" t="n"/>
      <c r="LF183" s="1071" t="n"/>
      <c r="LG183" s="1071" t="n"/>
      <c r="LH183" s="1071" t="n"/>
      <c r="LI183" s="1071" t="n"/>
      <c r="LJ183" s="1071" t="n"/>
      <c r="LK183" s="1071" t="n"/>
      <c r="LL183" s="1071" t="n"/>
      <c r="LM183" s="1071" t="n"/>
      <c r="LN183" s="1071" t="n"/>
      <c r="LO183" s="1071" t="n"/>
      <c r="LP183" s="1071" t="n"/>
      <c r="LQ183" s="1071" t="n"/>
      <c r="LR183" s="1071" t="n"/>
      <c r="LS183" s="1071" t="n"/>
    </row>
    <row r="184">
      <c r="A184" s="1071" t="n"/>
      <c r="B184" s="1149" t="n"/>
      <c r="C184" s="1128" t="n"/>
      <c r="D184" s="1128" t="n"/>
      <c r="E184" s="1128" t="n"/>
      <c r="F184" s="1128" t="n"/>
      <c r="G184" s="1128" t="n"/>
      <c r="H184" s="1128" t="n"/>
      <c r="I184" s="1150" t="n"/>
      <c r="J184" s="1071" t="n"/>
      <c r="K184" s="146" t="n"/>
      <c r="L184" s="1071" t="n"/>
      <c r="M184" s="1071" t="n"/>
      <c r="N184" s="1151">
        <f>B170</f>
        <v/>
      </c>
      <c r="O184" s="1101">
        <f>C170*BS!$B$9</f>
        <v/>
      </c>
      <c r="P184" s="1101">
        <f>D170*BS!$B$9</f>
        <v/>
      </c>
      <c r="Q184" s="1101">
        <f>E170*BS!$B$9</f>
        <v/>
      </c>
      <c r="R184" s="1101">
        <f>F170*BS!$B$9</f>
        <v/>
      </c>
      <c r="S184" s="1101">
        <f>G170*BS!$B$9</f>
        <v/>
      </c>
      <c r="T184" s="1101">
        <f>H170*BS!$B$9</f>
        <v/>
      </c>
      <c r="U184" s="1102">
        <f>I170</f>
        <v/>
      </c>
      <c r="V184" s="146" t="n"/>
      <c r="W184" s="146" t="n"/>
      <c r="X184" s="1071" t="n"/>
      <c r="Y184" s="1071" t="n"/>
      <c r="Z184" s="1071" t="n"/>
      <c r="AA184" s="1071" t="n"/>
      <c r="AB184" s="1071" t="n"/>
      <c r="AC184" s="1071" t="n"/>
      <c r="AD184" s="1071" t="n"/>
      <c r="AE184" s="1071" t="n"/>
      <c r="AF184" s="1071" t="n"/>
      <c r="AG184" s="1071" t="n"/>
      <c r="AH184" s="1071" t="n"/>
      <c r="AI184" s="1071" t="n"/>
      <c r="AJ184" s="1071" t="n"/>
      <c r="AK184" s="1071" t="n"/>
      <c r="AL184" s="1071" t="n"/>
      <c r="AM184" s="1071" t="n"/>
      <c r="AN184" s="1071" t="n"/>
      <c r="AO184" s="1071" t="n"/>
      <c r="AP184" s="1071" t="n"/>
      <c r="AQ184" s="1071" t="n"/>
      <c r="AR184" s="1071" t="n"/>
      <c r="AS184" s="1071" t="n"/>
      <c r="AT184" s="1071" t="n"/>
      <c r="AU184" s="1071" t="n"/>
      <c r="AV184" s="1071" t="n"/>
      <c r="AW184" s="1071" t="n"/>
      <c r="AX184" s="1071" t="n"/>
      <c r="AY184" s="1071" t="n"/>
      <c r="AZ184" s="1071" t="n"/>
      <c r="BA184" s="1071" t="n"/>
      <c r="BB184" s="1071" t="n"/>
      <c r="BC184" s="1071" t="n"/>
      <c r="BD184" s="1071" t="n"/>
      <c r="BE184" s="1071" t="n"/>
      <c r="BF184" s="1071" t="n"/>
      <c r="BG184" s="1071" t="n"/>
      <c r="BH184" s="1071" t="n"/>
      <c r="BI184" s="1071" t="n"/>
      <c r="BJ184" s="1071" t="n"/>
      <c r="BK184" s="1071" t="n"/>
      <c r="BL184" s="1071" t="n"/>
      <c r="BM184" s="1071" t="n"/>
      <c r="BN184" s="1071" t="n"/>
      <c r="BO184" s="1071" t="n"/>
      <c r="BP184" s="1071" t="n"/>
      <c r="BQ184" s="1071" t="n"/>
      <c r="BR184" s="1071" t="n"/>
      <c r="BS184" s="1071" t="n"/>
      <c r="BT184" s="1071" t="n"/>
      <c r="BU184" s="1071" t="n"/>
      <c r="BV184" s="1071" t="n"/>
      <c r="BW184" s="1071" t="n"/>
      <c r="BX184" s="1071" t="n"/>
      <c r="BY184" s="1071" t="n"/>
      <c r="BZ184" s="1071" t="n"/>
      <c r="CA184" s="1071" t="n"/>
      <c r="CB184" s="1071" t="n"/>
      <c r="CC184" s="1071" t="n"/>
      <c r="CD184" s="1071" t="n"/>
      <c r="CE184" s="1071" t="n"/>
      <c r="CF184" s="1071" t="n"/>
      <c r="CG184" s="1071" t="n"/>
      <c r="CH184" s="1071" t="n"/>
      <c r="CI184" s="1071" t="n"/>
      <c r="CJ184" s="1071" t="n"/>
      <c r="CK184" s="1071" t="n"/>
      <c r="CL184" s="1071" t="n"/>
      <c r="CM184" s="1071" t="n"/>
      <c r="CN184" s="1071" t="n"/>
      <c r="CO184" s="1071" t="n"/>
      <c r="CP184" s="1071" t="n"/>
      <c r="CQ184" s="1071" t="n"/>
      <c r="CR184" s="1071" t="n"/>
      <c r="CS184" s="1071" t="n"/>
      <c r="CT184" s="1071" t="n"/>
      <c r="CU184" s="1071" t="n"/>
      <c r="CV184" s="1071" t="n"/>
      <c r="CW184" s="1071" t="n"/>
      <c r="CX184" s="1071" t="n"/>
      <c r="CY184" s="1071" t="n"/>
      <c r="CZ184" s="1071" t="n"/>
      <c r="DA184" s="1071" t="n"/>
      <c r="DB184" s="1071" t="n"/>
      <c r="DC184" s="1071" t="n"/>
      <c r="DD184" s="1071" t="n"/>
      <c r="DE184" s="1071" t="n"/>
      <c r="DF184" s="1071" t="n"/>
      <c r="DG184" s="1071" t="n"/>
      <c r="DH184" s="1071" t="n"/>
      <c r="DI184" s="1071" t="n"/>
      <c r="DJ184" s="1071" t="n"/>
      <c r="DK184" s="1071" t="n"/>
      <c r="DL184" s="1071" t="n"/>
      <c r="DM184" s="1071" t="n"/>
      <c r="DN184" s="1071" t="n"/>
      <c r="DO184" s="1071" t="n"/>
      <c r="DP184" s="1071" t="n"/>
      <c r="DQ184" s="1071" t="n"/>
      <c r="DR184" s="1071" t="n"/>
      <c r="DS184" s="1071" t="n"/>
      <c r="DT184" s="1071" t="n"/>
      <c r="DU184" s="1071" t="n"/>
      <c r="DV184" s="1071" t="n"/>
      <c r="DW184" s="1071" t="n"/>
      <c r="DX184" s="1071" t="n"/>
      <c r="DY184" s="1071" t="n"/>
      <c r="DZ184" s="1071" t="n"/>
      <c r="EA184" s="1071" t="n"/>
      <c r="EB184" s="1071" t="n"/>
      <c r="EC184" s="1071" t="n"/>
      <c r="ED184" s="1071" t="n"/>
      <c r="EE184" s="1071" t="n"/>
      <c r="EF184" s="1071" t="n"/>
      <c r="EG184" s="1071" t="n"/>
      <c r="EH184" s="1071" t="n"/>
      <c r="EI184" s="1071" t="n"/>
      <c r="EJ184" s="1071" t="n"/>
      <c r="EK184" s="1071" t="n"/>
      <c r="EL184" s="1071" t="n"/>
      <c r="EM184" s="1071" t="n"/>
      <c r="EN184" s="1071" t="n"/>
      <c r="EO184" s="1071" t="n"/>
      <c r="EP184" s="1071" t="n"/>
      <c r="EQ184" s="1071" t="n"/>
      <c r="ER184" s="1071" t="n"/>
      <c r="ES184" s="1071" t="n"/>
      <c r="ET184" s="1071" t="n"/>
      <c r="EU184" s="1071" t="n"/>
      <c r="EV184" s="1071" t="n"/>
      <c r="EW184" s="1071" t="n"/>
      <c r="EX184" s="1071" t="n"/>
      <c r="EY184" s="1071" t="n"/>
      <c r="EZ184" s="1071" t="n"/>
      <c r="FA184" s="1071" t="n"/>
      <c r="FB184" s="1071" t="n"/>
      <c r="FC184" s="1071" t="n"/>
      <c r="FD184" s="1071" t="n"/>
      <c r="FE184" s="1071" t="n"/>
      <c r="FF184" s="1071" t="n"/>
      <c r="FG184" s="1071" t="n"/>
      <c r="FH184" s="1071" t="n"/>
      <c r="FI184" s="1071" t="n"/>
      <c r="FJ184" s="1071" t="n"/>
      <c r="FK184" s="1071" t="n"/>
      <c r="FL184" s="1071" t="n"/>
      <c r="FM184" s="1071" t="n"/>
      <c r="FN184" s="1071" t="n"/>
      <c r="FO184" s="1071" t="n"/>
      <c r="FP184" s="1071" t="n"/>
      <c r="FQ184" s="1071" t="n"/>
      <c r="FR184" s="1071" t="n"/>
      <c r="FS184" s="1071" t="n"/>
      <c r="FT184" s="1071" t="n"/>
      <c r="FU184" s="1071" t="n"/>
      <c r="FV184" s="1071" t="n"/>
      <c r="FW184" s="1071" t="n"/>
      <c r="FX184" s="1071" t="n"/>
      <c r="FY184" s="1071" t="n"/>
      <c r="FZ184" s="1071" t="n"/>
      <c r="GA184" s="1071" t="n"/>
      <c r="GB184" s="1071" t="n"/>
      <c r="GC184" s="1071" t="n"/>
      <c r="GD184" s="1071" t="n"/>
      <c r="GE184" s="1071" t="n"/>
      <c r="GF184" s="1071" t="n"/>
      <c r="GG184" s="1071" t="n"/>
      <c r="GH184" s="1071" t="n"/>
      <c r="GI184" s="1071" t="n"/>
      <c r="GJ184" s="1071" t="n"/>
      <c r="GK184" s="1071" t="n"/>
      <c r="GL184" s="1071" t="n"/>
      <c r="GM184" s="1071" t="n"/>
      <c r="GN184" s="1071" t="n"/>
      <c r="GO184" s="1071" t="n"/>
      <c r="GP184" s="1071" t="n"/>
      <c r="GQ184" s="1071" t="n"/>
      <c r="GR184" s="1071" t="n"/>
      <c r="GS184" s="1071" t="n"/>
      <c r="GT184" s="1071" t="n"/>
      <c r="GU184" s="1071" t="n"/>
      <c r="GV184" s="1071" t="n"/>
      <c r="GW184" s="1071" t="n"/>
      <c r="GX184" s="1071" t="n"/>
      <c r="GY184" s="1071" t="n"/>
      <c r="GZ184" s="1071" t="n"/>
      <c r="HA184" s="1071" t="n"/>
      <c r="HB184" s="1071" t="n"/>
      <c r="HC184" s="1071" t="n"/>
      <c r="HD184" s="1071" t="n"/>
      <c r="HE184" s="1071" t="n"/>
      <c r="HF184" s="1071" t="n"/>
      <c r="HG184" s="1071" t="n"/>
      <c r="HH184" s="1071" t="n"/>
      <c r="HI184" s="1071" t="n"/>
      <c r="HJ184" s="1071" t="n"/>
      <c r="HK184" s="1071" t="n"/>
      <c r="HL184" s="1071" t="n"/>
      <c r="HM184" s="1071" t="n"/>
      <c r="HN184" s="1071" t="n"/>
      <c r="HO184" s="1071" t="n"/>
      <c r="HP184" s="1071" t="n"/>
      <c r="HQ184" s="1071" t="n"/>
      <c r="HR184" s="1071" t="n"/>
      <c r="HS184" s="1071" t="n"/>
      <c r="HT184" s="1071" t="n"/>
      <c r="HU184" s="1071" t="n"/>
      <c r="HV184" s="1071" t="n"/>
      <c r="HW184" s="1071" t="n"/>
      <c r="HX184" s="1071" t="n"/>
      <c r="HY184" s="1071" t="n"/>
      <c r="HZ184" s="1071" t="n"/>
      <c r="IA184" s="1071" t="n"/>
      <c r="IB184" s="1071" t="n"/>
      <c r="IC184" s="1071" t="n"/>
      <c r="ID184" s="1071" t="n"/>
      <c r="IE184" s="1071" t="n"/>
      <c r="IF184" s="1071" t="n"/>
      <c r="IG184" s="1071" t="n"/>
      <c r="IH184" s="1071" t="n"/>
      <c r="II184" s="1071" t="n"/>
      <c r="IJ184" s="1071" t="n"/>
      <c r="IK184" s="1071" t="n"/>
      <c r="IL184" s="1071" t="n"/>
      <c r="IM184" s="1071" t="n"/>
      <c r="IN184" s="1071" t="n"/>
      <c r="IO184" s="1071" t="n"/>
      <c r="IP184" s="1071" t="n"/>
      <c r="IQ184" s="1071" t="n"/>
      <c r="IR184" s="1071" t="n"/>
      <c r="IS184" s="1071" t="n"/>
      <c r="IT184" s="1071" t="n"/>
      <c r="IU184" s="1071" t="n"/>
      <c r="IV184" s="1071" t="n"/>
      <c r="IW184" s="1071" t="n"/>
      <c r="IX184" s="1071" t="n"/>
      <c r="IY184" s="1071" t="n"/>
      <c r="IZ184" s="1071" t="n"/>
      <c r="JA184" s="1071" t="n"/>
      <c r="JB184" s="1071" t="n"/>
      <c r="JC184" s="1071" t="n"/>
      <c r="JD184" s="1071" t="n"/>
      <c r="JE184" s="1071" t="n"/>
      <c r="JF184" s="1071" t="n"/>
      <c r="JG184" s="1071" t="n"/>
      <c r="JH184" s="1071" t="n"/>
      <c r="JI184" s="1071" t="n"/>
      <c r="JJ184" s="1071" t="n"/>
      <c r="JK184" s="1071" t="n"/>
      <c r="JL184" s="1071" t="n"/>
      <c r="JM184" s="1071" t="n"/>
      <c r="JN184" s="1071" t="n"/>
      <c r="JO184" s="1071" t="n"/>
      <c r="JP184" s="1071" t="n"/>
      <c r="JQ184" s="1071" t="n"/>
      <c r="JR184" s="1071" t="n"/>
      <c r="JS184" s="1071" t="n"/>
      <c r="JT184" s="1071" t="n"/>
      <c r="JU184" s="1071" t="n"/>
      <c r="JV184" s="1071" t="n"/>
      <c r="JW184" s="1071" t="n"/>
      <c r="JX184" s="1071" t="n"/>
      <c r="JY184" s="1071" t="n"/>
      <c r="JZ184" s="1071" t="n"/>
      <c r="KA184" s="1071" t="n"/>
      <c r="KB184" s="1071" t="n"/>
      <c r="KC184" s="1071" t="n"/>
      <c r="KD184" s="1071" t="n"/>
      <c r="KE184" s="1071" t="n"/>
      <c r="KF184" s="1071" t="n"/>
      <c r="KG184" s="1071" t="n"/>
      <c r="KH184" s="1071" t="n"/>
      <c r="KI184" s="1071" t="n"/>
      <c r="KJ184" s="1071" t="n"/>
      <c r="KK184" s="1071" t="n"/>
      <c r="KL184" s="1071" t="n"/>
      <c r="KM184" s="1071" t="n"/>
      <c r="KN184" s="1071" t="n"/>
      <c r="KO184" s="1071" t="n"/>
      <c r="KP184" s="1071" t="n"/>
      <c r="KQ184" s="1071" t="n"/>
      <c r="KR184" s="1071" t="n"/>
      <c r="KS184" s="1071" t="n"/>
      <c r="KT184" s="1071" t="n"/>
      <c r="KU184" s="1071" t="n"/>
      <c r="KV184" s="1071" t="n"/>
      <c r="KW184" s="1071" t="n"/>
      <c r="KX184" s="1071" t="n"/>
      <c r="KY184" s="1071" t="n"/>
      <c r="KZ184" s="1071" t="n"/>
      <c r="LA184" s="1071" t="n"/>
      <c r="LB184" s="1071" t="n"/>
      <c r="LC184" s="1071" t="n"/>
      <c r="LD184" s="1071" t="n"/>
      <c r="LE184" s="1071" t="n"/>
      <c r="LF184" s="1071" t="n"/>
      <c r="LG184" s="1071" t="n"/>
      <c r="LH184" s="1071" t="n"/>
      <c r="LI184" s="1071" t="n"/>
      <c r="LJ184" s="1071" t="n"/>
      <c r="LK184" s="1071" t="n"/>
      <c r="LL184" s="1071" t="n"/>
      <c r="LM184" s="1071" t="n"/>
      <c r="LN184" s="1071" t="n"/>
      <c r="LO184" s="1071" t="n"/>
      <c r="LP184" s="1071" t="n"/>
      <c r="LQ184" s="1071" t="n"/>
      <c r="LR184" s="1071" t="n"/>
      <c r="LS184" s="1071" t="n"/>
    </row>
    <row r="185">
      <c r="A185" s="1071" t="n"/>
      <c r="B185" s="1149" t="n"/>
      <c r="C185" s="1128" t="n"/>
      <c r="D185" s="1128" t="n"/>
      <c r="E185" s="1128" t="n"/>
      <c r="F185" s="1128" t="n"/>
      <c r="G185" s="1128" t="n"/>
      <c r="H185" s="1128" t="n"/>
      <c r="I185" s="1150" t="n"/>
      <c r="J185" s="1071" t="n"/>
      <c r="K185" s="146" t="n"/>
      <c r="L185" s="1071" t="n"/>
      <c r="M185" s="1071" t="n"/>
      <c r="N185" s="1100">
        <f>B171</f>
        <v/>
      </c>
      <c r="O185" s="1101">
        <f>C171*BS!$B$9</f>
        <v/>
      </c>
      <c r="P185" s="1101">
        <f>D171*BS!$B$9</f>
        <v/>
      </c>
      <c r="Q185" s="1101">
        <f>E171*BS!$B$9</f>
        <v/>
      </c>
      <c r="R185" s="1101">
        <f>F171*BS!$B$9</f>
        <v/>
      </c>
      <c r="S185" s="1101">
        <f>G171*BS!$B$9</f>
        <v/>
      </c>
      <c r="T185" s="1101">
        <f>H171*BS!$B$9</f>
        <v/>
      </c>
      <c r="U185" s="1102">
        <f>I171</f>
        <v/>
      </c>
      <c r="V185" s="146" t="n"/>
      <c r="W185" s="146" t="n"/>
      <c r="X185" s="1071" t="n"/>
      <c r="Y185" s="1071" t="n"/>
      <c r="Z185" s="1071" t="n"/>
      <c r="AA185" s="1071" t="n"/>
      <c r="AB185" s="1071" t="n"/>
      <c r="AC185" s="1071" t="n"/>
      <c r="AD185" s="1071" t="n"/>
      <c r="AE185" s="1071" t="n"/>
      <c r="AF185" s="1071" t="n"/>
      <c r="AG185" s="1071" t="n"/>
      <c r="AH185" s="1071" t="n"/>
      <c r="AI185" s="1071" t="n"/>
      <c r="AJ185" s="1071" t="n"/>
      <c r="AK185" s="1071" t="n"/>
      <c r="AL185" s="1071" t="n"/>
      <c r="AM185" s="1071" t="n"/>
      <c r="AN185" s="1071" t="n"/>
      <c r="AO185" s="1071" t="n"/>
      <c r="AP185" s="1071" t="n"/>
      <c r="AQ185" s="1071" t="n"/>
      <c r="AR185" s="1071" t="n"/>
      <c r="AS185" s="1071" t="n"/>
      <c r="AT185" s="1071" t="n"/>
      <c r="AU185" s="1071" t="n"/>
      <c r="AV185" s="1071" t="n"/>
      <c r="AW185" s="1071" t="n"/>
      <c r="AX185" s="1071" t="n"/>
      <c r="AY185" s="1071" t="n"/>
      <c r="AZ185" s="1071" t="n"/>
      <c r="BA185" s="1071" t="n"/>
      <c r="BB185" s="1071" t="n"/>
      <c r="BC185" s="1071" t="n"/>
      <c r="BD185" s="1071" t="n"/>
      <c r="BE185" s="1071" t="n"/>
      <c r="BF185" s="1071" t="n"/>
      <c r="BG185" s="1071" t="n"/>
      <c r="BH185" s="1071" t="n"/>
      <c r="BI185" s="1071" t="n"/>
      <c r="BJ185" s="1071" t="n"/>
      <c r="BK185" s="1071" t="n"/>
      <c r="BL185" s="1071" t="n"/>
      <c r="BM185" s="1071" t="n"/>
      <c r="BN185" s="1071" t="n"/>
      <c r="BO185" s="1071" t="n"/>
      <c r="BP185" s="1071" t="n"/>
      <c r="BQ185" s="1071" t="n"/>
      <c r="BR185" s="1071" t="n"/>
      <c r="BS185" s="1071" t="n"/>
      <c r="BT185" s="1071" t="n"/>
      <c r="BU185" s="1071" t="n"/>
      <c r="BV185" s="1071" t="n"/>
      <c r="BW185" s="1071" t="n"/>
      <c r="BX185" s="1071" t="n"/>
      <c r="BY185" s="1071" t="n"/>
      <c r="BZ185" s="1071" t="n"/>
      <c r="CA185" s="1071" t="n"/>
      <c r="CB185" s="1071" t="n"/>
      <c r="CC185" s="1071" t="n"/>
      <c r="CD185" s="1071" t="n"/>
      <c r="CE185" s="1071" t="n"/>
      <c r="CF185" s="1071" t="n"/>
      <c r="CG185" s="1071" t="n"/>
      <c r="CH185" s="1071" t="n"/>
      <c r="CI185" s="1071" t="n"/>
      <c r="CJ185" s="1071" t="n"/>
      <c r="CK185" s="1071" t="n"/>
      <c r="CL185" s="1071" t="n"/>
      <c r="CM185" s="1071" t="n"/>
      <c r="CN185" s="1071" t="n"/>
      <c r="CO185" s="1071" t="n"/>
      <c r="CP185" s="1071" t="n"/>
      <c r="CQ185" s="1071" t="n"/>
      <c r="CR185" s="1071" t="n"/>
      <c r="CS185" s="1071" t="n"/>
      <c r="CT185" s="1071" t="n"/>
      <c r="CU185" s="1071" t="n"/>
      <c r="CV185" s="1071" t="n"/>
      <c r="CW185" s="1071" t="n"/>
      <c r="CX185" s="1071" t="n"/>
      <c r="CY185" s="1071" t="n"/>
      <c r="CZ185" s="1071" t="n"/>
      <c r="DA185" s="1071" t="n"/>
      <c r="DB185" s="1071" t="n"/>
      <c r="DC185" s="1071" t="n"/>
      <c r="DD185" s="1071" t="n"/>
      <c r="DE185" s="1071" t="n"/>
      <c r="DF185" s="1071" t="n"/>
      <c r="DG185" s="1071" t="n"/>
      <c r="DH185" s="1071" t="n"/>
      <c r="DI185" s="1071" t="n"/>
      <c r="DJ185" s="1071" t="n"/>
      <c r="DK185" s="1071" t="n"/>
      <c r="DL185" s="1071" t="n"/>
      <c r="DM185" s="1071" t="n"/>
      <c r="DN185" s="1071" t="n"/>
      <c r="DO185" s="1071" t="n"/>
      <c r="DP185" s="1071" t="n"/>
      <c r="DQ185" s="1071" t="n"/>
      <c r="DR185" s="1071" t="n"/>
      <c r="DS185" s="1071" t="n"/>
      <c r="DT185" s="1071" t="n"/>
      <c r="DU185" s="1071" t="n"/>
      <c r="DV185" s="1071" t="n"/>
      <c r="DW185" s="1071" t="n"/>
      <c r="DX185" s="1071" t="n"/>
      <c r="DY185" s="1071" t="n"/>
      <c r="DZ185" s="1071" t="n"/>
      <c r="EA185" s="1071" t="n"/>
      <c r="EB185" s="1071" t="n"/>
      <c r="EC185" s="1071" t="n"/>
      <c r="ED185" s="1071" t="n"/>
      <c r="EE185" s="1071" t="n"/>
      <c r="EF185" s="1071" t="n"/>
      <c r="EG185" s="1071" t="n"/>
      <c r="EH185" s="1071" t="n"/>
      <c r="EI185" s="1071" t="n"/>
      <c r="EJ185" s="1071" t="n"/>
      <c r="EK185" s="1071" t="n"/>
      <c r="EL185" s="1071" t="n"/>
      <c r="EM185" s="1071" t="n"/>
      <c r="EN185" s="1071" t="n"/>
      <c r="EO185" s="1071" t="n"/>
      <c r="EP185" s="1071" t="n"/>
      <c r="EQ185" s="1071" t="n"/>
      <c r="ER185" s="1071" t="n"/>
      <c r="ES185" s="1071" t="n"/>
      <c r="ET185" s="1071" t="n"/>
      <c r="EU185" s="1071" t="n"/>
      <c r="EV185" s="1071" t="n"/>
      <c r="EW185" s="1071" t="n"/>
      <c r="EX185" s="1071" t="n"/>
      <c r="EY185" s="1071" t="n"/>
      <c r="EZ185" s="1071" t="n"/>
      <c r="FA185" s="1071" t="n"/>
      <c r="FB185" s="1071" t="n"/>
      <c r="FC185" s="1071" t="n"/>
      <c r="FD185" s="1071" t="n"/>
      <c r="FE185" s="1071" t="n"/>
      <c r="FF185" s="1071" t="n"/>
      <c r="FG185" s="1071" t="n"/>
      <c r="FH185" s="1071" t="n"/>
      <c r="FI185" s="1071" t="n"/>
      <c r="FJ185" s="1071" t="n"/>
      <c r="FK185" s="1071" t="n"/>
      <c r="FL185" s="1071" t="n"/>
      <c r="FM185" s="1071" t="n"/>
      <c r="FN185" s="1071" t="n"/>
      <c r="FO185" s="1071" t="n"/>
      <c r="FP185" s="1071" t="n"/>
      <c r="FQ185" s="1071" t="n"/>
      <c r="FR185" s="1071" t="n"/>
      <c r="FS185" s="1071" t="n"/>
      <c r="FT185" s="1071" t="n"/>
      <c r="FU185" s="1071" t="n"/>
      <c r="FV185" s="1071" t="n"/>
      <c r="FW185" s="1071" t="n"/>
      <c r="FX185" s="1071" t="n"/>
      <c r="FY185" s="1071" t="n"/>
      <c r="FZ185" s="1071" t="n"/>
      <c r="GA185" s="1071" t="n"/>
      <c r="GB185" s="1071" t="n"/>
      <c r="GC185" s="1071" t="n"/>
      <c r="GD185" s="1071" t="n"/>
      <c r="GE185" s="1071" t="n"/>
      <c r="GF185" s="1071" t="n"/>
      <c r="GG185" s="1071" t="n"/>
      <c r="GH185" s="1071" t="n"/>
      <c r="GI185" s="1071" t="n"/>
      <c r="GJ185" s="1071" t="n"/>
      <c r="GK185" s="1071" t="n"/>
      <c r="GL185" s="1071" t="n"/>
      <c r="GM185" s="1071" t="n"/>
      <c r="GN185" s="1071" t="n"/>
      <c r="GO185" s="1071" t="n"/>
      <c r="GP185" s="1071" t="n"/>
      <c r="GQ185" s="1071" t="n"/>
      <c r="GR185" s="1071" t="n"/>
      <c r="GS185" s="1071" t="n"/>
      <c r="GT185" s="1071" t="n"/>
      <c r="GU185" s="1071" t="n"/>
      <c r="GV185" s="1071" t="n"/>
      <c r="GW185" s="1071" t="n"/>
      <c r="GX185" s="1071" t="n"/>
      <c r="GY185" s="1071" t="n"/>
      <c r="GZ185" s="1071" t="n"/>
      <c r="HA185" s="1071" t="n"/>
      <c r="HB185" s="1071" t="n"/>
      <c r="HC185" s="1071" t="n"/>
      <c r="HD185" s="1071" t="n"/>
      <c r="HE185" s="1071" t="n"/>
      <c r="HF185" s="1071" t="n"/>
      <c r="HG185" s="1071" t="n"/>
      <c r="HH185" s="1071" t="n"/>
      <c r="HI185" s="1071" t="n"/>
      <c r="HJ185" s="1071" t="n"/>
      <c r="HK185" s="1071" t="n"/>
      <c r="HL185" s="1071" t="n"/>
      <c r="HM185" s="1071" t="n"/>
      <c r="HN185" s="1071" t="n"/>
      <c r="HO185" s="1071" t="n"/>
      <c r="HP185" s="1071" t="n"/>
      <c r="HQ185" s="1071" t="n"/>
      <c r="HR185" s="1071" t="n"/>
      <c r="HS185" s="1071" t="n"/>
      <c r="HT185" s="1071" t="n"/>
      <c r="HU185" s="1071" t="n"/>
      <c r="HV185" s="1071" t="n"/>
      <c r="HW185" s="1071" t="n"/>
      <c r="HX185" s="1071" t="n"/>
      <c r="HY185" s="1071" t="n"/>
      <c r="HZ185" s="1071" t="n"/>
      <c r="IA185" s="1071" t="n"/>
      <c r="IB185" s="1071" t="n"/>
      <c r="IC185" s="1071" t="n"/>
      <c r="ID185" s="1071" t="n"/>
      <c r="IE185" s="1071" t="n"/>
      <c r="IF185" s="1071" t="n"/>
      <c r="IG185" s="1071" t="n"/>
      <c r="IH185" s="1071" t="n"/>
      <c r="II185" s="1071" t="n"/>
      <c r="IJ185" s="1071" t="n"/>
      <c r="IK185" s="1071" t="n"/>
      <c r="IL185" s="1071" t="n"/>
      <c r="IM185" s="1071" t="n"/>
      <c r="IN185" s="1071" t="n"/>
      <c r="IO185" s="1071" t="n"/>
      <c r="IP185" s="1071" t="n"/>
      <c r="IQ185" s="1071" t="n"/>
      <c r="IR185" s="1071" t="n"/>
      <c r="IS185" s="1071" t="n"/>
      <c r="IT185" s="1071" t="n"/>
      <c r="IU185" s="1071" t="n"/>
      <c r="IV185" s="1071" t="n"/>
      <c r="IW185" s="1071" t="n"/>
      <c r="IX185" s="1071" t="n"/>
      <c r="IY185" s="1071" t="n"/>
      <c r="IZ185" s="1071" t="n"/>
      <c r="JA185" s="1071" t="n"/>
      <c r="JB185" s="1071" t="n"/>
      <c r="JC185" s="1071" t="n"/>
      <c r="JD185" s="1071" t="n"/>
      <c r="JE185" s="1071" t="n"/>
      <c r="JF185" s="1071" t="n"/>
      <c r="JG185" s="1071" t="n"/>
      <c r="JH185" s="1071" t="n"/>
      <c r="JI185" s="1071" t="n"/>
      <c r="JJ185" s="1071" t="n"/>
      <c r="JK185" s="1071" t="n"/>
      <c r="JL185" s="1071" t="n"/>
      <c r="JM185" s="1071" t="n"/>
      <c r="JN185" s="1071" t="n"/>
      <c r="JO185" s="1071" t="n"/>
      <c r="JP185" s="1071" t="n"/>
      <c r="JQ185" s="1071" t="n"/>
      <c r="JR185" s="1071" t="n"/>
      <c r="JS185" s="1071" t="n"/>
      <c r="JT185" s="1071" t="n"/>
      <c r="JU185" s="1071" t="n"/>
      <c r="JV185" s="1071" t="n"/>
      <c r="JW185" s="1071" t="n"/>
      <c r="JX185" s="1071" t="n"/>
      <c r="JY185" s="1071" t="n"/>
      <c r="JZ185" s="1071" t="n"/>
      <c r="KA185" s="1071" t="n"/>
      <c r="KB185" s="1071" t="n"/>
      <c r="KC185" s="1071" t="n"/>
      <c r="KD185" s="1071" t="n"/>
      <c r="KE185" s="1071" t="n"/>
      <c r="KF185" s="1071" t="n"/>
      <c r="KG185" s="1071" t="n"/>
      <c r="KH185" s="1071" t="n"/>
      <c r="KI185" s="1071" t="n"/>
      <c r="KJ185" s="1071" t="n"/>
      <c r="KK185" s="1071" t="n"/>
      <c r="KL185" s="1071" t="n"/>
      <c r="KM185" s="1071" t="n"/>
      <c r="KN185" s="1071" t="n"/>
      <c r="KO185" s="1071" t="n"/>
      <c r="KP185" s="1071" t="n"/>
      <c r="KQ185" s="1071" t="n"/>
      <c r="KR185" s="1071" t="n"/>
      <c r="KS185" s="1071" t="n"/>
      <c r="KT185" s="1071" t="n"/>
      <c r="KU185" s="1071" t="n"/>
      <c r="KV185" s="1071" t="n"/>
      <c r="KW185" s="1071" t="n"/>
      <c r="KX185" s="1071" t="n"/>
      <c r="KY185" s="1071" t="n"/>
      <c r="KZ185" s="1071" t="n"/>
      <c r="LA185" s="1071" t="n"/>
      <c r="LB185" s="1071" t="n"/>
      <c r="LC185" s="1071" t="n"/>
      <c r="LD185" s="1071" t="n"/>
      <c r="LE185" s="1071" t="n"/>
      <c r="LF185" s="1071" t="n"/>
      <c r="LG185" s="1071" t="n"/>
      <c r="LH185" s="1071" t="n"/>
      <c r="LI185" s="1071" t="n"/>
      <c r="LJ185" s="1071" t="n"/>
      <c r="LK185" s="1071" t="n"/>
      <c r="LL185" s="1071" t="n"/>
      <c r="LM185" s="1071" t="n"/>
      <c r="LN185" s="1071" t="n"/>
      <c r="LO185" s="1071" t="n"/>
      <c r="LP185" s="1071" t="n"/>
      <c r="LQ185" s="1071" t="n"/>
      <c r="LR185" s="1071" t="n"/>
      <c r="LS185" s="1071" t="n"/>
    </row>
    <row r="186" ht="14.25" customHeight="1" s="980">
      <c r="A186" s="1071" t="n"/>
      <c r="B186" s="1149" t="n"/>
      <c r="C186" s="1128" t="n"/>
      <c r="D186" s="1128" t="n"/>
      <c r="E186" s="1128" t="n"/>
      <c r="F186" s="1128" t="n"/>
      <c r="G186" s="1128" t="n"/>
      <c r="H186" s="1128" t="n"/>
      <c r="I186" s="1150" t="n"/>
      <c r="J186" s="1071" t="n"/>
      <c r="K186" s="146" t="n"/>
      <c r="L186" s="1071" t="n"/>
      <c r="M186" s="1071" t="n"/>
      <c r="N186" s="1100">
        <f>B172</f>
        <v/>
      </c>
      <c r="O186" s="1101">
        <f>C172*BS!$B$9</f>
        <v/>
      </c>
      <c r="P186" s="1101">
        <f>D172*BS!$B$9</f>
        <v/>
      </c>
      <c r="Q186" s="1101">
        <f>E172*BS!$B$9</f>
        <v/>
      </c>
      <c r="R186" s="1101">
        <f>F172*BS!$B$9</f>
        <v/>
      </c>
      <c r="S186" s="1101">
        <f>G172*BS!$B$9</f>
        <v/>
      </c>
      <c r="T186" s="1101">
        <f>H172*BS!$B$9</f>
        <v/>
      </c>
      <c r="U186" s="1102">
        <f>I172</f>
        <v/>
      </c>
      <c r="V186" s="146" t="n"/>
      <c r="W186" s="146" t="n"/>
      <c r="X186" s="1071" t="n"/>
      <c r="Y186" s="1071" t="n"/>
      <c r="Z186" s="1071" t="n"/>
      <c r="AA186" s="1071" t="n"/>
      <c r="AB186" s="1071" t="n"/>
      <c r="AC186" s="1071" t="n"/>
      <c r="AD186" s="1071" t="n"/>
      <c r="AE186" s="1071" t="n"/>
      <c r="AF186" s="1071" t="n"/>
      <c r="AG186" s="1071" t="n"/>
      <c r="AH186" s="1071" t="n"/>
      <c r="AI186" s="1071" t="n"/>
      <c r="AJ186" s="1071" t="n"/>
      <c r="AK186" s="1071" t="n"/>
      <c r="AL186" s="1071" t="n"/>
      <c r="AM186" s="1071" t="n"/>
      <c r="AN186" s="1071" t="n"/>
      <c r="AO186" s="1071" t="n"/>
      <c r="AP186" s="1071" t="n"/>
      <c r="AQ186" s="1071" t="n"/>
      <c r="AR186" s="1071" t="n"/>
      <c r="AS186" s="1071" t="n"/>
      <c r="AT186" s="1071" t="n"/>
      <c r="AU186" s="1071" t="n"/>
      <c r="AV186" s="1071" t="n"/>
      <c r="AW186" s="1071" t="n"/>
      <c r="AX186" s="1071" t="n"/>
      <c r="AY186" s="1071" t="n"/>
      <c r="AZ186" s="1071" t="n"/>
      <c r="BA186" s="1071" t="n"/>
      <c r="BB186" s="1071" t="n"/>
      <c r="BC186" s="1071" t="n"/>
      <c r="BD186" s="1071" t="n"/>
      <c r="BE186" s="1071" t="n"/>
      <c r="BF186" s="1071" t="n"/>
      <c r="BG186" s="1071" t="n"/>
      <c r="BH186" s="1071" t="n"/>
      <c r="BI186" s="1071" t="n"/>
      <c r="BJ186" s="1071" t="n"/>
      <c r="BK186" s="1071" t="n"/>
      <c r="BL186" s="1071" t="n"/>
      <c r="BM186" s="1071" t="n"/>
      <c r="BN186" s="1071" t="n"/>
      <c r="BO186" s="1071" t="n"/>
      <c r="BP186" s="1071" t="n"/>
      <c r="BQ186" s="1071" t="n"/>
      <c r="BR186" s="1071" t="n"/>
      <c r="BS186" s="1071" t="n"/>
      <c r="BT186" s="1071" t="n"/>
      <c r="BU186" s="1071" t="n"/>
      <c r="BV186" s="1071" t="n"/>
      <c r="BW186" s="1071" t="n"/>
      <c r="BX186" s="1071" t="n"/>
      <c r="BY186" s="1071" t="n"/>
      <c r="BZ186" s="1071" t="n"/>
      <c r="CA186" s="1071" t="n"/>
      <c r="CB186" s="1071" t="n"/>
      <c r="CC186" s="1071" t="n"/>
      <c r="CD186" s="1071" t="n"/>
      <c r="CE186" s="1071" t="n"/>
      <c r="CF186" s="1071" t="n"/>
      <c r="CG186" s="1071" t="n"/>
      <c r="CH186" s="1071" t="n"/>
      <c r="CI186" s="1071" t="n"/>
      <c r="CJ186" s="1071" t="n"/>
      <c r="CK186" s="1071" t="n"/>
      <c r="CL186" s="1071" t="n"/>
      <c r="CM186" s="1071" t="n"/>
      <c r="CN186" s="1071" t="n"/>
      <c r="CO186" s="1071" t="n"/>
      <c r="CP186" s="1071" t="n"/>
      <c r="CQ186" s="1071" t="n"/>
      <c r="CR186" s="1071" t="n"/>
      <c r="CS186" s="1071" t="n"/>
      <c r="CT186" s="1071" t="n"/>
      <c r="CU186" s="1071" t="n"/>
      <c r="CV186" s="1071" t="n"/>
      <c r="CW186" s="1071" t="n"/>
      <c r="CX186" s="1071" t="n"/>
      <c r="CY186" s="1071" t="n"/>
      <c r="CZ186" s="1071" t="n"/>
      <c r="DA186" s="1071" t="n"/>
      <c r="DB186" s="1071" t="n"/>
      <c r="DC186" s="1071" t="n"/>
      <c r="DD186" s="1071" t="n"/>
      <c r="DE186" s="1071" t="n"/>
      <c r="DF186" s="1071" t="n"/>
      <c r="DG186" s="1071" t="n"/>
      <c r="DH186" s="1071" t="n"/>
      <c r="DI186" s="1071" t="n"/>
      <c r="DJ186" s="1071" t="n"/>
      <c r="DK186" s="1071" t="n"/>
      <c r="DL186" s="1071" t="n"/>
      <c r="DM186" s="1071" t="n"/>
      <c r="DN186" s="1071" t="n"/>
      <c r="DO186" s="1071" t="n"/>
      <c r="DP186" s="1071" t="n"/>
      <c r="DQ186" s="1071" t="n"/>
      <c r="DR186" s="1071" t="n"/>
      <c r="DS186" s="1071" t="n"/>
      <c r="DT186" s="1071" t="n"/>
      <c r="DU186" s="1071" t="n"/>
      <c r="DV186" s="1071" t="n"/>
      <c r="DW186" s="1071" t="n"/>
      <c r="DX186" s="1071" t="n"/>
      <c r="DY186" s="1071" t="n"/>
      <c r="DZ186" s="1071" t="n"/>
      <c r="EA186" s="1071" t="n"/>
      <c r="EB186" s="1071" t="n"/>
      <c r="EC186" s="1071" t="n"/>
      <c r="ED186" s="1071" t="n"/>
      <c r="EE186" s="1071" t="n"/>
      <c r="EF186" s="1071" t="n"/>
      <c r="EG186" s="1071" t="n"/>
      <c r="EH186" s="1071" t="n"/>
      <c r="EI186" s="1071" t="n"/>
      <c r="EJ186" s="1071" t="n"/>
      <c r="EK186" s="1071" t="n"/>
      <c r="EL186" s="1071" t="n"/>
      <c r="EM186" s="1071" t="n"/>
      <c r="EN186" s="1071" t="n"/>
      <c r="EO186" s="1071" t="n"/>
      <c r="EP186" s="1071" t="n"/>
      <c r="EQ186" s="1071" t="n"/>
      <c r="ER186" s="1071" t="n"/>
      <c r="ES186" s="1071" t="n"/>
      <c r="ET186" s="1071" t="n"/>
      <c r="EU186" s="1071" t="n"/>
      <c r="EV186" s="1071" t="n"/>
      <c r="EW186" s="1071" t="n"/>
      <c r="EX186" s="1071" t="n"/>
      <c r="EY186" s="1071" t="n"/>
      <c r="EZ186" s="1071" t="n"/>
      <c r="FA186" s="1071" t="n"/>
      <c r="FB186" s="1071" t="n"/>
      <c r="FC186" s="1071" t="n"/>
      <c r="FD186" s="1071" t="n"/>
      <c r="FE186" s="1071" t="n"/>
      <c r="FF186" s="1071" t="n"/>
      <c r="FG186" s="1071" t="n"/>
      <c r="FH186" s="1071" t="n"/>
      <c r="FI186" s="1071" t="n"/>
      <c r="FJ186" s="1071" t="n"/>
      <c r="FK186" s="1071" t="n"/>
      <c r="FL186" s="1071" t="n"/>
      <c r="FM186" s="1071" t="n"/>
      <c r="FN186" s="1071" t="n"/>
      <c r="FO186" s="1071" t="n"/>
      <c r="FP186" s="1071" t="n"/>
      <c r="FQ186" s="1071" t="n"/>
      <c r="FR186" s="1071" t="n"/>
      <c r="FS186" s="1071" t="n"/>
      <c r="FT186" s="1071" t="n"/>
      <c r="FU186" s="1071" t="n"/>
      <c r="FV186" s="1071" t="n"/>
      <c r="FW186" s="1071" t="n"/>
      <c r="FX186" s="1071" t="n"/>
      <c r="FY186" s="1071" t="n"/>
      <c r="FZ186" s="1071" t="n"/>
      <c r="GA186" s="1071" t="n"/>
      <c r="GB186" s="1071" t="n"/>
      <c r="GC186" s="1071" t="n"/>
      <c r="GD186" s="1071" t="n"/>
      <c r="GE186" s="1071" t="n"/>
      <c r="GF186" s="1071" t="n"/>
      <c r="GG186" s="1071" t="n"/>
      <c r="GH186" s="1071" t="n"/>
      <c r="GI186" s="1071" t="n"/>
      <c r="GJ186" s="1071" t="n"/>
      <c r="GK186" s="1071" t="n"/>
      <c r="GL186" s="1071" t="n"/>
      <c r="GM186" s="1071" t="n"/>
      <c r="GN186" s="1071" t="n"/>
      <c r="GO186" s="1071" t="n"/>
      <c r="GP186" s="1071" t="n"/>
      <c r="GQ186" s="1071" t="n"/>
      <c r="GR186" s="1071" t="n"/>
      <c r="GS186" s="1071" t="n"/>
      <c r="GT186" s="1071" t="n"/>
      <c r="GU186" s="1071" t="n"/>
      <c r="GV186" s="1071" t="n"/>
      <c r="GW186" s="1071" t="n"/>
      <c r="GX186" s="1071" t="n"/>
      <c r="GY186" s="1071" t="n"/>
      <c r="GZ186" s="1071" t="n"/>
      <c r="HA186" s="1071" t="n"/>
      <c r="HB186" s="1071" t="n"/>
      <c r="HC186" s="1071" t="n"/>
      <c r="HD186" s="1071" t="n"/>
      <c r="HE186" s="1071" t="n"/>
      <c r="HF186" s="1071" t="n"/>
      <c r="HG186" s="1071" t="n"/>
      <c r="HH186" s="1071" t="n"/>
      <c r="HI186" s="1071" t="n"/>
      <c r="HJ186" s="1071" t="n"/>
      <c r="HK186" s="1071" t="n"/>
      <c r="HL186" s="1071" t="n"/>
      <c r="HM186" s="1071" t="n"/>
      <c r="HN186" s="1071" t="n"/>
      <c r="HO186" s="1071" t="n"/>
      <c r="HP186" s="1071" t="n"/>
      <c r="HQ186" s="1071" t="n"/>
      <c r="HR186" s="1071" t="n"/>
      <c r="HS186" s="1071" t="n"/>
      <c r="HT186" s="1071" t="n"/>
      <c r="HU186" s="1071" t="n"/>
      <c r="HV186" s="1071" t="n"/>
      <c r="HW186" s="1071" t="n"/>
      <c r="HX186" s="1071" t="n"/>
      <c r="HY186" s="1071" t="n"/>
      <c r="HZ186" s="1071" t="n"/>
      <c r="IA186" s="1071" t="n"/>
      <c r="IB186" s="1071" t="n"/>
      <c r="IC186" s="1071" t="n"/>
      <c r="ID186" s="1071" t="n"/>
      <c r="IE186" s="1071" t="n"/>
      <c r="IF186" s="1071" t="n"/>
      <c r="IG186" s="1071" t="n"/>
      <c r="IH186" s="1071" t="n"/>
      <c r="II186" s="1071" t="n"/>
      <c r="IJ186" s="1071" t="n"/>
      <c r="IK186" s="1071" t="n"/>
      <c r="IL186" s="1071" t="n"/>
      <c r="IM186" s="1071" t="n"/>
      <c r="IN186" s="1071" t="n"/>
      <c r="IO186" s="1071" t="n"/>
      <c r="IP186" s="1071" t="n"/>
      <c r="IQ186" s="1071" t="n"/>
      <c r="IR186" s="1071" t="n"/>
      <c r="IS186" s="1071" t="n"/>
      <c r="IT186" s="1071" t="n"/>
      <c r="IU186" s="1071" t="n"/>
      <c r="IV186" s="1071" t="n"/>
      <c r="IW186" s="1071" t="n"/>
      <c r="IX186" s="1071" t="n"/>
      <c r="IY186" s="1071" t="n"/>
      <c r="IZ186" s="1071" t="n"/>
      <c r="JA186" s="1071" t="n"/>
      <c r="JB186" s="1071" t="n"/>
      <c r="JC186" s="1071" t="n"/>
      <c r="JD186" s="1071" t="n"/>
      <c r="JE186" s="1071" t="n"/>
      <c r="JF186" s="1071" t="n"/>
      <c r="JG186" s="1071" t="n"/>
      <c r="JH186" s="1071" t="n"/>
      <c r="JI186" s="1071" t="n"/>
      <c r="JJ186" s="1071" t="n"/>
      <c r="JK186" s="1071" t="n"/>
      <c r="JL186" s="1071" t="n"/>
      <c r="JM186" s="1071" t="n"/>
      <c r="JN186" s="1071" t="n"/>
      <c r="JO186" s="1071" t="n"/>
      <c r="JP186" s="1071" t="n"/>
      <c r="JQ186" s="1071" t="n"/>
      <c r="JR186" s="1071" t="n"/>
      <c r="JS186" s="1071" t="n"/>
      <c r="JT186" s="1071" t="n"/>
      <c r="JU186" s="1071" t="n"/>
      <c r="JV186" s="1071" t="n"/>
      <c r="JW186" s="1071" t="n"/>
      <c r="JX186" s="1071" t="n"/>
      <c r="JY186" s="1071" t="n"/>
      <c r="JZ186" s="1071" t="n"/>
      <c r="KA186" s="1071" t="n"/>
      <c r="KB186" s="1071" t="n"/>
      <c r="KC186" s="1071" t="n"/>
      <c r="KD186" s="1071" t="n"/>
      <c r="KE186" s="1071" t="n"/>
      <c r="KF186" s="1071" t="n"/>
      <c r="KG186" s="1071" t="n"/>
      <c r="KH186" s="1071" t="n"/>
      <c r="KI186" s="1071" t="n"/>
      <c r="KJ186" s="1071" t="n"/>
      <c r="KK186" s="1071" t="n"/>
      <c r="KL186" s="1071" t="n"/>
      <c r="KM186" s="1071" t="n"/>
      <c r="KN186" s="1071" t="n"/>
      <c r="KO186" s="1071" t="n"/>
      <c r="KP186" s="1071" t="n"/>
      <c r="KQ186" s="1071" t="n"/>
      <c r="KR186" s="1071" t="n"/>
      <c r="KS186" s="1071" t="n"/>
      <c r="KT186" s="1071" t="n"/>
      <c r="KU186" s="1071" t="n"/>
      <c r="KV186" s="1071" t="n"/>
      <c r="KW186" s="1071" t="n"/>
      <c r="KX186" s="1071" t="n"/>
      <c r="KY186" s="1071" t="n"/>
      <c r="KZ186" s="1071" t="n"/>
      <c r="LA186" s="1071" t="n"/>
      <c r="LB186" s="1071" t="n"/>
      <c r="LC186" s="1071" t="n"/>
      <c r="LD186" s="1071" t="n"/>
      <c r="LE186" s="1071" t="n"/>
      <c r="LF186" s="1071" t="n"/>
      <c r="LG186" s="1071" t="n"/>
      <c r="LH186" s="1071" t="n"/>
      <c r="LI186" s="1071" t="n"/>
      <c r="LJ186" s="1071" t="n"/>
      <c r="LK186" s="1071" t="n"/>
      <c r="LL186" s="1071" t="n"/>
      <c r="LM186" s="1071" t="n"/>
      <c r="LN186" s="1071" t="n"/>
      <c r="LO186" s="1071" t="n"/>
      <c r="LP186" s="1071" t="n"/>
      <c r="LQ186" s="1071" t="n"/>
      <c r="LR186" s="1071" t="n"/>
      <c r="LS186" s="1071" t="n"/>
    </row>
    <row r="187">
      <c r="A187" s="1071" t="n"/>
      <c r="B187" s="1149" t="n"/>
      <c r="C187" s="1128" t="n"/>
      <c r="D187" s="1128" t="n"/>
      <c r="E187" s="1128" t="n"/>
      <c r="F187" s="1128" t="n"/>
      <c r="G187" s="1128" t="n"/>
      <c r="H187" s="1128" t="n"/>
      <c r="I187" s="1150" t="n"/>
      <c r="J187" s="1071" t="n"/>
      <c r="K187" s="146" t="n"/>
      <c r="L187" s="1071" t="n"/>
      <c r="M187" s="1071" t="n"/>
      <c r="N187" s="1100">
        <f>B173</f>
        <v/>
      </c>
      <c r="O187" s="1101">
        <f>C173*BS!$B$9</f>
        <v/>
      </c>
      <c r="P187" s="1101">
        <f>D173*BS!$B$9</f>
        <v/>
      </c>
      <c r="Q187" s="1101">
        <f>E173*BS!$B$9</f>
        <v/>
      </c>
      <c r="R187" s="1101">
        <f>F173*BS!$B$9</f>
        <v/>
      </c>
      <c r="S187" s="1101">
        <f>G173*BS!$B$9</f>
        <v/>
      </c>
      <c r="T187" s="1101">
        <f>H173*BS!$B$9</f>
        <v/>
      </c>
      <c r="U187" s="1102">
        <f>I173</f>
        <v/>
      </c>
      <c r="V187" s="146" t="n"/>
      <c r="W187" s="146" t="n"/>
      <c r="X187" s="1071" t="n"/>
      <c r="Y187" s="1071" t="n"/>
      <c r="Z187" s="1071" t="n"/>
      <c r="AA187" s="1071" t="n"/>
      <c r="AB187" s="1071" t="n"/>
      <c r="AC187" s="1071" t="n"/>
      <c r="AD187" s="1071" t="n"/>
      <c r="AE187" s="1071" t="n"/>
      <c r="AF187" s="1071" t="n"/>
      <c r="AG187" s="1071" t="n"/>
      <c r="AH187" s="1071" t="n"/>
      <c r="AI187" s="1071" t="n"/>
      <c r="AJ187" s="1071" t="n"/>
      <c r="AK187" s="1071" t="n"/>
      <c r="AL187" s="1071" t="n"/>
      <c r="AM187" s="1071" t="n"/>
      <c r="AN187" s="1071" t="n"/>
      <c r="AO187" s="1071" t="n"/>
      <c r="AP187" s="1071" t="n"/>
      <c r="AQ187" s="1071" t="n"/>
      <c r="AR187" s="1071" t="n"/>
      <c r="AS187" s="1071" t="n"/>
      <c r="AT187" s="1071" t="n"/>
      <c r="AU187" s="1071" t="n"/>
      <c r="AV187" s="1071" t="n"/>
      <c r="AW187" s="1071" t="n"/>
      <c r="AX187" s="1071" t="n"/>
      <c r="AY187" s="1071" t="n"/>
      <c r="AZ187" s="1071" t="n"/>
      <c r="BA187" s="1071" t="n"/>
      <c r="BB187" s="1071" t="n"/>
      <c r="BC187" s="1071" t="n"/>
      <c r="BD187" s="1071" t="n"/>
      <c r="BE187" s="1071" t="n"/>
      <c r="BF187" s="1071" t="n"/>
      <c r="BG187" s="1071" t="n"/>
      <c r="BH187" s="1071" t="n"/>
      <c r="BI187" s="1071" t="n"/>
      <c r="BJ187" s="1071" t="n"/>
      <c r="BK187" s="1071" t="n"/>
      <c r="BL187" s="1071" t="n"/>
      <c r="BM187" s="1071" t="n"/>
      <c r="BN187" s="1071" t="n"/>
      <c r="BO187" s="1071" t="n"/>
      <c r="BP187" s="1071" t="n"/>
      <c r="BQ187" s="1071" t="n"/>
      <c r="BR187" s="1071" t="n"/>
      <c r="BS187" s="1071" t="n"/>
      <c r="BT187" s="1071" t="n"/>
      <c r="BU187" s="1071" t="n"/>
      <c r="BV187" s="1071" t="n"/>
      <c r="BW187" s="1071" t="n"/>
      <c r="BX187" s="1071" t="n"/>
      <c r="BY187" s="1071" t="n"/>
      <c r="BZ187" s="1071" t="n"/>
      <c r="CA187" s="1071" t="n"/>
      <c r="CB187" s="1071" t="n"/>
      <c r="CC187" s="1071" t="n"/>
      <c r="CD187" s="1071" t="n"/>
      <c r="CE187" s="1071" t="n"/>
      <c r="CF187" s="1071" t="n"/>
      <c r="CG187" s="1071" t="n"/>
      <c r="CH187" s="1071" t="n"/>
      <c r="CI187" s="1071" t="n"/>
      <c r="CJ187" s="1071" t="n"/>
      <c r="CK187" s="1071" t="n"/>
      <c r="CL187" s="1071" t="n"/>
      <c r="CM187" s="1071" t="n"/>
      <c r="CN187" s="1071" t="n"/>
      <c r="CO187" s="1071" t="n"/>
      <c r="CP187" s="1071" t="n"/>
      <c r="CQ187" s="1071" t="n"/>
      <c r="CR187" s="1071" t="n"/>
      <c r="CS187" s="1071" t="n"/>
      <c r="CT187" s="1071" t="n"/>
      <c r="CU187" s="1071" t="n"/>
      <c r="CV187" s="1071" t="n"/>
      <c r="CW187" s="1071" t="n"/>
      <c r="CX187" s="1071" t="n"/>
      <c r="CY187" s="1071" t="n"/>
      <c r="CZ187" s="1071" t="n"/>
      <c r="DA187" s="1071" t="n"/>
      <c r="DB187" s="1071" t="n"/>
      <c r="DC187" s="1071" t="n"/>
      <c r="DD187" s="1071" t="n"/>
      <c r="DE187" s="1071" t="n"/>
      <c r="DF187" s="1071" t="n"/>
      <c r="DG187" s="1071" t="n"/>
      <c r="DH187" s="1071" t="n"/>
      <c r="DI187" s="1071" t="n"/>
      <c r="DJ187" s="1071" t="n"/>
      <c r="DK187" s="1071" t="n"/>
      <c r="DL187" s="1071" t="n"/>
      <c r="DM187" s="1071" t="n"/>
      <c r="DN187" s="1071" t="n"/>
      <c r="DO187" s="1071" t="n"/>
      <c r="DP187" s="1071" t="n"/>
      <c r="DQ187" s="1071" t="n"/>
      <c r="DR187" s="1071" t="n"/>
      <c r="DS187" s="1071" t="n"/>
      <c r="DT187" s="1071" t="n"/>
      <c r="DU187" s="1071" t="n"/>
      <c r="DV187" s="1071" t="n"/>
      <c r="DW187" s="1071" t="n"/>
      <c r="DX187" s="1071" t="n"/>
      <c r="DY187" s="1071" t="n"/>
      <c r="DZ187" s="1071" t="n"/>
      <c r="EA187" s="1071" t="n"/>
      <c r="EB187" s="1071" t="n"/>
      <c r="EC187" s="1071" t="n"/>
      <c r="ED187" s="1071" t="n"/>
      <c r="EE187" s="1071" t="n"/>
      <c r="EF187" s="1071" t="n"/>
      <c r="EG187" s="1071" t="n"/>
      <c r="EH187" s="1071" t="n"/>
      <c r="EI187" s="1071" t="n"/>
      <c r="EJ187" s="1071" t="n"/>
      <c r="EK187" s="1071" t="n"/>
      <c r="EL187" s="1071" t="n"/>
      <c r="EM187" s="1071" t="n"/>
      <c r="EN187" s="1071" t="n"/>
      <c r="EO187" s="1071" t="n"/>
      <c r="EP187" s="1071" t="n"/>
      <c r="EQ187" s="1071" t="n"/>
      <c r="ER187" s="1071" t="n"/>
      <c r="ES187" s="1071" t="n"/>
      <c r="ET187" s="1071" t="n"/>
      <c r="EU187" s="1071" t="n"/>
      <c r="EV187" s="1071" t="n"/>
      <c r="EW187" s="1071" t="n"/>
      <c r="EX187" s="1071" t="n"/>
      <c r="EY187" s="1071" t="n"/>
      <c r="EZ187" s="1071" t="n"/>
      <c r="FA187" s="1071" t="n"/>
      <c r="FB187" s="1071" t="n"/>
      <c r="FC187" s="1071" t="n"/>
      <c r="FD187" s="1071" t="n"/>
      <c r="FE187" s="1071" t="n"/>
      <c r="FF187" s="1071" t="n"/>
      <c r="FG187" s="1071" t="n"/>
      <c r="FH187" s="1071" t="n"/>
      <c r="FI187" s="1071" t="n"/>
      <c r="FJ187" s="1071" t="n"/>
      <c r="FK187" s="1071" t="n"/>
      <c r="FL187" s="1071" t="n"/>
      <c r="FM187" s="1071" t="n"/>
      <c r="FN187" s="1071" t="n"/>
      <c r="FO187" s="1071" t="n"/>
      <c r="FP187" s="1071" t="n"/>
      <c r="FQ187" s="1071" t="n"/>
      <c r="FR187" s="1071" t="n"/>
      <c r="FS187" s="1071" t="n"/>
      <c r="FT187" s="1071" t="n"/>
      <c r="FU187" s="1071" t="n"/>
      <c r="FV187" s="1071" t="n"/>
      <c r="FW187" s="1071" t="n"/>
      <c r="FX187" s="1071" t="n"/>
      <c r="FY187" s="1071" t="n"/>
      <c r="FZ187" s="1071" t="n"/>
      <c r="GA187" s="1071" t="n"/>
      <c r="GB187" s="1071" t="n"/>
      <c r="GC187" s="1071" t="n"/>
      <c r="GD187" s="1071" t="n"/>
      <c r="GE187" s="1071" t="n"/>
      <c r="GF187" s="1071" t="n"/>
      <c r="GG187" s="1071" t="n"/>
      <c r="GH187" s="1071" t="n"/>
      <c r="GI187" s="1071" t="n"/>
      <c r="GJ187" s="1071" t="n"/>
      <c r="GK187" s="1071" t="n"/>
      <c r="GL187" s="1071" t="n"/>
      <c r="GM187" s="1071" t="n"/>
      <c r="GN187" s="1071" t="n"/>
      <c r="GO187" s="1071" t="n"/>
      <c r="GP187" s="1071" t="n"/>
      <c r="GQ187" s="1071" t="n"/>
      <c r="GR187" s="1071" t="n"/>
      <c r="GS187" s="1071" t="n"/>
      <c r="GT187" s="1071" t="n"/>
      <c r="GU187" s="1071" t="n"/>
      <c r="GV187" s="1071" t="n"/>
      <c r="GW187" s="1071" t="n"/>
      <c r="GX187" s="1071" t="n"/>
      <c r="GY187" s="1071" t="n"/>
      <c r="GZ187" s="1071" t="n"/>
      <c r="HA187" s="1071" t="n"/>
      <c r="HB187" s="1071" t="n"/>
      <c r="HC187" s="1071" t="n"/>
      <c r="HD187" s="1071" t="n"/>
      <c r="HE187" s="1071" t="n"/>
      <c r="HF187" s="1071" t="n"/>
      <c r="HG187" s="1071" t="n"/>
      <c r="HH187" s="1071" t="n"/>
      <c r="HI187" s="1071" t="n"/>
      <c r="HJ187" s="1071" t="n"/>
      <c r="HK187" s="1071" t="n"/>
      <c r="HL187" s="1071" t="n"/>
      <c r="HM187" s="1071" t="n"/>
      <c r="HN187" s="1071" t="n"/>
      <c r="HO187" s="1071" t="n"/>
      <c r="HP187" s="1071" t="n"/>
      <c r="HQ187" s="1071" t="n"/>
      <c r="HR187" s="1071" t="n"/>
      <c r="HS187" s="1071" t="n"/>
      <c r="HT187" s="1071" t="n"/>
      <c r="HU187" s="1071" t="n"/>
      <c r="HV187" s="1071" t="n"/>
      <c r="HW187" s="1071" t="n"/>
      <c r="HX187" s="1071" t="n"/>
      <c r="HY187" s="1071" t="n"/>
      <c r="HZ187" s="1071" t="n"/>
      <c r="IA187" s="1071" t="n"/>
      <c r="IB187" s="1071" t="n"/>
      <c r="IC187" s="1071" t="n"/>
      <c r="ID187" s="1071" t="n"/>
      <c r="IE187" s="1071" t="n"/>
      <c r="IF187" s="1071" t="n"/>
      <c r="IG187" s="1071" t="n"/>
      <c r="IH187" s="1071" t="n"/>
      <c r="II187" s="1071" t="n"/>
      <c r="IJ187" s="1071" t="n"/>
      <c r="IK187" s="1071" t="n"/>
      <c r="IL187" s="1071" t="n"/>
      <c r="IM187" s="1071" t="n"/>
      <c r="IN187" s="1071" t="n"/>
      <c r="IO187" s="1071" t="n"/>
      <c r="IP187" s="1071" t="n"/>
      <c r="IQ187" s="1071" t="n"/>
      <c r="IR187" s="1071" t="n"/>
      <c r="IS187" s="1071" t="n"/>
      <c r="IT187" s="1071" t="n"/>
      <c r="IU187" s="1071" t="n"/>
      <c r="IV187" s="1071" t="n"/>
      <c r="IW187" s="1071" t="n"/>
      <c r="IX187" s="1071" t="n"/>
      <c r="IY187" s="1071" t="n"/>
      <c r="IZ187" s="1071" t="n"/>
      <c r="JA187" s="1071" t="n"/>
      <c r="JB187" s="1071" t="n"/>
      <c r="JC187" s="1071" t="n"/>
      <c r="JD187" s="1071" t="n"/>
      <c r="JE187" s="1071" t="n"/>
      <c r="JF187" s="1071" t="n"/>
      <c r="JG187" s="1071" t="n"/>
      <c r="JH187" s="1071" t="n"/>
      <c r="JI187" s="1071" t="n"/>
      <c r="JJ187" s="1071" t="n"/>
      <c r="JK187" s="1071" t="n"/>
      <c r="JL187" s="1071" t="n"/>
      <c r="JM187" s="1071" t="n"/>
      <c r="JN187" s="1071" t="n"/>
      <c r="JO187" s="1071" t="n"/>
      <c r="JP187" s="1071" t="n"/>
      <c r="JQ187" s="1071" t="n"/>
      <c r="JR187" s="1071" t="n"/>
      <c r="JS187" s="1071" t="n"/>
      <c r="JT187" s="1071" t="n"/>
      <c r="JU187" s="1071" t="n"/>
      <c r="JV187" s="1071" t="n"/>
      <c r="JW187" s="1071" t="n"/>
      <c r="JX187" s="1071" t="n"/>
      <c r="JY187" s="1071" t="n"/>
      <c r="JZ187" s="1071" t="n"/>
      <c r="KA187" s="1071" t="n"/>
      <c r="KB187" s="1071" t="n"/>
      <c r="KC187" s="1071" t="n"/>
      <c r="KD187" s="1071" t="n"/>
      <c r="KE187" s="1071" t="n"/>
      <c r="KF187" s="1071" t="n"/>
      <c r="KG187" s="1071" t="n"/>
      <c r="KH187" s="1071" t="n"/>
      <c r="KI187" s="1071" t="n"/>
      <c r="KJ187" s="1071" t="n"/>
      <c r="KK187" s="1071" t="n"/>
      <c r="KL187" s="1071" t="n"/>
      <c r="KM187" s="1071" t="n"/>
      <c r="KN187" s="1071" t="n"/>
      <c r="KO187" s="1071" t="n"/>
      <c r="KP187" s="1071" t="n"/>
      <c r="KQ187" s="1071" t="n"/>
      <c r="KR187" s="1071" t="n"/>
      <c r="KS187" s="1071" t="n"/>
      <c r="KT187" s="1071" t="n"/>
      <c r="KU187" s="1071" t="n"/>
      <c r="KV187" s="1071" t="n"/>
      <c r="KW187" s="1071" t="n"/>
      <c r="KX187" s="1071" t="n"/>
      <c r="KY187" s="1071" t="n"/>
      <c r="KZ187" s="1071" t="n"/>
      <c r="LA187" s="1071" t="n"/>
      <c r="LB187" s="1071" t="n"/>
      <c r="LC187" s="1071" t="n"/>
      <c r="LD187" s="1071" t="n"/>
      <c r="LE187" s="1071" t="n"/>
      <c r="LF187" s="1071" t="n"/>
      <c r="LG187" s="1071" t="n"/>
      <c r="LH187" s="1071" t="n"/>
      <c r="LI187" s="1071" t="n"/>
      <c r="LJ187" s="1071" t="n"/>
      <c r="LK187" s="1071" t="n"/>
      <c r="LL187" s="1071" t="n"/>
      <c r="LM187" s="1071" t="n"/>
      <c r="LN187" s="1071" t="n"/>
      <c r="LO187" s="1071" t="n"/>
      <c r="LP187" s="1071" t="n"/>
      <c r="LQ187" s="1071" t="n"/>
      <c r="LR187" s="1071" t="n"/>
      <c r="LS187" s="1071" t="n"/>
    </row>
    <row r="188">
      <c r="A188" s="1071" t="n"/>
      <c r="B188" s="1149" t="n"/>
      <c r="C188" s="1128" t="n"/>
      <c r="D188" s="1128" t="n"/>
      <c r="E188" s="1128" t="n"/>
      <c r="F188" s="1128" t="n"/>
      <c r="G188" s="1128" t="n"/>
      <c r="H188" s="1128" t="n"/>
      <c r="I188" s="1150" t="n"/>
      <c r="J188" s="1071" t="n"/>
      <c r="K188" s="146" t="n"/>
      <c r="L188" s="1071" t="n"/>
      <c r="M188" s="1071" t="n"/>
      <c r="N188" s="1100">
        <f>B174</f>
        <v/>
      </c>
      <c r="O188" s="1101">
        <f>C174*BS!$B$9</f>
        <v/>
      </c>
      <c r="P188" s="1101">
        <f>D174*BS!$B$9</f>
        <v/>
      </c>
      <c r="Q188" s="1101">
        <f>E174*BS!$B$9</f>
        <v/>
      </c>
      <c r="R188" s="1101">
        <f>F174*BS!$B$9</f>
        <v/>
      </c>
      <c r="S188" s="1101">
        <f>G174*BS!$B$9</f>
        <v/>
      </c>
      <c r="T188" s="1101">
        <f>H174*BS!$B$9</f>
        <v/>
      </c>
      <c r="U188" s="1102">
        <f>I174</f>
        <v/>
      </c>
      <c r="V188" s="146" t="n"/>
      <c r="W188" s="146" t="n"/>
      <c r="X188" s="1071" t="n"/>
      <c r="Y188" s="1071" t="n"/>
      <c r="Z188" s="1071" t="n"/>
      <c r="AA188" s="1071" t="n"/>
      <c r="AB188" s="1071" t="n"/>
      <c r="AC188" s="1071" t="n"/>
      <c r="AD188" s="1071" t="n"/>
      <c r="AE188" s="1071" t="n"/>
      <c r="AF188" s="1071" t="n"/>
      <c r="AG188" s="1071" t="n"/>
      <c r="AH188" s="1071" t="n"/>
      <c r="AI188" s="1071" t="n"/>
      <c r="AJ188" s="1071" t="n"/>
      <c r="AK188" s="1071" t="n"/>
      <c r="AL188" s="1071" t="n"/>
      <c r="AM188" s="1071" t="n"/>
      <c r="AN188" s="1071" t="n"/>
      <c r="AO188" s="1071" t="n"/>
      <c r="AP188" s="1071" t="n"/>
      <c r="AQ188" s="1071" t="n"/>
      <c r="AR188" s="1071" t="n"/>
      <c r="AS188" s="1071" t="n"/>
      <c r="AT188" s="1071" t="n"/>
      <c r="AU188" s="1071" t="n"/>
      <c r="AV188" s="1071" t="n"/>
      <c r="AW188" s="1071" t="n"/>
      <c r="AX188" s="1071" t="n"/>
      <c r="AY188" s="1071" t="n"/>
      <c r="AZ188" s="1071" t="n"/>
      <c r="BA188" s="1071" t="n"/>
      <c r="BB188" s="1071" t="n"/>
      <c r="BC188" s="1071" t="n"/>
      <c r="BD188" s="1071" t="n"/>
      <c r="BE188" s="1071" t="n"/>
      <c r="BF188" s="1071" t="n"/>
      <c r="BG188" s="1071" t="n"/>
      <c r="BH188" s="1071" t="n"/>
      <c r="BI188" s="1071" t="n"/>
      <c r="BJ188" s="1071" t="n"/>
      <c r="BK188" s="1071" t="n"/>
      <c r="BL188" s="1071" t="n"/>
      <c r="BM188" s="1071" t="n"/>
      <c r="BN188" s="1071" t="n"/>
      <c r="BO188" s="1071" t="n"/>
      <c r="BP188" s="1071" t="n"/>
      <c r="BQ188" s="1071" t="n"/>
      <c r="BR188" s="1071" t="n"/>
      <c r="BS188" s="1071" t="n"/>
      <c r="BT188" s="1071" t="n"/>
      <c r="BU188" s="1071" t="n"/>
      <c r="BV188" s="1071" t="n"/>
      <c r="BW188" s="1071" t="n"/>
      <c r="BX188" s="1071" t="n"/>
      <c r="BY188" s="1071" t="n"/>
      <c r="BZ188" s="1071" t="n"/>
      <c r="CA188" s="1071" t="n"/>
      <c r="CB188" s="1071" t="n"/>
      <c r="CC188" s="1071" t="n"/>
      <c r="CD188" s="1071" t="n"/>
      <c r="CE188" s="1071" t="n"/>
      <c r="CF188" s="1071" t="n"/>
      <c r="CG188" s="1071" t="n"/>
      <c r="CH188" s="1071" t="n"/>
      <c r="CI188" s="1071" t="n"/>
      <c r="CJ188" s="1071" t="n"/>
      <c r="CK188" s="1071" t="n"/>
      <c r="CL188" s="1071" t="n"/>
      <c r="CM188" s="1071" t="n"/>
      <c r="CN188" s="1071" t="n"/>
      <c r="CO188" s="1071" t="n"/>
      <c r="CP188" s="1071" t="n"/>
      <c r="CQ188" s="1071" t="n"/>
      <c r="CR188" s="1071" t="n"/>
      <c r="CS188" s="1071" t="n"/>
      <c r="CT188" s="1071" t="n"/>
      <c r="CU188" s="1071" t="n"/>
      <c r="CV188" s="1071" t="n"/>
      <c r="CW188" s="1071" t="n"/>
      <c r="CX188" s="1071" t="n"/>
      <c r="CY188" s="1071" t="n"/>
      <c r="CZ188" s="1071" t="n"/>
      <c r="DA188" s="1071" t="n"/>
      <c r="DB188" s="1071" t="n"/>
      <c r="DC188" s="1071" t="n"/>
      <c r="DD188" s="1071" t="n"/>
      <c r="DE188" s="1071" t="n"/>
      <c r="DF188" s="1071" t="n"/>
      <c r="DG188" s="1071" t="n"/>
      <c r="DH188" s="1071" t="n"/>
      <c r="DI188" s="1071" t="n"/>
      <c r="DJ188" s="1071" t="n"/>
      <c r="DK188" s="1071" t="n"/>
      <c r="DL188" s="1071" t="n"/>
      <c r="DM188" s="1071" t="n"/>
      <c r="DN188" s="1071" t="n"/>
      <c r="DO188" s="1071" t="n"/>
      <c r="DP188" s="1071" t="n"/>
      <c r="DQ188" s="1071" t="n"/>
      <c r="DR188" s="1071" t="n"/>
      <c r="DS188" s="1071" t="n"/>
      <c r="DT188" s="1071" t="n"/>
      <c r="DU188" s="1071" t="n"/>
      <c r="DV188" s="1071" t="n"/>
      <c r="DW188" s="1071" t="n"/>
      <c r="DX188" s="1071" t="n"/>
      <c r="DY188" s="1071" t="n"/>
      <c r="DZ188" s="1071" t="n"/>
      <c r="EA188" s="1071" t="n"/>
      <c r="EB188" s="1071" t="n"/>
      <c r="EC188" s="1071" t="n"/>
      <c r="ED188" s="1071" t="n"/>
      <c r="EE188" s="1071" t="n"/>
      <c r="EF188" s="1071" t="n"/>
      <c r="EG188" s="1071" t="n"/>
      <c r="EH188" s="1071" t="n"/>
      <c r="EI188" s="1071" t="n"/>
      <c r="EJ188" s="1071" t="n"/>
      <c r="EK188" s="1071" t="n"/>
      <c r="EL188" s="1071" t="n"/>
      <c r="EM188" s="1071" t="n"/>
      <c r="EN188" s="1071" t="n"/>
      <c r="EO188" s="1071" t="n"/>
      <c r="EP188" s="1071" t="n"/>
      <c r="EQ188" s="1071" t="n"/>
      <c r="ER188" s="1071" t="n"/>
      <c r="ES188" s="1071" t="n"/>
      <c r="ET188" s="1071" t="n"/>
      <c r="EU188" s="1071" t="n"/>
      <c r="EV188" s="1071" t="n"/>
      <c r="EW188" s="1071" t="n"/>
      <c r="EX188" s="1071" t="n"/>
      <c r="EY188" s="1071" t="n"/>
      <c r="EZ188" s="1071" t="n"/>
      <c r="FA188" s="1071" t="n"/>
      <c r="FB188" s="1071" t="n"/>
      <c r="FC188" s="1071" t="n"/>
      <c r="FD188" s="1071" t="n"/>
      <c r="FE188" s="1071" t="n"/>
      <c r="FF188" s="1071" t="n"/>
      <c r="FG188" s="1071" t="n"/>
      <c r="FH188" s="1071" t="n"/>
      <c r="FI188" s="1071" t="n"/>
      <c r="FJ188" s="1071" t="n"/>
      <c r="FK188" s="1071" t="n"/>
      <c r="FL188" s="1071" t="n"/>
      <c r="FM188" s="1071" t="n"/>
      <c r="FN188" s="1071" t="n"/>
      <c r="FO188" s="1071" t="n"/>
      <c r="FP188" s="1071" t="n"/>
      <c r="FQ188" s="1071" t="n"/>
      <c r="FR188" s="1071" t="n"/>
      <c r="FS188" s="1071" t="n"/>
      <c r="FT188" s="1071" t="n"/>
      <c r="FU188" s="1071" t="n"/>
      <c r="FV188" s="1071" t="n"/>
      <c r="FW188" s="1071" t="n"/>
      <c r="FX188" s="1071" t="n"/>
      <c r="FY188" s="1071" t="n"/>
      <c r="FZ188" s="1071" t="n"/>
      <c r="GA188" s="1071" t="n"/>
      <c r="GB188" s="1071" t="n"/>
      <c r="GC188" s="1071" t="n"/>
      <c r="GD188" s="1071" t="n"/>
      <c r="GE188" s="1071" t="n"/>
      <c r="GF188" s="1071" t="n"/>
      <c r="GG188" s="1071" t="n"/>
      <c r="GH188" s="1071" t="n"/>
      <c r="GI188" s="1071" t="n"/>
      <c r="GJ188" s="1071" t="n"/>
      <c r="GK188" s="1071" t="n"/>
      <c r="GL188" s="1071" t="n"/>
      <c r="GM188" s="1071" t="n"/>
      <c r="GN188" s="1071" t="n"/>
      <c r="GO188" s="1071" t="n"/>
      <c r="GP188" s="1071" t="n"/>
      <c r="GQ188" s="1071" t="n"/>
      <c r="GR188" s="1071" t="n"/>
      <c r="GS188" s="1071" t="n"/>
      <c r="GT188" s="1071" t="n"/>
      <c r="GU188" s="1071" t="n"/>
      <c r="GV188" s="1071" t="n"/>
      <c r="GW188" s="1071" t="n"/>
      <c r="GX188" s="1071" t="n"/>
      <c r="GY188" s="1071" t="n"/>
      <c r="GZ188" s="1071" t="n"/>
      <c r="HA188" s="1071" t="n"/>
      <c r="HB188" s="1071" t="n"/>
      <c r="HC188" s="1071" t="n"/>
      <c r="HD188" s="1071" t="n"/>
      <c r="HE188" s="1071" t="n"/>
      <c r="HF188" s="1071" t="n"/>
      <c r="HG188" s="1071" t="n"/>
      <c r="HH188" s="1071" t="n"/>
      <c r="HI188" s="1071" t="n"/>
      <c r="HJ188" s="1071" t="n"/>
      <c r="HK188" s="1071" t="n"/>
      <c r="HL188" s="1071" t="n"/>
      <c r="HM188" s="1071" t="n"/>
      <c r="HN188" s="1071" t="n"/>
      <c r="HO188" s="1071" t="n"/>
      <c r="HP188" s="1071" t="n"/>
      <c r="HQ188" s="1071" t="n"/>
      <c r="HR188" s="1071" t="n"/>
      <c r="HS188" s="1071" t="n"/>
      <c r="HT188" s="1071" t="n"/>
      <c r="HU188" s="1071" t="n"/>
      <c r="HV188" s="1071" t="n"/>
      <c r="HW188" s="1071" t="n"/>
      <c r="HX188" s="1071" t="n"/>
      <c r="HY188" s="1071" t="n"/>
      <c r="HZ188" s="1071" t="n"/>
      <c r="IA188" s="1071" t="n"/>
      <c r="IB188" s="1071" t="n"/>
      <c r="IC188" s="1071" t="n"/>
      <c r="ID188" s="1071" t="n"/>
      <c r="IE188" s="1071" t="n"/>
      <c r="IF188" s="1071" t="n"/>
      <c r="IG188" s="1071" t="n"/>
      <c r="IH188" s="1071" t="n"/>
      <c r="II188" s="1071" t="n"/>
      <c r="IJ188" s="1071" t="n"/>
      <c r="IK188" s="1071" t="n"/>
      <c r="IL188" s="1071" t="n"/>
      <c r="IM188" s="1071" t="n"/>
      <c r="IN188" s="1071" t="n"/>
      <c r="IO188" s="1071" t="n"/>
      <c r="IP188" s="1071" t="n"/>
      <c r="IQ188" s="1071" t="n"/>
      <c r="IR188" s="1071" t="n"/>
      <c r="IS188" s="1071" t="n"/>
      <c r="IT188" s="1071" t="n"/>
      <c r="IU188" s="1071" t="n"/>
      <c r="IV188" s="1071" t="n"/>
      <c r="IW188" s="1071" t="n"/>
      <c r="IX188" s="1071" t="n"/>
      <c r="IY188" s="1071" t="n"/>
      <c r="IZ188" s="1071" t="n"/>
      <c r="JA188" s="1071" t="n"/>
      <c r="JB188" s="1071" t="n"/>
      <c r="JC188" s="1071" t="n"/>
      <c r="JD188" s="1071" t="n"/>
      <c r="JE188" s="1071" t="n"/>
      <c r="JF188" s="1071" t="n"/>
      <c r="JG188" s="1071" t="n"/>
      <c r="JH188" s="1071" t="n"/>
      <c r="JI188" s="1071" t="n"/>
      <c r="JJ188" s="1071" t="n"/>
      <c r="JK188" s="1071" t="n"/>
      <c r="JL188" s="1071" t="n"/>
      <c r="JM188" s="1071" t="n"/>
      <c r="JN188" s="1071" t="n"/>
      <c r="JO188" s="1071" t="n"/>
      <c r="JP188" s="1071" t="n"/>
      <c r="JQ188" s="1071" t="n"/>
      <c r="JR188" s="1071" t="n"/>
      <c r="JS188" s="1071" t="n"/>
      <c r="JT188" s="1071" t="n"/>
      <c r="JU188" s="1071" t="n"/>
      <c r="JV188" s="1071" t="n"/>
      <c r="JW188" s="1071" t="n"/>
      <c r="JX188" s="1071" t="n"/>
      <c r="JY188" s="1071" t="n"/>
      <c r="JZ188" s="1071" t="n"/>
      <c r="KA188" s="1071" t="n"/>
      <c r="KB188" s="1071" t="n"/>
      <c r="KC188" s="1071" t="n"/>
      <c r="KD188" s="1071" t="n"/>
      <c r="KE188" s="1071" t="n"/>
      <c r="KF188" s="1071" t="n"/>
      <c r="KG188" s="1071" t="n"/>
      <c r="KH188" s="1071" t="n"/>
      <c r="KI188" s="1071" t="n"/>
      <c r="KJ188" s="1071" t="n"/>
      <c r="KK188" s="1071" t="n"/>
      <c r="KL188" s="1071" t="n"/>
      <c r="KM188" s="1071" t="n"/>
      <c r="KN188" s="1071" t="n"/>
      <c r="KO188" s="1071" t="n"/>
      <c r="KP188" s="1071" t="n"/>
      <c r="KQ188" s="1071" t="n"/>
      <c r="KR188" s="1071" t="n"/>
      <c r="KS188" s="1071" t="n"/>
      <c r="KT188" s="1071" t="n"/>
      <c r="KU188" s="1071" t="n"/>
      <c r="KV188" s="1071" t="n"/>
      <c r="KW188" s="1071" t="n"/>
      <c r="KX188" s="1071" t="n"/>
      <c r="KY188" s="1071" t="n"/>
      <c r="KZ188" s="1071" t="n"/>
      <c r="LA188" s="1071" t="n"/>
      <c r="LB188" s="1071" t="n"/>
      <c r="LC188" s="1071" t="n"/>
      <c r="LD188" s="1071" t="n"/>
      <c r="LE188" s="1071" t="n"/>
      <c r="LF188" s="1071" t="n"/>
      <c r="LG188" s="1071" t="n"/>
      <c r="LH188" s="1071" t="n"/>
      <c r="LI188" s="1071" t="n"/>
      <c r="LJ188" s="1071" t="n"/>
      <c r="LK188" s="1071" t="n"/>
      <c r="LL188" s="1071" t="n"/>
      <c r="LM188" s="1071" t="n"/>
      <c r="LN188" s="1071" t="n"/>
      <c r="LO188" s="1071" t="n"/>
      <c r="LP188" s="1071" t="n"/>
      <c r="LQ188" s="1071" t="n"/>
      <c r="LR188" s="1071" t="n"/>
      <c r="LS188" s="1071" t="n"/>
    </row>
    <row r="189" ht="14.25" customHeight="1" s="980">
      <c r="A189" s="1071" t="n"/>
      <c r="B189" s="1097" t="n"/>
      <c r="C189" s="1128" t="n"/>
      <c r="D189" s="1128" t="n"/>
      <c r="E189" s="1128" t="n"/>
      <c r="F189" s="1128" t="n"/>
      <c r="G189" s="1128" t="n"/>
      <c r="H189" s="1128" t="n"/>
      <c r="I189" s="1150" t="n"/>
      <c r="J189" s="1071" t="n"/>
      <c r="K189" s="146" t="n"/>
      <c r="L189" s="1071" t="n"/>
      <c r="M189" s="1071" t="n"/>
      <c r="N189" s="1100">
        <f>B175</f>
        <v/>
      </c>
      <c r="O189" s="1101">
        <f>C175*BS!$B$9</f>
        <v/>
      </c>
      <c r="P189" s="1101">
        <f>D175*BS!$B$9</f>
        <v/>
      </c>
      <c r="Q189" s="1101">
        <f>E175*BS!$B$9</f>
        <v/>
      </c>
      <c r="R189" s="1101">
        <f>F175*BS!$B$9</f>
        <v/>
      </c>
      <c r="S189" s="1101">
        <f>G175*BS!$B$9</f>
        <v/>
      </c>
      <c r="T189" s="1101">
        <f>H175*BS!$B$9</f>
        <v/>
      </c>
      <c r="U189" s="1102">
        <f>I175</f>
        <v/>
      </c>
      <c r="V189" s="146" t="n"/>
      <c r="W189" s="146" t="n"/>
      <c r="X189" s="1071" t="n"/>
      <c r="Y189" s="1071" t="n"/>
      <c r="Z189" s="1071" t="n"/>
      <c r="AA189" s="1071" t="n"/>
      <c r="AB189" s="1071" t="n"/>
      <c r="AC189" s="1071" t="n"/>
      <c r="AD189" s="1071" t="n"/>
      <c r="AE189" s="1071" t="n"/>
      <c r="AF189" s="1071" t="n"/>
      <c r="AG189" s="1071" t="n"/>
      <c r="AH189" s="1071" t="n"/>
      <c r="AI189" s="1071" t="n"/>
      <c r="AJ189" s="1071" t="n"/>
      <c r="AK189" s="1071" t="n"/>
      <c r="AL189" s="1071" t="n"/>
      <c r="AM189" s="1071" t="n"/>
      <c r="AN189" s="1071" t="n"/>
      <c r="AO189" s="1071" t="n"/>
      <c r="AP189" s="1071" t="n"/>
      <c r="AQ189" s="1071" t="n"/>
      <c r="AR189" s="1071" t="n"/>
      <c r="AS189" s="1071" t="n"/>
      <c r="AT189" s="1071" t="n"/>
      <c r="AU189" s="1071" t="n"/>
      <c r="AV189" s="1071" t="n"/>
      <c r="AW189" s="1071" t="n"/>
      <c r="AX189" s="1071" t="n"/>
      <c r="AY189" s="1071" t="n"/>
      <c r="AZ189" s="1071" t="n"/>
      <c r="BA189" s="1071" t="n"/>
      <c r="BB189" s="1071" t="n"/>
      <c r="BC189" s="1071" t="n"/>
      <c r="BD189" s="1071" t="n"/>
      <c r="BE189" s="1071" t="n"/>
      <c r="BF189" s="1071" t="n"/>
      <c r="BG189" s="1071" t="n"/>
      <c r="BH189" s="1071" t="n"/>
      <c r="BI189" s="1071" t="n"/>
      <c r="BJ189" s="1071" t="n"/>
      <c r="BK189" s="1071" t="n"/>
      <c r="BL189" s="1071" t="n"/>
      <c r="BM189" s="1071" t="n"/>
      <c r="BN189" s="1071" t="n"/>
      <c r="BO189" s="1071" t="n"/>
      <c r="BP189" s="1071" t="n"/>
      <c r="BQ189" s="1071" t="n"/>
      <c r="BR189" s="1071" t="n"/>
      <c r="BS189" s="1071" t="n"/>
      <c r="BT189" s="1071" t="n"/>
      <c r="BU189" s="1071" t="n"/>
      <c r="BV189" s="1071" t="n"/>
      <c r="BW189" s="1071" t="n"/>
      <c r="BX189" s="1071" t="n"/>
      <c r="BY189" s="1071" t="n"/>
      <c r="BZ189" s="1071" t="n"/>
      <c r="CA189" s="1071" t="n"/>
      <c r="CB189" s="1071" t="n"/>
      <c r="CC189" s="1071" t="n"/>
      <c r="CD189" s="1071" t="n"/>
      <c r="CE189" s="1071" t="n"/>
      <c r="CF189" s="1071" t="n"/>
      <c r="CG189" s="1071" t="n"/>
      <c r="CH189" s="1071" t="n"/>
      <c r="CI189" s="1071" t="n"/>
      <c r="CJ189" s="1071" t="n"/>
      <c r="CK189" s="1071" t="n"/>
      <c r="CL189" s="1071" t="n"/>
      <c r="CM189" s="1071" t="n"/>
      <c r="CN189" s="1071" t="n"/>
      <c r="CO189" s="1071" t="n"/>
      <c r="CP189" s="1071" t="n"/>
      <c r="CQ189" s="1071" t="n"/>
      <c r="CR189" s="1071" t="n"/>
      <c r="CS189" s="1071" t="n"/>
      <c r="CT189" s="1071" t="n"/>
      <c r="CU189" s="1071" t="n"/>
      <c r="CV189" s="1071" t="n"/>
      <c r="CW189" s="1071" t="n"/>
      <c r="CX189" s="1071" t="n"/>
      <c r="CY189" s="1071" t="n"/>
      <c r="CZ189" s="1071" t="n"/>
      <c r="DA189" s="1071" t="n"/>
      <c r="DB189" s="1071" t="n"/>
      <c r="DC189" s="1071" t="n"/>
      <c r="DD189" s="1071" t="n"/>
      <c r="DE189" s="1071" t="n"/>
      <c r="DF189" s="1071" t="n"/>
      <c r="DG189" s="1071" t="n"/>
      <c r="DH189" s="1071" t="n"/>
      <c r="DI189" s="1071" t="n"/>
      <c r="DJ189" s="1071" t="n"/>
      <c r="DK189" s="1071" t="n"/>
      <c r="DL189" s="1071" t="n"/>
      <c r="DM189" s="1071" t="n"/>
      <c r="DN189" s="1071" t="n"/>
      <c r="DO189" s="1071" t="n"/>
      <c r="DP189" s="1071" t="n"/>
      <c r="DQ189" s="1071" t="n"/>
      <c r="DR189" s="1071" t="n"/>
      <c r="DS189" s="1071" t="n"/>
      <c r="DT189" s="1071" t="n"/>
      <c r="DU189" s="1071" t="n"/>
      <c r="DV189" s="1071" t="n"/>
      <c r="DW189" s="1071" t="n"/>
      <c r="DX189" s="1071" t="n"/>
      <c r="DY189" s="1071" t="n"/>
      <c r="DZ189" s="1071" t="n"/>
      <c r="EA189" s="1071" t="n"/>
      <c r="EB189" s="1071" t="n"/>
      <c r="EC189" s="1071" t="n"/>
      <c r="ED189" s="1071" t="n"/>
      <c r="EE189" s="1071" t="n"/>
      <c r="EF189" s="1071" t="n"/>
      <c r="EG189" s="1071" t="n"/>
      <c r="EH189" s="1071" t="n"/>
      <c r="EI189" s="1071" t="n"/>
      <c r="EJ189" s="1071" t="n"/>
      <c r="EK189" s="1071" t="n"/>
      <c r="EL189" s="1071" t="n"/>
      <c r="EM189" s="1071" t="n"/>
      <c r="EN189" s="1071" t="n"/>
      <c r="EO189" s="1071" t="n"/>
      <c r="EP189" s="1071" t="n"/>
      <c r="EQ189" s="1071" t="n"/>
      <c r="ER189" s="1071" t="n"/>
      <c r="ES189" s="1071" t="n"/>
      <c r="ET189" s="1071" t="n"/>
      <c r="EU189" s="1071" t="n"/>
      <c r="EV189" s="1071" t="n"/>
      <c r="EW189" s="1071" t="n"/>
      <c r="EX189" s="1071" t="n"/>
      <c r="EY189" s="1071" t="n"/>
      <c r="EZ189" s="1071" t="n"/>
      <c r="FA189" s="1071" t="n"/>
      <c r="FB189" s="1071" t="n"/>
      <c r="FC189" s="1071" t="n"/>
      <c r="FD189" s="1071" t="n"/>
      <c r="FE189" s="1071" t="n"/>
      <c r="FF189" s="1071" t="n"/>
      <c r="FG189" s="1071" t="n"/>
      <c r="FH189" s="1071" t="n"/>
      <c r="FI189" s="1071" t="n"/>
      <c r="FJ189" s="1071" t="n"/>
      <c r="FK189" s="1071" t="n"/>
      <c r="FL189" s="1071" t="n"/>
      <c r="FM189" s="1071" t="n"/>
      <c r="FN189" s="1071" t="n"/>
      <c r="FO189" s="1071" t="n"/>
      <c r="FP189" s="1071" t="n"/>
      <c r="FQ189" s="1071" t="n"/>
      <c r="FR189" s="1071" t="n"/>
      <c r="FS189" s="1071" t="n"/>
      <c r="FT189" s="1071" t="n"/>
      <c r="FU189" s="1071" t="n"/>
      <c r="FV189" s="1071" t="n"/>
      <c r="FW189" s="1071" t="n"/>
      <c r="FX189" s="1071" t="n"/>
      <c r="FY189" s="1071" t="n"/>
      <c r="FZ189" s="1071" t="n"/>
      <c r="GA189" s="1071" t="n"/>
      <c r="GB189" s="1071" t="n"/>
      <c r="GC189" s="1071" t="n"/>
      <c r="GD189" s="1071" t="n"/>
      <c r="GE189" s="1071" t="n"/>
      <c r="GF189" s="1071" t="n"/>
      <c r="GG189" s="1071" t="n"/>
      <c r="GH189" s="1071" t="n"/>
      <c r="GI189" s="1071" t="n"/>
      <c r="GJ189" s="1071" t="n"/>
      <c r="GK189" s="1071" t="n"/>
      <c r="GL189" s="1071" t="n"/>
      <c r="GM189" s="1071" t="n"/>
      <c r="GN189" s="1071" t="n"/>
      <c r="GO189" s="1071" t="n"/>
      <c r="GP189" s="1071" t="n"/>
      <c r="GQ189" s="1071" t="n"/>
      <c r="GR189" s="1071" t="n"/>
      <c r="GS189" s="1071" t="n"/>
      <c r="GT189" s="1071" t="n"/>
      <c r="GU189" s="1071" t="n"/>
      <c r="GV189" s="1071" t="n"/>
      <c r="GW189" s="1071" t="n"/>
      <c r="GX189" s="1071" t="n"/>
      <c r="GY189" s="1071" t="n"/>
      <c r="GZ189" s="1071" t="n"/>
      <c r="HA189" s="1071" t="n"/>
      <c r="HB189" s="1071" t="n"/>
      <c r="HC189" s="1071" t="n"/>
      <c r="HD189" s="1071" t="n"/>
      <c r="HE189" s="1071" t="n"/>
      <c r="HF189" s="1071" t="n"/>
      <c r="HG189" s="1071" t="n"/>
      <c r="HH189" s="1071" t="n"/>
      <c r="HI189" s="1071" t="n"/>
      <c r="HJ189" s="1071" t="n"/>
      <c r="HK189" s="1071" t="n"/>
      <c r="HL189" s="1071" t="n"/>
      <c r="HM189" s="1071" t="n"/>
      <c r="HN189" s="1071" t="n"/>
      <c r="HO189" s="1071" t="n"/>
      <c r="HP189" s="1071" t="n"/>
      <c r="HQ189" s="1071" t="n"/>
      <c r="HR189" s="1071" t="n"/>
      <c r="HS189" s="1071" t="n"/>
      <c r="HT189" s="1071" t="n"/>
      <c r="HU189" s="1071" t="n"/>
      <c r="HV189" s="1071" t="n"/>
      <c r="HW189" s="1071" t="n"/>
      <c r="HX189" s="1071" t="n"/>
      <c r="HY189" s="1071" t="n"/>
      <c r="HZ189" s="1071" t="n"/>
      <c r="IA189" s="1071" t="n"/>
      <c r="IB189" s="1071" t="n"/>
      <c r="IC189" s="1071" t="n"/>
      <c r="ID189" s="1071" t="n"/>
      <c r="IE189" s="1071" t="n"/>
      <c r="IF189" s="1071" t="n"/>
      <c r="IG189" s="1071" t="n"/>
      <c r="IH189" s="1071" t="n"/>
      <c r="II189" s="1071" t="n"/>
      <c r="IJ189" s="1071" t="n"/>
      <c r="IK189" s="1071" t="n"/>
      <c r="IL189" s="1071" t="n"/>
      <c r="IM189" s="1071" t="n"/>
      <c r="IN189" s="1071" t="n"/>
      <c r="IO189" s="1071" t="n"/>
      <c r="IP189" s="1071" t="n"/>
      <c r="IQ189" s="1071" t="n"/>
      <c r="IR189" s="1071" t="n"/>
      <c r="IS189" s="1071" t="n"/>
      <c r="IT189" s="1071" t="n"/>
      <c r="IU189" s="1071" t="n"/>
      <c r="IV189" s="1071" t="n"/>
      <c r="IW189" s="1071" t="n"/>
      <c r="IX189" s="1071" t="n"/>
      <c r="IY189" s="1071" t="n"/>
      <c r="IZ189" s="1071" t="n"/>
      <c r="JA189" s="1071" t="n"/>
      <c r="JB189" s="1071" t="n"/>
      <c r="JC189" s="1071" t="n"/>
      <c r="JD189" s="1071" t="n"/>
      <c r="JE189" s="1071" t="n"/>
      <c r="JF189" s="1071" t="n"/>
      <c r="JG189" s="1071" t="n"/>
      <c r="JH189" s="1071" t="n"/>
      <c r="JI189" s="1071" t="n"/>
      <c r="JJ189" s="1071" t="n"/>
      <c r="JK189" s="1071" t="n"/>
      <c r="JL189" s="1071" t="n"/>
      <c r="JM189" s="1071" t="n"/>
      <c r="JN189" s="1071" t="n"/>
      <c r="JO189" s="1071" t="n"/>
      <c r="JP189" s="1071" t="n"/>
      <c r="JQ189" s="1071" t="n"/>
      <c r="JR189" s="1071" t="n"/>
      <c r="JS189" s="1071" t="n"/>
      <c r="JT189" s="1071" t="n"/>
      <c r="JU189" s="1071" t="n"/>
      <c r="JV189" s="1071" t="n"/>
      <c r="JW189" s="1071" t="n"/>
      <c r="JX189" s="1071" t="n"/>
      <c r="JY189" s="1071" t="n"/>
      <c r="JZ189" s="1071" t="n"/>
      <c r="KA189" s="1071" t="n"/>
      <c r="KB189" s="1071" t="n"/>
      <c r="KC189" s="1071" t="n"/>
      <c r="KD189" s="1071" t="n"/>
      <c r="KE189" s="1071" t="n"/>
      <c r="KF189" s="1071" t="n"/>
      <c r="KG189" s="1071" t="n"/>
      <c r="KH189" s="1071" t="n"/>
      <c r="KI189" s="1071" t="n"/>
      <c r="KJ189" s="1071" t="n"/>
      <c r="KK189" s="1071" t="n"/>
      <c r="KL189" s="1071" t="n"/>
      <c r="KM189" s="1071" t="n"/>
      <c r="KN189" s="1071" t="n"/>
      <c r="KO189" s="1071" t="n"/>
      <c r="KP189" s="1071" t="n"/>
      <c r="KQ189" s="1071" t="n"/>
      <c r="KR189" s="1071" t="n"/>
      <c r="KS189" s="1071" t="n"/>
      <c r="KT189" s="1071" t="n"/>
      <c r="KU189" s="1071" t="n"/>
      <c r="KV189" s="1071" t="n"/>
      <c r="KW189" s="1071" t="n"/>
      <c r="KX189" s="1071" t="n"/>
      <c r="KY189" s="1071" t="n"/>
      <c r="KZ189" s="1071" t="n"/>
      <c r="LA189" s="1071" t="n"/>
      <c r="LB189" s="1071" t="n"/>
      <c r="LC189" s="1071" t="n"/>
      <c r="LD189" s="1071" t="n"/>
      <c r="LE189" s="1071" t="n"/>
      <c r="LF189" s="1071" t="n"/>
      <c r="LG189" s="1071" t="n"/>
      <c r="LH189" s="1071" t="n"/>
      <c r="LI189" s="1071" t="n"/>
      <c r="LJ189" s="1071" t="n"/>
      <c r="LK189" s="1071" t="n"/>
      <c r="LL189" s="1071" t="n"/>
      <c r="LM189" s="1071" t="n"/>
      <c r="LN189" s="1071" t="n"/>
      <c r="LO189" s="1071" t="n"/>
      <c r="LP189" s="1071" t="n"/>
      <c r="LQ189" s="1071" t="n"/>
      <c r="LR189" s="1071" t="n"/>
      <c r="LS189" s="1071" t="n"/>
    </row>
    <row r="190">
      <c r="A190" s="1071" t="n"/>
      <c r="B190" s="1152" t="inlineStr">
        <is>
          <t>Total</t>
        </is>
      </c>
      <c r="C190" s="1153">
        <f>SUM(C165:C175)</f>
        <v/>
      </c>
      <c r="D190" s="1153">
        <f>SUM(D165:D175)</f>
        <v/>
      </c>
      <c r="E190" s="1153">
        <f>SUM(E165:E175)</f>
        <v/>
      </c>
      <c r="F190" s="1153">
        <f>SUM(F165:F175)</f>
        <v/>
      </c>
      <c r="G190" s="1153">
        <f>SUM(G165:G175)</f>
        <v/>
      </c>
      <c r="H190" s="1153">
        <f>SUM(H165:H175)</f>
        <v/>
      </c>
      <c r="I190" s="1154" t="n"/>
      <c r="J190" s="1071" t="n"/>
      <c r="K190" s="146" t="n"/>
      <c r="L190" s="1071" t="n"/>
      <c r="M190" s="1071" t="n"/>
      <c r="N190" s="1155">
        <f>B176</f>
        <v/>
      </c>
      <c r="O190" s="1156">
        <f>C176*BS!$B$9</f>
        <v/>
      </c>
      <c r="P190" s="1156">
        <f>D176*BS!$B$9</f>
        <v/>
      </c>
      <c r="Q190" s="1156">
        <f>E176*BS!$B$9</f>
        <v/>
      </c>
      <c r="R190" s="1156">
        <f>F176*BS!$B$9</f>
        <v/>
      </c>
      <c r="S190" s="1156">
        <f>G176*BS!$B$9</f>
        <v/>
      </c>
      <c r="T190" s="1156">
        <f>H176*BS!$B$9</f>
        <v/>
      </c>
      <c r="U190" s="1157">
        <f>I176</f>
        <v/>
      </c>
      <c r="V190" s="189" t="n"/>
      <c r="W190" s="189" t="n"/>
      <c r="X190" s="1071" t="n"/>
      <c r="Y190" s="1071" t="n"/>
      <c r="Z190" s="1071" t="n"/>
      <c r="AA190" s="1071" t="n"/>
      <c r="AB190" s="1071" t="n"/>
      <c r="AC190" s="1071" t="n"/>
      <c r="AD190" s="1071" t="n"/>
      <c r="AE190" s="1071" t="n"/>
      <c r="AF190" s="1071" t="n"/>
      <c r="AG190" s="1071" t="n"/>
      <c r="AH190" s="1071" t="n"/>
      <c r="AI190" s="1071" t="n"/>
      <c r="AJ190" s="1071" t="n"/>
      <c r="AK190" s="1071" t="n"/>
      <c r="AL190" s="1071" t="n"/>
      <c r="AM190" s="1071" t="n"/>
      <c r="AN190" s="1071" t="n"/>
      <c r="AO190" s="1071" t="n"/>
      <c r="AP190" s="1071" t="n"/>
      <c r="AQ190" s="1071" t="n"/>
      <c r="AR190" s="1071" t="n"/>
      <c r="AS190" s="1071" t="n"/>
      <c r="AT190" s="1071" t="n"/>
      <c r="AU190" s="1071" t="n"/>
      <c r="AV190" s="1071" t="n"/>
      <c r="AW190" s="1071" t="n"/>
      <c r="AX190" s="1071" t="n"/>
      <c r="AY190" s="1071" t="n"/>
      <c r="AZ190" s="1071" t="n"/>
      <c r="BA190" s="1071" t="n"/>
      <c r="BB190" s="1071" t="n"/>
      <c r="BC190" s="1071" t="n"/>
      <c r="BD190" s="1071" t="n"/>
      <c r="BE190" s="1071" t="n"/>
      <c r="BF190" s="1071" t="n"/>
      <c r="BG190" s="1071" t="n"/>
      <c r="BH190" s="1071" t="n"/>
      <c r="BI190" s="1071" t="n"/>
      <c r="BJ190" s="1071" t="n"/>
      <c r="BK190" s="1071" t="n"/>
      <c r="BL190" s="1071" t="n"/>
      <c r="BM190" s="1071" t="n"/>
      <c r="BN190" s="1071" t="n"/>
      <c r="BO190" s="1071" t="n"/>
      <c r="BP190" s="1071" t="n"/>
      <c r="BQ190" s="1071" t="n"/>
      <c r="BR190" s="1071" t="n"/>
      <c r="BS190" s="1071" t="n"/>
      <c r="BT190" s="1071" t="n"/>
      <c r="BU190" s="1071" t="n"/>
      <c r="BV190" s="1071" t="n"/>
      <c r="BW190" s="1071" t="n"/>
      <c r="BX190" s="1071" t="n"/>
      <c r="BY190" s="1071" t="n"/>
      <c r="BZ190" s="1071" t="n"/>
      <c r="CA190" s="1071" t="n"/>
      <c r="CB190" s="1071" t="n"/>
      <c r="CC190" s="1071" t="n"/>
      <c r="CD190" s="1071" t="n"/>
      <c r="CE190" s="1071" t="n"/>
      <c r="CF190" s="1071" t="n"/>
      <c r="CG190" s="1071" t="n"/>
      <c r="CH190" s="1071" t="n"/>
      <c r="CI190" s="1071" t="n"/>
      <c r="CJ190" s="1071" t="n"/>
      <c r="CK190" s="1071" t="n"/>
      <c r="CL190" s="1071" t="n"/>
      <c r="CM190" s="1071" t="n"/>
      <c r="CN190" s="1071" t="n"/>
      <c r="CO190" s="1071" t="n"/>
      <c r="CP190" s="1071" t="n"/>
      <c r="CQ190" s="1071" t="n"/>
      <c r="CR190" s="1071" t="n"/>
      <c r="CS190" s="1071" t="n"/>
      <c r="CT190" s="1071" t="n"/>
      <c r="CU190" s="1071" t="n"/>
      <c r="CV190" s="1071" t="n"/>
      <c r="CW190" s="1071" t="n"/>
      <c r="CX190" s="1071" t="n"/>
      <c r="CY190" s="1071" t="n"/>
      <c r="CZ190" s="1071" t="n"/>
      <c r="DA190" s="1071" t="n"/>
      <c r="DB190" s="1071" t="n"/>
      <c r="DC190" s="1071" t="n"/>
      <c r="DD190" s="1071" t="n"/>
      <c r="DE190" s="1071" t="n"/>
      <c r="DF190" s="1071" t="n"/>
      <c r="DG190" s="1071" t="n"/>
      <c r="DH190" s="1071" t="n"/>
      <c r="DI190" s="1071" t="n"/>
      <c r="DJ190" s="1071" t="n"/>
      <c r="DK190" s="1071" t="n"/>
      <c r="DL190" s="1071" t="n"/>
      <c r="DM190" s="1071" t="n"/>
      <c r="DN190" s="1071" t="n"/>
      <c r="DO190" s="1071" t="n"/>
      <c r="DP190" s="1071" t="n"/>
      <c r="DQ190" s="1071" t="n"/>
      <c r="DR190" s="1071" t="n"/>
      <c r="DS190" s="1071" t="n"/>
      <c r="DT190" s="1071" t="n"/>
      <c r="DU190" s="1071" t="n"/>
      <c r="DV190" s="1071" t="n"/>
      <c r="DW190" s="1071" t="n"/>
      <c r="DX190" s="1071" t="n"/>
      <c r="DY190" s="1071" t="n"/>
      <c r="DZ190" s="1071" t="n"/>
      <c r="EA190" s="1071" t="n"/>
      <c r="EB190" s="1071" t="n"/>
      <c r="EC190" s="1071" t="n"/>
      <c r="ED190" s="1071" t="n"/>
      <c r="EE190" s="1071" t="n"/>
      <c r="EF190" s="1071" t="n"/>
      <c r="EG190" s="1071" t="n"/>
      <c r="EH190" s="1071" t="n"/>
      <c r="EI190" s="1071" t="n"/>
      <c r="EJ190" s="1071" t="n"/>
      <c r="EK190" s="1071" t="n"/>
      <c r="EL190" s="1071" t="n"/>
      <c r="EM190" s="1071" t="n"/>
      <c r="EN190" s="1071" t="n"/>
      <c r="EO190" s="1071" t="n"/>
      <c r="EP190" s="1071" t="n"/>
      <c r="EQ190" s="1071" t="n"/>
      <c r="ER190" s="1071" t="n"/>
      <c r="ES190" s="1071" t="n"/>
      <c r="ET190" s="1071" t="n"/>
      <c r="EU190" s="1071" t="n"/>
      <c r="EV190" s="1071" t="n"/>
      <c r="EW190" s="1071" t="n"/>
      <c r="EX190" s="1071" t="n"/>
      <c r="EY190" s="1071" t="n"/>
      <c r="EZ190" s="1071" t="n"/>
      <c r="FA190" s="1071" t="n"/>
      <c r="FB190" s="1071" t="n"/>
      <c r="FC190" s="1071" t="n"/>
      <c r="FD190" s="1071" t="n"/>
      <c r="FE190" s="1071" t="n"/>
      <c r="FF190" s="1071" t="n"/>
      <c r="FG190" s="1071" t="n"/>
      <c r="FH190" s="1071" t="n"/>
      <c r="FI190" s="1071" t="n"/>
      <c r="FJ190" s="1071" t="n"/>
      <c r="FK190" s="1071" t="n"/>
      <c r="FL190" s="1071" t="n"/>
      <c r="FM190" s="1071" t="n"/>
      <c r="FN190" s="1071" t="n"/>
      <c r="FO190" s="1071" t="n"/>
      <c r="FP190" s="1071" t="n"/>
      <c r="FQ190" s="1071" t="n"/>
      <c r="FR190" s="1071" t="n"/>
      <c r="FS190" s="1071" t="n"/>
      <c r="FT190" s="1071" t="n"/>
      <c r="FU190" s="1071" t="n"/>
      <c r="FV190" s="1071" t="n"/>
      <c r="FW190" s="1071" t="n"/>
      <c r="FX190" s="1071" t="n"/>
      <c r="FY190" s="1071" t="n"/>
      <c r="FZ190" s="1071" t="n"/>
      <c r="GA190" s="1071" t="n"/>
      <c r="GB190" s="1071" t="n"/>
      <c r="GC190" s="1071" t="n"/>
      <c r="GD190" s="1071" t="n"/>
      <c r="GE190" s="1071" t="n"/>
      <c r="GF190" s="1071" t="n"/>
      <c r="GG190" s="1071" t="n"/>
      <c r="GH190" s="1071" t="n"/>
      <c r="GI190" s="1071" t="n"/>
      <c r="GJ190" s="1071" t="n"/>
      <c r="GK190" s="1071" t="n"/>
      <c r="GL190" s="1071" t="n"/>
      <c r="GM190" s="1071" t="n"/>
      <c r="GN190" s="1071" t="n"/>
      <c r="GO190" s="1071" t="n"/>
      <c r="GP190" s="1071" t="n"/>
      <c r="GQ190" s="1071" t="n"/>
      <c r="GR190" s="1071" t="n"/>
      <c r="GS190" s="1071" t="n"/>
      <c r="GT190" s="1071" t="n"/>
      <c r="GU190" s="1071" t="n"/>
      <c r="GV190" s="1071" t="n"/>
      <c r="GW190" s="1071" t="n"/>
      <c r="GX190" s="1071" t="n"/>
      <c r="GY190" s="1071" t="n"/>
      <c r="GZ190" s="1071" t="n"/>
      <c r="HA190" s="1071" t="n"/>
      <c r="HB190" s="1071" t="n"/>
      <c r="HC190" s="1071" t="n"/>
      <c r="HD190" s="1071" t="n"/>
      <c r="HE190" s="1071" t="n"/>
      <c r="HF190" s="1071" t="n"/>
      <c r="HG190" s="1071" t="n"/>
      <c r="HH190" s="1071" t="n"/>
      <c r="HI190" s="1071" t="n"/>
      <c r="HJ190" s="1071" t="n"/>
      <c r="HK190" s="1071" t="n"/>
      <c r="HL190" s="1071" t="n"/>
      <c r="HM190" s="1071" t="n"/>
      <c r="HN190" s="1071" t="n"/>
      <c r="HO190" s="1071" t="n"/>
      <c r="HP190" s="1071" t="n"/>
      <c r="HQ190" s="1071" t="n"/>
      <c r="HR190" s="1071" t="n"/>
      <c r="HS190" s="1071" t="n"/>
      <c r="HT190" s="1071" t="n"/>
      <c r="HU190" s="1071" t="n"/>
      <c r="HV190" s="1071" t="n"/>
      <c r="HW190" s="1071" t="n"/>
      <c r="HX190" s="1071" t="n"/>
      <c r="HY190" s="1071" t="n"/>
      <c r="HZ190" s="1071" t="n"/>
      <c r="IA190" s="1071" t="n"/>
      <c r="IB190" s="1071" t="n"/>
      <c r="IC190" s="1071" t="n"/>
      <c r="ID190" s="1071" t="n"/>
      <c r="IE190" s="1071" t="n"/>
      <c r="IF190" s="1071" t="n"/>
      <c r="IG190" s="1071" t="n"/>
      <c r="IH190" s="1071" t="n"/>
      <c r="II190" s="1071" t="n"/>
      <c r="IJ190" s="1071" t="n"/>
      <c r="IK190" s="1071" t="n"/>
      <c r="IL190" s="1071" t="n"/>
      <c r="IM190" s="1071" t="n"/>
      <c r="IN190" s="1071" t="n"/>
      <c r="IO190" s="1071" t="n"/>
      <c r="IP190" s="1071" t="n"/>
      <c r="IQ190" s="1071" t="n"/>
      <c r="IR190" s="1071" t="n"/>
      <c r="IS190" s="1071" t="n"/>
      <c r="IT190" s="1071" t="n"/>
      <c r="IU190" s="1071" t="n"/>
      <c r="IV190" s="1071" t="n"/>
      <c r="IW190" s="1071" t="n"/>
      <c r="IX190" s="1071" t="n"/>
      <c r="IY190" s="1071" t="n"/>
      <c r="IZ190" s="1071" t="n"/>
      <c r="JA190" s="1071" t="n"/>
      <c r="JB190" s="1071" t="n"/>
      <c r="JC190" s="1071" t="n"/>
      <c r="JD190" s="1071" t="n"/>
      <c r="JE190" s="1071" t="n"/>
      <c r="JF190" s="1071" t="n"/>
      <c r="JG190" s="1071" t="n"/>
      <c r="JH190" s="1071" t="n"/>
      <c r="JI190" s="1071" t="n"/>
      <c r="JJ190" s="1071" t="n"/>
      <c r="JK190" s="1071" t="n"/>
      <c r="JL190" s="1071" t="n"/>
      <c r="JM190" s="1071" t="n"/>
      <c r="JN190" s="1071" t="n"/>
      <c r="JO190" s="1071" t="n"/>
      <c r="JP190" s="1071" t="n"/>
      <c r="JQ190" s="1071" t="n"/>
      <c r="JR190" s="1071" t="n"/>
      <c r="JS190" s="1071" t="n"/>
      <c r="JT190" s="1071" t="n"/>
      <c r="JU190" s="1071" t="n"/>
      <c r="JV190" s="1071" t="n"/>
      <c r="JW190" s="1071" t="n"/>
      <c r="JX190" s="1071" t="n"/>
      <c r="JY190" s="1071" t="n"/>
      <c r="JZ190" s="1071" t="n"/>
      <c r="KA190" s="1071" t="n"/>
      <c r="KB190" s="1071" t="n"/>
      <c r="KC190" s="1071" t="n"/>
      <c r="KD190" s="1071" t="n"/>
      <c r="KE190" s="1071" t="n"/>
      <c r="KF190" s="1071" t="n"/>
      <c r="KG190" s="1071" t="n"/>
      <c r="KH190" s="1071" t="n"/>
      <c r="KI190" s="1071" t="n"/>
      <c r="KJ190" s="1071" t="n"/>
      <c r="KK190" s="1071" t="n"/>
      <c r="KL190" s="1071" t="n"/>
      <c r="KM190" s="1071" t="n"/>
      <c r="KN190" s="1071" t="n"/>
      <c r="KO190" s="1071" t="n"/>
      <c r="KP190" s="1071" t="n"/>
      <c r="KQ190" s="1071" t="n"/>
      <c r="KR190" s="1071" t="n"/>
      <c r="KS190" s="1071" t="n"/>
      <c r="KT190" s="1071" t="n"/>
      <c r="KU190" s="1071" t="n"/>
      <c r="KV190" s="1071" t="n"/>
      <c r="KW190" s="1071" t="n"/>
      <c r="KX190" s="1071" t="n"/>
      <c r="KY190" s="1071" t="n"/>
      <c r="KZ190" s="1071" t="n"/>
      <c r="LA190" s="1071" t="n"/>
      <c r="LB190" s="1071" t="n"/>
      <c r="LC190" s="1071" t="n"/>
      <c r="LD190" s="1071" t="n"/>
      <c r="LE190" s="1071" t="n"/>
      <c r="LF190" s="1071" t="n"/>
      <c r="LG190" s="1071" t="n"/>
      <c r="LH190" s="1071" t="n"/>
      <c r="LI190" s="1071" t="n"/>
      <c r="LJ190" s="1071" t="n"/>
      <c r="LK190" s="1071" t="n"/>
      <c r="LL190" s="1071" t="n"/>
      <c r="LM190" s="1071" t="n"/>
      <c r="LN190" s="1071" t="n"/>
      <c r="LO190" s="1071" t="n"/>
      <c r="LP190" s="1071" t="n"/>
      <c r="LQ190" s="1071" t="n"/>
      <c r="LR190" s="1071" t="n"/>
      <c r="LS190" s="1071" t="n"/>
    </row>
    <row r="191"/>
    <row r="192"/>
    <row r="193"/>
    <row r="194"/>
    <row r="195"/>
    <row r="196"/>
    <row r="197"/>
    <row r="198"/>
    <row r="199"/>
    <row r="200">
      <c r="G200" s="1158" t="n"/>
    </row>
    <row r="201"/>
    <row r="202"/>
    <row r="203">
      <c r="G203" s="1158"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count="2">
    <dataValidation sqref="V8:W8" showErrorMessage="1" showDropDown="0" showInputMessage="1" allowBlank="1" type="list" errorStyle="stop" operator="between">
      <formula1>$L$3:$L$4</formula1>
      <formula2>0</formula2>
    </dataValidation>
    <dataValidation sqref="C8:I8" showErrorMessage="1" showDropDown="0" showInputMessage="1" allowBlank="1" type="list" errorStyle="stop" operator="between">
      <formula1>$K$8:$K$9</formula1>
      <formula2>0</formula2>
    </dataValidation>
  </dataValidations>
  <hyperlinks>
    <hyperlink ref="B14" location="BS_LineItems!A5" display="Cash and cash equivalents "/>
    <hyperlink ref="N14" location="BS_LineItems!A5" display="Cash and cash equivalents "/>
  </hyperlinks>
  <printOptions horizontalCentered="1" verticalCentered="0" headings="0" gridLines="0" gridLinesSet="1"/>
  <pageMargins left="0.25" right="0.25" top="0.25" bottom="0" header="0.511811023622047" footer="0.511811023622047"/>
  <pageSetup orientation="portrait" paperSize="9" scale="26" fitToHeight="1" fitToWidth="1" pageOrder="downThenOver" blackAndWhite="0" draft="0" horizontalDpi="300" verticalDpi="300" copies="1"/>
  <colBreaks count="1" manualBreakCount="1">
    <brk id="21" min="0" max="65535" man="1"/>
  </colBreaks>
</worksheet>
</file>

<file path=xl/worksheets/sheet20.xml><?xml version="1.0" encoding="utf-8"?>
<worksheet xmlns="http://schemas.openxmlformats.org/spreadsheetml/2006/main">
  <sheetPr filterMode="0">
    <outlinePr summaryBelow="1" summaryRight="1"/>
    <pageSetUpPr fitToPage="1"/>
  </sheetPr>
  <dimension ref="A1:FD64"/>
  <sheetViews>
    <sheetView showFormulas="0" showGridLines="1" showRowColHeaders="1" showZeros="1" rightToLeft="0" tabSelected="0" showOutlineSymbols="1" defaultGridColor="1" view="pageBreakPreview" topLeftCell="A1" colorId="64" zoomScale="95" zoomScaleNormal="115" zoomScalePageLayoutView="95" workbookViewId="0">
      <selection pane="topLeft" activeCell="C7" activeCellId="0" sqref="C7"/>
    </sheetView>
  </sheetViews>
  <sheetFormatPr baseColWidth="8" defaultColWidth="0.87890625" defaultRowHeight="12" zeroHeight="0" outlineLevelRow="0"/>
  <cols>
    <col width="0.88" customWidth="1" style="1498" min="1" max="11"/>
    <col width="2.38" customWidth="1" style="1498" min="12" max="12"/>
    <col width="0.88" customWidth="1" style="1498" min="13" max="112"/>
    <col width="0.88" customWidth="1" style="1841" min="113" max="123"/>
    <col width="0.88" customWidth="1" style="1841" min="124" max="267"/>
    <col width="2.38" customWidth="1" style="1841" min="268" max="268"/>
    <col width="0.88" customWidth="1" style="1841" min="269" max="523"/>
    <col width="2.38" customWidth="1" style="1841" min="524" max="524"/>
    <col width="0.88" customWidth="1" style="1841" min="525" max="779"/>
    <col width="2.38" customWidth="1" style="1841" min="780" max="780"/>
    <col width="0.88" customWidth="1" style="1841" min="781" max="1024"/>
  </cols>
  <sheetData>
    <row r="1" ht="15" customFormat="1" customHeight="1" s="1842">
      <c r="A1" s="1843" t="n"/>
      <c r="B1" s="1843" t="n"/>
      <c r="C1" s="1843" t="n"/>
      <c r="D1" s="1843" t="n"/>
      <c r="E1" s="1843" t="n"/>
      <c r="F1" s="1843" t="n"/>
      <c r="G1" s="1843" t="n"/>
      <c r="H1" s="1843" t="n"/>
      <c r="I1" s="1843" t="n"/>
      <c r="J1" s="1843" t="n"/>
      <c r="K1" s="1843" t="n"/>
      <c r="L1" s="1843" t="n"/>
      <c r="M1" s="1843" t="n"/>
      <c r="N1" s="1843" t="n"/>
      <c r="O1" s="1843" t="n"/>
      <c r="P1" s="1843" t="n"/>
      <c r="Q1" s="1843" t="n"/>
      <c r="R1" s="1843" t="n"/>
      <c r="S1" s="1843" t="n"/>
      <c r="T1" s="1843" t="n"/>
      <c r="U1" s="1843" t="n"/>
      <c r="V1" s="1843" t="n"/>
      <c r="W1" s="1843" t="n"/>
      <c r="X1" s="1843" t="n"/>
      <c r="Y1" s="1843" t="n"/>
      <c r="Z1" s="1843" t="n"/>
      <c r="AA1" s="1843" t="n"/>
      <c r="AB1" s="1843" t="n"/>
      <c r="AC1" s="1843" t="n"/>
      <c r="AD1" s="1843" t="n"/>
      <c r="AE1" s="1843" t="n"/>
      <c r="AF1" s="1843" t="n"/>
      <c r="AG1" s="1843" t="n"/>
      <c r="AH1" s="1843" t="n"/>
      <c r="AI1" s="1843" t="n"/>
      <c r="AJ1" s="1843" t="n"/>
      <c r="AK1" s="1843" t="n"/>
      <c r="AL1" s="1843" t="n"/>
      <c r="AM1" s="1843" t="n"/>
      <c r="AN1" s="1843" t="n"/>
      <c r="AO1" s="1843" t="n"/>
      <c r="AP1" s="1843" t="n"/>
      <c r="AQ1" s="1843" t="n"/>
      <c r="AR1" s="1843" t="n"/>
      <c r="AS1" s="1843" t="n"/>
      <c r="AT1" s="1843" t="n"/>
      <c r="AU1" s="1844" t="n"/>
      <c r="AV1" s="1843" t="n"/>
      <c r="AW1" s="1843" t="n"/>
      <c r="AX1" s="1843" t="n"/>
      <c r="AY1" s="1843" t="n"/>
      <c r="AZ1" s="1843" t="n"/>
      <c r="BA1" s="1843" t="n"/>
      <c r="BB1" s="1843" t="n"/>
      <c r="BC1" s="1843" t="n"/>
      <c r="BD1" s="1843" t="n"/>
      <c r="BE1" s="1843" t="n"/>
      <c r="BF1" s="1843" t="n"/>
      <c r="BG1" s="1843" t="n"/>
      <c r="BH1" s="1843" t="n"/>
      <c r="BI1" s="1843" t="n"/>
      <c r="BJ1" s="1843" t="n"/>
      <c r="BK1" s="1843" t="n"/>
      <c r="BL1" s="1843" t="n"/>
      <c r="BM1" s="1843" t="n"/>
      <c r="BN1" s="1843" t="n"/>
      <c r="BO1" s="1843" t="n"/>
      <c r="BP1" s="1843" t="n"/>
      <c r="BQ1" s="1844" t="inlineStr">
        <is>
          <t>&lt;Control Office&gt;</t>
        </is>
      </c>
      <c r="BR1" s="1843" t="n"/>
      <c r="BS1" s="1843" t="n"/>
      <c r="BT1" s="1843" t="n"/>
      <c r="BU1" s="1843" t="n"/>
      <c r="BV1" s="1843" t="n"/>
      <c r="BW1" s="1843" t="n"/>
      <c r="BX1" s="1843" t="n"/>
      <c r="BY1" s="1843" t="n"/>
      <c r="BZ1" s="1843" t="n"/>
      <c r="CA1" s="1843" t="n"/>
      <c r="CB1" s="1844" t="n"/>
      <c r="CC1" s="1843" t="n"/>
      <c r="CD1" s="1843" t="n"/>
      <c r="CE1" s="1843" t="n"/>
      <c r="CF1" s="1843" t="n"/>
      <c r="CG1" s="1843" t="n"/>
      <c r="CH1" s="1843" t="n"/>
      <c r="CI1" s="1843" t="n"/>
      <c r="CJ1" s="1843" t="n"/>
      <c r="CK1" s="1843" t="n"/>
      <c r="CL1" s="1843" t="n"/>
      <c r="CM1" s="1843" t="n"/>
      <c r="CN1" s="1843" t="n"/>
      <c r="CO1" s="1843" t="n"/>
      <c r="CP1" s="1843" t="n"/>
      <c r="CQ1" s="1843" t="n"/>
      <c r="CR1" s="1843" t="n"/>
      <c r="CS1" s="1843" t="n"/>
      <c r="CT1" s="1843" t="n"/>
      <c r="CU1" s="1843" t="n"/>
      <c r="CV1" s="1843" t="n"/>
      <c r="CW1" s="1843" t="n"/>
      <c r="CX1" s="1843" t="n"/>
      <c r="CY1" s="1843" t="n"/>
      <c r="CZ1" s="1843" t="n"/>
      <c r="DA1" s="1843" t="n"/>
      <c r="DB1" s="1843" t="n"/>
      <c r="DC1" s="1843" t="n"/>
      <c r="DD1" s="1843" t="n"/>
      <c r="DE1" s="1843" t="n"/>
      <c r="DF1" s="1843" t="n"/>
      <c r="DG1" s="1843" t="n"/>
      <c r="DH1" s="1843" t="n"/>
      <c r="DI1" s="1843" t="n"/>
      <c r="DJ1" s="1843" t="n"/>
      <c r="DK1" s="1842" t="n"/>
      <c r="DL1" s="1842" t="n"/>
      <c r="DM1" s="1842" t="n"/>
      <c r="DN1" s="1842" t="n"/>
      <c r="DO1" s="1842" t="n"/>
      <c r="DP1" s="1842" t="n"/>
      <c r="DQ1" s="1842" t="n"/>
      <c r="DR1" s="1842" t="n"/>
      <c r="DS1" s="1842" t="n"/>
      <c r="DT1" s="1842" t="n"/>
      <c r="DU1" s="1842" t="n"/>
    </row>
    <row r="2" ht="13.5" customHeight="1" s="980">
      <c r="A2" s="1845" t="inlineStr">
        <is>
          <t xml:space="preserve"> Date</t>
        </is>
      </c>
      <c r="B2" s="1387" t="n"/>
      <c r="C2" s="1387" t="n"/>
      <c r="D2" s="1387" t="n"/>
      <c r="E2" s="1387" t="n"/>
      <c r="F2" s="1387" t="n"/>
      <c r="G2" s="1387" t="n"/>
      <c r="H2" s="1387" t="n"/>
      <c r="I2" s="1387" t="n"/>
      <c r="J2" s="1387" t="n"/>
      <c r="K2" s="1387" t="n"/>
      <c r="L2" s="1387" t="n"/>
      <c r="M2" s="1387" t="n"/>
      <c r="N2" s="1387" t="n"/>
      <c r="O2" s="1387" t="n"/>
      <c r="P2" s="1387" t="n"/>
      <c r="Q2" s="1387" t="n"/>
      <c r="R2" s="1387" t="n"/>
      <c r="S2" s="1388" t="n"/>
      <c r="T2" s="1846">
        <f>TODAY()</f>
        <v/>
      </c>
      <c r="U2" s="1387" t="n"/>
      <c r="V2" s="1387" t="n"/>
      <c r="W2" s="1387" t="n"/>
      <c r="X2" s="1387" t="n"/>
      <c r="Y2" s="1387" t="n"/>
      <c r="Z2" s="1387" t="n"/>
      <c r="AA2" s="1387" t="n"/>
      <c r="AB2" s="1387" t="n"/>
      <c r="AC2" s="1387" t="n"/>
      <c r="AD2" s="1387" t="n"/>
      <c r="AE2" s="1387" t="n"/>
      <c r="AF2" s="1387" t="n"/>
      <c r="AG2" s="1387" t="n"/>
      <c r="AH2" s="1388" t="n"/>
      <c r="AI2" s="1498" t="n"/>
      <c r="AJ2" s="1498" t="n"/>
      <c r="AK2" s="1498" t="n"/>
      <c r="AL2" s="1845" t="inlineStr">
        <is>
          <t xml:space="preserve"> Currency</t>
        </is>
      </c>
      <c r="AM2" s="1387" t="n"/>
      <c r="AN2" s="1387" t="n"/>
      <c r="AO2" s="1387" t="n"/>
      <c r="AP2" s="1387" t="n"/>
      <c r="AQ2" s="1387" t="n"/>
      <c r="AR2" s="1387" t="n"/>
      <c r="AS2" s="1387" t="n"/>
      <c r="AT2" s="1387" t="n"/>
      <c r="AU2" s="1388" t="n"/>
      <c r="AV2" s="1847">
        <f>BS!B7</f>
        <v/>
      </c>
      <c r="AW2" s="1387" t="n"/>
      <c r="AX2" s="1387" t="n"/>
      <c r="AY2" s="1387" t="n"/>
      <c r="AZ2" s="1387" t="n"/>
      <c r="BA2" s="1387" t="n"/>
      <c r="BB2" s="1387" t="n"/>
      <c r="BC2" s="1387" t="n"/>
      <c r="BD2" s="1387" t="n"/>
      <c r="BE2" s="1387" t="n"/>
      <c r="BF2" s="1387" t="n"/>
      <c r="BG2" s="1387" t="n"/>
      <c r="BH2" s="1387" t="n"/>
      <c r="BI2" s="1387" t="n"/>
      <c r="BJ2" s="1388" t="n"/>
      <c r="BK2" s="1498" t="n"/>
      <c r="BL2" s="1498" t="n"/>
      <c r="BM2" s="1498" t="n"/>
      <c r="BN2" s="1498" t="n"/>
      <c r="BO2" s="1498" t="n"/>
      <c r="BP2" s="1498" t="n"/>
      <c r="BQ2" s="1848" t="n"/>
      <c r="BZ2" s="1498" t="n"/>
      <c r="CA2" s="1498" t="n"/>
      <c r="CB2" s="1498" t="n"/>
      <c r="CC2" s="1498" t="n"/>
      <c r="CD2" s="1498" t="n"/>
      <c r="CE2" s="1498" t="n"/>
      <c r="CF2" s="1498" t="n"/>
      <c r="CG2" s="1498" t="n"/>
      <c r="CH2" s="1498" t="n"/>
      <c r="CI2" s="1498" t="n"/>
      <c r="CJ2" s="1498" t="n"/>
      <c r="CK2" s="1498" t="n"/>
      <c r="CL2" s="1498" t="n"/>
      <c r="CM2" s="1498" t="n"/>
      <c r="CN2" s="1498" t="n"/>
      <c r="CO2" s="1498" t="n"/>
      <c r="CP2" s="1498" t="n"/>
      <c r="CQ2" s="1498" t="n"/>
      <c r="CR2" s="1498" t="n"/>
      <c r="CS2" s="1498" t="n"/>
      <c r="CT2" s="1498" t="n"/>
      <c r="CU2" s="1498" t="n"/>
      <c r="CV2" s="1498" t="n"/>
      <c r="CW2" s="1498" t="n"/>
      <c r="CX2" s="1498" t="n"/>
      <c r="CY2" s="1498" t="n"/>
      <c r="CZ2" s="1498" t="n"/>
      <c r="DA2" s="1498" t="n"/>
      <c r="DB2" s="1498" t="n"/>
      <c r="DC2" s="1498" t="n"/>
      <c r="DD2" s="1498" t="n"/>
      <c r="DE2" s="1498" t="n"/>
      <c r="DF2" s="1498" t="n"/>
      <c r="DG2" s="1849" t="n"/>
      <c r="DT2" s="1498" t="n"/>
      <c r="DU2" s="1498" t="n"/>
      <c r="DV2" s="1498" t="n"/>
      <c r="DW2" s="1498" t="n"/>
      <c r="DX2" s="1498" t="n"/>
      <c r="DY2" s="1498" t="n"/>
      <c r="DZ2" s="1498" t="n"/>
      <c r="EA2" s="1498" t="n"/>
      <c r="EB2" s="1498" t="n"/>
      <c r="EC2" s="1498" t="n"/>
      <c r="ED2" s="1850" t="n"/>
      <c r="EE2" s="1850" t="n"/>
      <c r="EF2" s="1850" t="n"/>
      <c r="EG2" s="1850" t="n"/>
      <c r="EH2" s="1850" t="n"/>
      <c r="EI2" s="1850" t="n"/>
      <c r="EJ2" s="1850" t="n"/>
      <c r="EK2" s="1850" t="n"/>
      <c r="EL2" s="1850" t="n"/>
      <c r="EM2" s="1850" t="n"/>
      <c r="EN2" s="1850" t="n"/>
      <c r="EO2" s="1850" t="n"/>
      <c r="EP2" s="1850" t="n"/>
      <c r="EQ2" s="1850" t="n"/>
      <c r="ER2" s="1850" t="n"/>
    </row>
    <row r="3" ht="6.75" customHeight="1" s="980">
      <c r="A3" s="1845" t="inlineStr">
        <is>
          <t xml:space="preserve"> Credit Division in Charge</t>
        </is>
      </c>
      <c r="B3" s="1411" t="n"/>
      <c r="C3" s="1411" t="n"/>
      <c r="D3" s="1411" t="n"/>
      <c r="E3" s="1411" t="n"/>
      <c r="F3" s="1411" t="n"/>
      <c r="G3" s="1411" t="n"/>
      <c r="H3" s="1411" t="n"/>
      <c r="I3" s="1411" t="n"/>
      <c r="J3" s="1411" t="n"/>
      <c r="K3" s="1411" t="n"/>
      <c r="L3" s="1411" t="n"/>
      <c r="M3" s="1411" t="n"/>
      <c r="N3" s="1411" t="n"/>
      <c r="O3" s="1411" t="n"/>
      <c r="P3" s="1411" t="n"/>
      <c r="Q3" s="1411" t="n"/>
      <c r="R3" s="1411" t="n"/>
      <c r="S3" s="1412" t="n"/>
      <c r="T3" s="1847">
        <f>#REF!</f>
        <v/>
      </c>
      <c r="U3" s="1411" t="n"/>
      <c r="V3" s="1411" t="n"/>
      <c r="W3" s="1411" t="n"/>
      <c r="X3" s="1411" t="n"/>
      <c r="Y3" s="1411" t="n"/>
      <c r="Z3" s="1411" t="n"/>
      <c r="AA3" s="1411" t="n"/>
      <c r="AB3" s="1411" t="n"/>
      <c r="AC3" s="1411" t="n"/>
      <c r="AD3" s="1411" t="n"/>
      <c r="AE3" s="1411" t="n"/>
      <c r="AF3" s="1411" t="n"/>
      <c r="AG3" s="1411" t="n"/>
      <c r="AH3" s="1412" t="n"/>
      <c r="AI3" s="1498" t="n"/>
      <c r="AJ3" s="1498" t="n"/>
      <c r="AK3" s="1498" t="n"/>
      <c r="AL3" s="1845" t="inlineStr">
        <is>
          <t xml:space="preserve"> Unit</t>
        </is>
      </c>
      <c r="AM3" s="1411" t="n"/>
      <c r="AN3" s="1411" t="n"/>
      <c r="AO3" s="1411" t="n"/>
      <c r="AP3" s="1411" t="n"/>
      <c r="AQ3" s="1411" t="n"/>
      <c r="AR3" s="1411" t="n"/>
      <c r="AS3" s="1411" t="n"/>
      <c r="AT3" s="1411" t="n"/>
      <c r="AU3" s="1412" t="n"/>
      <c r="AV3" s="1847">
        <f>BS!B10</f>
        <v/>
      </c>
      <c r="AW3" s="1411" t="n"/>
      <c r="AX3" s="1411" t="n"/>
      <c r="AY3" s="1411" t="n"/>
      <c r="AZ3" s="1411" t="n"/>
      <c r="BA3" s="1411" t="n"/>
      <c r="BB3" s="1411" t="n"/>
      <c r="BC3" s="1411" t="n"/>
      <c r="BD3" s="1411" t="n"/>
      <c r="BE3" s="1411" t="n"/>
      <c r="BF3" s="1411" t="n"/>
      <c r="BG3" s="1411" t="n"/>
      <c r="BH3" s="1411" t="n"/>
      <c r="BI3" s="1411" t="n"/>
      <c r="BJ3" s="1412" t="n"/>
      <c r="BK3" s="1498" t="n"/>
      <c r="BL3" s="1498" t="n"/>
      <c r="BM3" s="1498" t="n"/>
      <c r="BN3" s="1498" t="n"/>
      <c r="BO3" s="1498" t="n"/>
      <c r="BP3" s="1498" t="n"/>
      <c r="BQ3" s="1498" t="n"/>
      <c r="BR3" s="1498" t="n"/>
      <c r="BS3" s="1498" t="n"/>
      <c r="BT3" s="1498" t="n"/>
      <c r="BU3" s="1498" t="n"/>
      <c r="BV3" s="1498" t="n"/>
      <c r="BW3" s="1498" t="n"/>
      <c r="BX3" s="1498" t="n"/>
      <c r="BY3" s="1498" t="n"/>
      <c r="BZ3" s="1498" t="n"/>
      <c r="CA3" s="1498" t="n"/>
      <c r="CB3" s="1498" t="n"/>
      <c r="CC3" s="1498" t="n"/>
      <c r="CD3" s="1498" t="n"/>
      <c r="CE3" s="1498" t="n"/>
      <c r="CF3" s="1498" t="n"/>
      <c r="CG3" s="1498" t="n"/>
      <c r="CH3" s="1498" t="n"/>
      <c r="CI3" s="1498" t="n"/>
      <c r="CJ3" s="1498" t="n"/>
      <c r="CK3" s="1498" t="n"/>
      <c r="CL3" s="1498" t="n"/>
      <c r="CM3" s="1498" t="n"/>
      <c r="CN3" s="1498" t="n"/>
      <c r="CO3" s="1498" t="n"/>
      <c r="CP3" s="1498" t="n"/>
      <c r="CQ3" s="1498" t="n"/>
      <c r="CR3" s="1498" t="n"/>
      <c r="CS3" s="1498" t="n"/>
      <c r="CT3" s="1498" t="n"/>
      <c r="CU3" s="1498" t="n"/>
      <c r="CV3" s="1498" t="n"/>
      <c r="CW3" s="1498" t="n"/>
      <c r="CX3" s="1498" t="n"/>
      <c r="CY3" s="1498" t="n"/>
      <c r="CZ3" s="1498" t="n"/>
      <c r="DA3" s="1498" t="n"/>
      <c r="DB3" s="1498" t="n"/>
      <c r="DC3" s="1498" t="n"/>
      <c r="DD3" s="1498" t="n"/>
      <c r="DE3" s="1498" t="n"/>
      <c r="DF3" s="1498" t="n"/>
      <c r="DG3" s="1851" t="n"/>
      <c r="DT3" s="1498" t="n"/>
      <c r="DU3" s="1498" t="n"/>
      <c r="DV3" s="1498" t="n"/>
      <c r="DW3" s="1498" t="n"/>
      <c r="DX3" s="1498" t="n"/>
      <c r="DY3" s="1498" t="n"/>
      <c r="DZ3" s="1498" t="n"/>
      <c r="EA3" s="1498" t="n"/>
      <c r="EB3" s="1498" t="n"/>
      <c r="EC3" s="1498" t="n"/>
      <c r="ED3" s="1850" t="n"/>
      <c r="EE3" s="1850" t="n"/>
      <c r="EF3" s="1850" t="n"/>
      <c r="EG3" s="1850" t="n"/>
      <c r="EH3" s="1850" t="n"/>
      <c r="EI3" s="1850" t="n"/>
      <c r="EJ3" s="1850" t="n"/>
      <c r="EK3" s="1850" t="n"/>
      <c r="EL3" s="1850" t="n"/>
      <c r="EM3" s="1850" t="n"/>
      <c r="EN3" s="1850" t="n"/>
      <c r="EO3" s="1850" t="n"/>
      <c r="EP3" s="1850" t="n"/>
      <c r="EQ3" s="1850" t="n"/>
      <c r="ER3" s="1850" t="n"/>
    </row>
    <row r="4" ht="6.75" customHeight="1" s="980">
      <c r="A4" s="1427" t="n"/>
      <c r="B4" s="1428" t="n"/>
      <c r="C4" s="1428" t="n"/>
      <c r="D4" s="1428" t="n"/>
      <c r="E4" s="1428" t="n"/>
      <c r="F4" s="1428" t="n"/>
      <c r="G4" s="1428" t="n"/>
      <c r="H4" s="1428" t="n"/>
      <c r="I4" s="1428" t="n"/>
      <c r="J4" s="1428" t="n"/>
      <c r="K4" s="1428" t="n"/>
      <c r="L4" s="1428" t="n"/>
      <c r="M4" s="1428" t="n"/>
      <c r="N4" s="1428" t="n"/>
      <c r="O4" s="1428" t="n"/>
      <c r="P4" s="1428" t="n"/>
      <c r="Q4" s="1428" t="n"/>
      <c r="R4" s="1428" t="n"/>
      <c r="S4" s="1429" t="n"/>
      <c r="T4" s="1427" t="n"/>
      <c r="U4" s="1428" t="n"/>
      <c r="V4" s="1428" t="n"/>
      <c r="W4" s="1428" t="n"/>
      <c r="X4" s="1428" t="n"/>
      <c r="Y4" s="1428" t="n"/>
      <c r="Z4" s="1428" t="n"/>
      <c r="AA4" s="1428" t="n"/>
      <c r="AB4" s="1428" t="n"/>
      <c r="AC4" s="1428" t="n"/>
      <c r="AD4" s="1428" t="n"/>
      <c r="AE4" s="1428" t="n"/>
      <c r="AF4" s="1428" t="n"/>
      <c r="AG4" s="1428" t="n"/>
      <c r="AH4" s="1429" t="n"/>
      <c r="AI4" s="1498" t="n"/>
      <c r="AJ4" s="1498" t="n"/>
      <c r="AK4" s="1498" t="n"/>
      <c r="AL4" s="1427" t="n"/>
      <c r="AM4" s="1428" t="n"/>
      <c r="AN4" s="1428" t="n"/>
      <c r="AO4" s="1428" t="n"/>
      <c r="AP4" s="1428" t="n"/>
      <c r="AQ4" s="1428" t="n"/>
      <c r="AR4" s="1428" t="n"/>
      <c r="AS4" s="1428" t="n"/>
      <c r="AT4" s="1428" t="n"/>
      <c r="AU4" s="1429" t="n"/>
      <c r="AV4" s="1427" t="n"/>
      <c r="AW4" s="1428" t="n"/>
      <c r="AX4" s="1428" t="n"/>
      <c r="AY4" s="1428" t="n"/>
      <c r="AZ4" s="1428" t="n"/>
      <c r="BA4" s="1428" t="n"/>
      <c r="BB4" s="1428" t="n"/>
      <c r="BC4" s="1428" t="n"/>
      <c r="BD4" s="1428" t="n"/>
      <c r="BE4" s="1428" t="n"/>
      <c r="BF4" s="1428" t="n"/>
      <c r="BG4" s="1428" t="n"/>
      <c r="BH4" s="1428" t="n"/>
      <c r="BI4" s="1428" t="n"/>
      <c r="BJ4" s="1429" t="n"/>
      <c r="BK4" s="1498" t="n"/>
      <c r="BL4" s="1498" t="n"/>
      <c r="BM4" s="1498" t="n"/>
      <c r="BN4" s="1498" t="n"/>
      <c r="BO4" s="1498" t="n"/>
      <c r="BP4" s="1498" t="n"/>
      <c r="BQ4" s="1498" t="n"/>
      <c r="BR4" s="1498" t="n"/>
      <c r="BS4" s="1498" t="n"/>
      <c r="BT4" s="1498" t="n"/>
      <c r="BU4" s="1498" t="n"/>
      <c r="BV4" s="1498" t="n"/>
      <c r="BW4" s="1498" t="n"/>
      <c r="BX4" s="1498" t="n"/>
      <c r="BY4" s="1498" t="n"/>
      <c r="BZ4" s="1498" t="n"/>
      <c r="CA4" s="1498" t="n"/>
      <c r="CB4" s="1498" t="n"/>
      <c r="CC4" s="1498" t="n"/>
      <c r="CD4" s="1498" t="n"/>
      <c r="CE4" s="1498" t="n"/>
      <c r="CF4" s="1498" t="n"/>
      <c r="CG4" s="1498" t="n"/>
      <c r="CH4" s="1498" t="n"/>
      <c r="CI4" s="1498" t="n"/>
      <c r="CJ4" s="1498" t="n"/>
      <c r="CK4" s="1498" t="n"/>
      <c r="CL4" s="1498" t="n"/>
      <c r="CM4" s="1498" t="n"/>
      <c r="CN4" s="1498" t="n"/>
      <c r="CO4" s="1498" t="n"/>
      <c r="CP4" s="1498" t="n"/>
      <c r="CQ4" s="1498" t="n"/>
      <c r="CR4" s="1498" t="n"/>
      <c r="CS4" s="1498" t="n"/>
      <c r="CT4" s="1498" t="n"/>
      <c r="CU4" s="1498" t="n"/>
      <c r="CV4" s="1498" t="n"/>
      <c r="CW4" s="1498" t="n"/>
      <c r="CX4" s="1498" t="n"/>
      <c r="CY4" s="1498" t="n"/>
      <c r="CZ4" s="1498" t="n"/>
      <c r="DA4" s="1498" t="n"/>
      <c r="DB4" s="1498" t="n"/>
      <c r="DC4" s="1498" t="n"/>
      <c r="DD4" s="1498" t="n"/>
      <c r="DE4" s="1498" t="n"/>
      <c r="DF4" s="1498" t="n"/>
      <c r="DG4" s="1852" t="n"/>
      <c r="DT4" s="1498" t="n"/>
      <c r="DU4" s="1498" t="n"/>
      <c r="DV4" s="1498" t="n"/>
      <c r="DW4" s="1498" t="n"/>
      <c r="DX4" s="1498" t="n"/>
      <c r="DY4" s="1498" t="n"/>
      <c r="DZ4" s="1498" t="n"/>
      <c r="EA4" s="1498" t="n"/>
      <c r="EB4" s="1498" t="n"/>
      <c r="EC4" s="1498" t="n"/>
      <c r="ED4" s="1850" t="n"/>
      <c r="EE4" s="1850" t="n"/>
      <c r="EF4" s="1850" t="n"/>
      <c r="EG4" s="1850" t="n"/>
      <c r="EH4" s="1850" t="n"/>
      <c r="EI4" s="1850" t="n"/>
      <c r="EJ4" s="1850" t="n"/>
      <c r="EK4" s="1850" t="n"/>
      <c r="EL4" s="1850" t="n"/>
      <c r="EM4" s="1850" t="n"/>
      <c r="EN4" s="1850" t="n"/>
      <c r="EO4" s="1850" t="n"/>
      <c r="EP4" s="1850" t="n"/>
      <c r="EQ4" s="1850" t="n"/>
      <c r="ER4" s="1850" t="n"/>
    </row>
    <row r="5" ht="6.75" customHeight="1" s="980">
      <c r="A5" s="1498" t="n"/>
      <c r="B5" s="1498" t="n"/>
      <c r="C5" s="1498" t="n"/>
      <c r="D5" s="1498" t="n"/>
      <c r="E5" s="1498" t="n"/>
      <c r="F5" s="1498" t="n"/>
      <c r="G5" s="1498" t="n"/>
      <c r="H5" s="1498" t="n"/>
      <c r="I5" s="1498" t="n"/>
      <c r="J5" s="1498" t="n"/>
      <c r="K5" s="1850" t="n"/>
      <c r="L5" s="1850" t="n"/>
      <c r="M5" s="1850" t="n"/>
      <c r="N5" s="1850" t="n"/>
      <c r="O5" s="1850" t="n"/>
      <c r="P5" s="1850" t="n"/>
      <c r="Q5" s="1850" t="n"/>
      <c r="R5" s="1850" t="n"/>
      <c r="S5" s="1850" t="n"/>
      <c r="T5" s="1850" t="n"/>
      <c r="U5" s="1850" t="n"/>
      <c r="V5" s="1850" t="n"/>
      <c r="W5" s="1850" t="n"/>
      <c r="X5" s="1850" t="n"/>
      <c r="Y5" s="1850" t="n"/>
      <c r="Z5" s="1498" t="n"/>
      <c r="AA5" s="1498" t="n"/>
      <c r="AB5" s="1498" t="n"/>
      <c r="AC5" s="1498" t="n"/>
      <c r="AD5" s="1498" t="n"/>
      <c r="AE5" s="1498" t="n"/>
      <c r="AF5" s="1498" t="n"/>
      <c r="AG5" s="1498" t="n"/>
      <c r="AH5" s="1498" t="n"/>
      <c r="AI5" s="1498" t="n"/>
      <c r="AJ5" s="1853" t="n"/>
      <c r="AK5" s="1853" t="n"/>
      <c r="AL5" s="1853" t="n"/>
      <c r="AM5" s="1853" t="n"/>
      <c r="AN5" s="1853" t="n"/>
      <c r="AO5" s="1853" t="n"/>
      <c r="AP5" s="1853" t="n"/>
      <c r="AQ5" s="1853" t="n"/>
      <c r="AR5" s="1853" t="n"/>
      <c r="AS5" s="1853" t="n"/>
      <c r="AT5" s="1498" t="n"/>
      <c r="AU5" s="1498" t="n"/>
      <c r="AV5" s="1498" t="n"/>
      <c r="AW5" s="1498" t="n"/>
      <c r="AX5" s="1498" t="n"/>
      <c r="AY5" s="1498" t="n"/>
      <c r="AZ5" s="1498" t="n"/>
      <c r="BA5" s="1498" t="n"/>
      <c r="BB5" s="1498" t="n"/>
      <c r="BC5" s="1498" t="n"/>
      <c r="BD5" s="1498" t="n"/>
      <c r="BE5" s="1498" t="n"/>
      <c r="BF5" s="1498" t="n"/>
      <c r="BG5" s="1498" t="n"/>
      <c r="BH5" s="1498" t="n"/>
      <c r="BI5" s="1498" t="n"/>
      <c r="BJ5" s="1498" t="n"/>
      <c r="BK5" s="1498" t="n"/>
      <c r="BL5" s="1498" t="n"/>
      <c r="BM5" s="1854" t="n"/>
      <c r="BN5" s="1854" t="n"/>
      <c r="BO5" s="1854" t="n"/>
      <c r="BP5" s="1854" t="n"/>
      <c r="BQ5" s="1498" t="n"/>
      <c r="BR5" s="1498" t="n"/>
      <c r="BS5" s="1498" t="n"/>
      <c r="BT5" s="1498" t="n"/>
      <c r="BU5" s="1498" t="n"/>
      <c r="BV5" s="1498" t="n"/>
      <c r="BW5" s="1498" t="n"/>
      <c r="BX5" s="1498" t="n"/>
      <c r="BY5" s="1498" t="n"/>
      <c r="BZ5" s="1498" t="n"/>
      <c r="CA5" s="1498" t="n"/>
      <c r="CB5" s="1498" t="n"/>
      <c r="CC5" s="1498" t="n"/>
      <c r="CD5" s="1498" t="n"/>
      <c r="CE5" s="1498" t="n"/>
      <c r="CF5" s="1498" t="n"/>
      <c r="CG5" s="1498" t="n"/>
      <c r="CH5" s="1498" t="n"/>
      <c r="CI5" s="1498" t="n"/>
      <c r="CJ5" s="1498" t="n"/>
      <c r="CK5" s="1498" t="n"/>
      <c r="CL5" s="1498" t="n"/>
      <c r="CM5" s="1498" t="n"/>
      <c r="CN5" s="1498" t="n"/>
      <c r="CO5" s="1498" t="n"/>
      <c r="CP5" s="1498" t="n"/>
      <c r="CQ5" s="1498" t="n"/>
      <c r="CR5" s="1498" t="n"/>
      <c r="CS5" s="1498" t="n"/>
      <c r="CT5" s="1498" t="n"/>
      <c r="CU5" s="1498" t="n"/>
      <c r="CV5" s="1498" t="n"/>
      <c r="CW5" s="1498" t="n"/>
      <c r="CX5" s="1498" t="n"/>
      <c r="CY5" s="1498" t="n"/>
      <c r="CZ5" s="1498" t="n"/>
      <c r="DA5" s="1498" t="n"/>
      <c r="DB5" s="1498" t="n"/>
      <c r="DC5" s="1498" t="n"/>
      <c r="DD5" s="1498" t="n"/>
      <c r="DE5" s="1498" t="n"/>
      <c r="DF5" s="1498" t="n"/>
      <c r="DG5" s="1852" t="n"/>
    </row>
    <row r="6" ht="6.75" customHeight="1" s="980">
      <c r="A6" s="1498" t="n"/>
      <c r="B6" s="1498" t="n"/>
      <c r="C6" s="1498" t="n"/>
      <c r="D6" s="1498" t="n"/>
      <c r="E6" s="1498" t="n"/>
      <c r="F6" s="1498" t="n"/>
      <c r="G6" s="1498" t="n"/>
      <c r="H6" s="1498" t="n"/>
      <c r="I6" s="1498" t="n"/>
      <c r="J6" s="1498" t="n"/>
      <c r="K6" s="1850" t="n"/>
      <c r="L6" s="1850" t="n"/>
      <c r="M6" s="1850" t="n"/>
      <c r="N6" s="1850" t="n"/>
      <c r="O6" s="1850" t="n"/>
      <c r="P6" s="1850" t="n"/>
      <c r="Q6" s="1850" t="n"/>
      <c r="R6" s="1850" t="n"/>
      <c r="S6" s="1850" t="n"/>
      <c r="T6" s="1850" t="n"/>
      <c r="U6" s="1850" t="n"/>
      <c r="V6" s="1850" t="n"/>
      <c r="W6" s="1850" t="n"/>
      <c r="X6" s="1850" t="n"/>
      <c r="Y6" s="1850" t="n"/>
      <c r="Z6" s="1498" t="n"/>
      <c r="AA6" s="1498" t="n"/>
      <c r="AB6" s="1498" t="n"/>
      <c r="AC6" s="1498" t="n"/>
      <c r="AD6" s="1498" t="n"/>
      <c r="AE6" s="1498" t="n"/>
      <c r="AF6" s="1498" t="n"/>
      <c r="AG6" s="1498" t="n"/>
      <c r="AH6" s="1498" t="n"/>
      <c r="AI6" s="1498" t="n"/>
      <c r="AJ6" s="1853" t="n"/>
      <c r="AK6" s="1853" t="n"/>
      <c r="AL6" s="1853" t="n"/>
      <c r="AM6" s="1853" t="n"/>
      <c r="AN6" s="1853" t="n"/>
      <c r="AO6" s="1853" t="n"/>
      <c r="AP6" s="1853" t="n"/>
      <c r="AQ6" s="1853" t="n"/>
      <c r="AR6" s="1853" t="n"/>
      <c r="AS6" s="1853" t="n"/>
      <c r="AT6" s="1498" t="n"/>
      <c r="AU6" s="1498" t="n"/>
      <c r="AV6" s="1498" t="n"/>
      <c r="AW6" s="1498" t="n"/>
      <c r="AX6" s="1498" t="n"/>
      <c r="AY6" s="1498" t="n"/>
      <c r="AZ6" s="1498" t="n"/>
      <c r="BA6" s="1498" t="n"/>
      <c r="BB6" s="1498" t="n"/>
      <c r="BC6" s="1498" t="n"/>
      <c r="BD6" s="1498" t="n"/>
      <c r="BE6" s="1498" t="n"/>
      <c r="BF6" s="1498" t="n"/>
      <c r="BG6" s="1498" t="n"/>
      <c r="BH6" s="1498" t="n"/>
      <c r="BI6" s="1498" t="n"/>
      <c r="BJ6" s="1498" t="n"/>
      <c r="BK6" s="1498" t="n"/>
      <c r="BL6" s="1498" t="n"/>
      <c r="BM6" s="1854" t="n"/>
      <c r="BN6" s="1854" t="n"/>
      <c r="BO6" s="1854" t="n"/>
      <c r="BP6" s="1854" t="n"/>
      <c r="BQ6" s="1498" t="n"/>
      <c r="BR6" s="1498" t="n"/>
      <c r="BS6" s="1498" t="n"/>
      <c r="BT6" s="1498" t="n"/>
      <c r="BU6" s="1498" t="n"/>
      <c r="BV6" s="1498" t="n"/>
      <c r="BW6" s="1498" t="n"/>
      <c r="BX6" s="1498" t="n"/>
      <c r="BY6" s="1498" t="n"/>
      <c r="BZ6" s="1498" t="n"/>
      <c r="CA6" s="1498" t="n"/>
      <c r="CB6" s="1498" t="n"/>
      <c r="CC6" s="1498" t="n"/>
      <c r="CD6" s="1498" t="n"/>
      <c r="CE6" s="1498" t="n"/>
      <c r="CF6" s="1498" t="n"/>
      <c r="CG6" s="1498" t="n"/>
      <c r="CH6" s="1498" t="n"/>
      <c r="CI6" s="1498" t="n"/>
      <c r="CJ6" s="1498" t="n"/>
      <c r="CK6" s="1498" t="n"/>
      <c r="CL6" s="1498" t="n"/>
      <c r="CM6" s="1498" t="n"/>
      <c r="CN6" s="1498" t="n"/>
      <c r="CO6" s="1498" t="n"/>
      <c r="CP6" s="1498" t="n"/>
      <c r="CQ6" s="1498" t="n"/>
      <c r="CR6" s="1498" t="n"/>
      <c r="CS6" s="1498" t="n"/>
      <c r="CT6" s="1498" t="n"/>
      <c r="CU6" s="1498" t="n"/>
      <c r="CV6" s="1498" t="n"/>
      <c r="CW6" s="1498" t="n"/>
      <c r="CX6" s="1498" t="n"/>
      <c r="CY6" s="1498" t="n"/>
      <c r="CZ6" s="1498" t="n"/>
      <c r="DA6" s="1498" t="n"/>
      <c r="DB6" s="1498" t="n"/>
      <c r="DC6" s="1498" t="n"/>
      <c r="DD6" s="1498" t="n"/>
      <c r="DE6" s="1498" t="n"/>
      <c r="DF6" s="1498" t="n"/>
      <c r="DG6" s="1852" t="n"/>
    </row>
    <row r="7" ht="9" customHeight="1" s="980">
      <c r="B7" s="1498" t="n"/>
      <c r="C7" s="1498" t="n"/>
      <c r="D7" s="1498" t="n"/>
      <c r="E7" s="1498" t="n"/>
      <c r="F7" s="1498" t="n"/>
      <c r="G7" s="1498" t="n"/>
      <c r="H7" s="1498" t="n"/>
      <c r="I7" s="1498" t="n"/>
      <c r="J7" s="1498" t="n"/>
      <c r="K7" s="1498" t="n"/>
      <c r="L7" s="1854" t="n"/>
      <c r="M7" s="1854" t="n"/>
      <c r="N7" s="1854" t="n"/>
      <c r="O7" s="1854" t="n"/>
      <c r="P7" s="1854" t="n"/>
      <c r="Q7" s="1854" t="n"/>
      <c r="R7" s="1854" t="n"/>
      <c r="S7" s="1854" t="n"/>
      <c r="T7" s="1854" t="n"/>
      <c r="U7" s="1854" t="n"/>
      <c r="V7" s="1854" t="n"/>
      <c r="W7" s="1854" t="n"/>
      <c r="X7" s="1854" t="n"/>
      <c r="Y7" s="1854" t="n"/>
      <c r="Z7" s="1854" t="n"/>
      <c r="AT7" s="1498" t="n"/>
      <c r="AU7" s="1498" t="n"/>
      <c r="AV7" s="1498" t="n"/>
      <c r="AW7" s="1498" t="n"/>
      <c r="AX7" s="1498" t="n"/>
      <c r="AY7" s="1498" t="n"/>
      <c r="AZ7" s="1498" t="n"/>
      <c r="BA7" s="1498" t="n"/>
      <c r="BB7" s="1498" t="n"/>
      <c r="BC7" s="1498" t="n"/>
      <c r="BD7" s="1498" t="n"/>
      <c r="BE7" s="1498" t="n"/>
      <c r="BF7" s="1498" t="n"/>
      <c r="BG7" s="1498" t="n"/>
      <c r="BH7" s="1498" t="n"/>
      <c r="BI7" s="1498" t="n"/>
      <c r="BJ7" s="1498" t="n"/>
      <c r="BK7" s="1498" t="n"/>
      <c r="BL7" s="1498" t="n"/>
      <c r="BM7" s="1854" t="n"/>
      <c r="BN7" s="1854" t="n"/>
      <c r="BO7" s="1854" t="n"/>
      <c r="BP7" s="1854" t="n"/>
      <c r="BQ7" s="1498" t="n"/>
      <c r="BR7" s="1498" t="n"/>
      <c r="BS7" s="1498" t="n"/>
      <c r="BT7" s="1498" t="n"/>
      <c r="BU7" s="1498" t="n"/>
      <c r="BV7" s="1498" t="n"/>
      <c r="BW7" s="1498" t="n"/>
      <c r="BX7" s="1498" t="n"/>
      <c r="BY7" s="1498" t="n"/>
      <c r="BZ7" s="1498" t="n"/>
      <c r="CA7" s="1498" t="n"/>
      <c r="CB7" s="1498" t="n"/>
      <c r="CC7" s="1498" t="n"/>
      <c r="CD7" s="1498" t="n"/>
      <c r="CE7" s="1498" t="n"/>
      <c r="CF7" s="1498" t="n"/>
      <c r="CG7" s="1498" t="n"/>
      <c r="CH7" s="1498" t="n"/>
      <c r="CI7" s="1498" t="n"/>
      <c r="CJ7" s="1498" t="n"/>
      <c r="CK7" s="1498" t="n"/>
      <c r="CL7" s="1498" t="n"/>
      <c r="CM7" s="1498" t="n"/>
      <c r="CN7" s="1498" t="n"/>
      <c r="CO7" s="1498" t="n"/>
      <c r="CP7" s="1498" t="n"/>
      <c r="CQ7" s="1498" t="n"/>
      <c r="CR7" s="1498" t="n"/>
      <c r="CS7" s="1498" t="n"/>
      <c r="CT7" s="1498" t="n"/>
      <c r="CU7" s="1498" t="n"/>
      <c r="CV7" s="1498" t="n"/>
      <c r="CW7" s="1498" t="n"/>
      <c r="CX7" s="1498" t="n"/>
      <c r="CY7" s="1498" t="n"/>
      <c r="CZ7" s="1498" t="n"/>
      <c r="DA7" s="1498" t="n"/>
      <c r="DB7" s="1498" t="n"/>
      <c r="DC7" s="1498" t="n"/>
      <c r="DD7" s="1498" t="n"/>
      <c r="DE7" s="1498" t="n"/>
      <c r="DF7" s="1498" t="n"/>
      <c r="DG7" s="1855" t="n"/>
    </row>
    <row r="8" ht="4.5" customHeight="1" s="980"/>
    <row r="9" ht="15" customHeight="1" s="980">
      <c r="A9" s="1856" t="inlineStr">
        <is>
          <t>MIZUHO C-CIF</t>
        </is>
      </c>
      <c r="B9" s="1387" t="n"/>
      <c r="C9" s="1387" t="n"/>
      <c r="D9" s="1387" t="n"/>
      <c r="E9" s="1387" t="n"/>
      <c r="F9" s="1387" t="n"/>
      <c r="G9" s="1387" t="n"/>
      <c r="H9" s="1387" t="n"/>
      <c r="I9" s="1387" t="n"/>
      <c r="J9" s="1387" t="n"/>
      <c r="K9" s="1387" t="n"/>
      <c r="L9" s="1388" t="n"/>
      <c r="M9" s="1857" t="inlineStr">
        <is>
          <t>Branch/Office Name</t>
        </is>
      </c>
      <c r="N9" s="1387" t="n"/>
      <c r="O9" s="1387" t="n"/>
      <c r="P9" s="1387" t="n"/>
      <c r="Q9" s="1387" t="n"/>
      <c r="R9" s="1387" t="n"/>
      <c r="S9" s="1387" t="n"/>
      <c r="T9" s="1387" t="n"/>
      <c r="U9" s="1387" t="n"/>
      <c r="V9" s="1387" t="n"/>
      <c r="W9" s="1387" t="n"/>
      <c r="X9" s="1387" t="n"/>
      <c r="Y9" s="1387" t="n"/>
      <c r="Z9" s="1387" t="n"/>
      <c r="AA9" s="1387" t="n"/>
      <c r="AB9" s="1387" t="n"/>
      <c r="AC9" s="1387" t="n"/>
      <c r="AD9" s="1387" t="n"/>
      <c r="AE9" s="1387" t="n"/>
      <c r="AF9" s="1387" t="n"/>
      <c r="AG9" s="1387" t="n"/>
      <c r="AH9" s="1387" t="n"/>
      <c r="AI9" s="1387" t="n"/>
      <c r="AJ9" s="1387" t="n"/>
      <c r="AK9" s="1387" t="n"/>
      <c r="AL9" s="1387" t="n"/>
      <c r="AM9" s="1387" t="n"/>
      <c r="AN9" s="1387" t="n"/>
      <c r="AO9" s="1387" t="n"/>
      <c r="AP9" s="1387" t="n"/>
      <c r="AQ9" s="1387" t="n"/>
      <c r="AR9" s="1387" t="n"/>
      <c r="AS9" s="1388" t="n"/>
      <c r="AT9" s="1857" t="inlineStr">
        <is>
          <t>Customer Name</t>
        </is>
      </c>
      <c r="AU9" s="1387" t="n"/>
      <c r="AV9" s="1387" t="n"/>
      <c r="AW9" s="1387" t="n"/>
      <c r="AX9" s="1387" t="n"/>
      <c r="AY9" s="1387" t="n"/>
      <c r="AZ9" s="1387" t="n"/>
      <c r="BA9" s="1387" t="n"/>
      <c r="BB9" s="1387" t="n"/>
      <c r="BC9" s="1387" t="n"/>
      <c r="BD9" s="1387" t="n"/>
      <c r="BE9" s="1387" t="n"/>
      <c r="BF9" s="1387" t="n"/>
      <c r="BG9" s="1387" t="n"/>
      <c r="BH9" s="1387" t="n"/>
      <c r="BI9" s="1387" t="n"/>
      <c r="BJ9" s="1387" t="n"/>
      <c r="BK9" s="1387" t="n"/>
      <c r="BL9" s="1387" t="n"/>
      <c r="BM9" s="1387" t="n"/>
      <c r="BN9" s="1387" t="n"/>
      <c r="BO9" s="1387" t="n"/>
      <c r="BP9" s="1387" t="n"/>
      <c r="BQ9" s="1387" t="n"/>
      <c r="BR9" s="1387" t="n"/>
      <c r="BS9" s="1387" t="n"/>
      <c r="BT9" s="1387" t="n"/>
      <c r="BU9" s="1387" t="n"/>
      <c r="BV9" s="1387" t="n"/>
      <c r="BW9" s="1387" t="n"/>
      <c r="BX9" s="1387" t="n"/>
      <c r="BY9" s="1387" t="n"/>
      <c r="BZ9" s="1387" t="n"/>
      <c r="CA9" s="1387" t="n"/>
      <c r="CB9" s="1387" t="n"/>
      <c r="CC9" s="1387" t="n"/>
      <c r="CD9" s="1387" t="n"/>
      <c r="CE9" s="1387" t="n"/>
      <c r="CF9" s="1387" t="n"/>
      <c r="CG9" s="1387" t="n"/>
      <c r="CH9" s="1387" t="n"/>
      <c r="CI9" s="1387" t="n"/>
      <c r="CJ9" s="1387" t="n"/>
      <c r="CK9" s="1387" t="n"/>
      <c r="CL9" s="1387" t="n"/>
      <c r="CM9" s="1387" t="n"/>
      <c r="CN9" s="1387" t="n"/>
      <c r="CO9" s="1387" t="n"/>
      <c r="CP9" s="1387" t="n"/>
      <c r="CQ9" s="1387" t="n"/>
      <c r="CR9" s="1387" t="n"/>
      <c r="CS9" s="1387" t="n"/>
      <c r="CT9" s="1387" t="n"/>
      <c r="CU9" s="1387" t="n"/>
      <c r="CV9" s="1387" t="n"/>
      <c r="CW9" s="1387" t="n"/>
      <c r="CX9" s="1387" t="n"/>
      <c r="CY9" s="1387" t="n"/>
      <c r="CZ9" s="1387" t="n"/>
      <c r="DA9" s="1387" t="n"/>
      <c r="DB9" s="1387" t="n"/>
      <c r="DC9" s="1387" t="n"/>
      <c r="DD9" s="1387" t="n"/>
      <c r="DE9" s="1387" t="n"/>
      <c r="DF9" s="1387" t="n"/>
      <c r="DG9" s="1388" t="n"/>
      <c r="EP9" s="1841" t="n"/>
      <c r="EQ9" s="1841" t="n"/>
      <c r="ER9" s="1841" t="n"/>
      <c r="ES9" s="1841" t="n"/>
      <c r="ET9" s="1841" t="n"/>
      <c r="EU9" s="1841" t="n"/>
      <c r="EV9" s="1841" t="n"/>
      <c r="EW9" s="1841" t="n"/>
      <c r="EX9" s="1841" t="n"/>
      <c r="EY9" s="1841" t="n"/>
      <c r="EZ9" s="1841" t="n"/>
      <c r="FA9" s="1841" t="n"/>
      <c r="FB9" s="1841" t="n"/>
      <c r="FC9" s="1841" t="n"/>
      <c r="FD9" s="1841" t="n"/>
    </row>
    <row r="10" ht="15.75" customHeight="1" s="980">
      <c r="A10" s="1858">
        <f>BS!B3</f>
        <v/>
      </c>
      <c r="B10" s="1387" t="n"/>
      <c r="C10" s="1387" t="n"/>
      <c r="D10" s="1387" t="n"/>
      <c r="E10" s="1387" t="n"/>
      <c r="F10" s="1387" t="n"/>
      <c r="G10" s="1387" t="n"/>
      <c r="H10" s="1387" t="n"/>
      <c r="I10" s="1387" t="n"/>
      <c r="J10" s="1387" t="n"/>
      <c r="K10" s="1387" t="n"/>
      <c r="L10" s="1388" t="n"/>
      <c r="M10" s="1858">
        <f>BS!H5</f>
        <v/>
      </c>
      <c r="N10" s="1387" t="n"/>
      <c r="O10" s="1387" t="n"/>
      <c r="P10" s="1387" t="n"/>
      <c r="Q10" s="1387" t="n"/>
      <c r="R10" s="1387" t="n"/>
      <c r="S10" s="1387" t="n"/>
      <c r="T10" s="1387" t="n"/>
      <c r="U10" s="1387" t="n"/>
      <c r="V10" s="1387" t="n"/>
      <c r="W10" s="1387" t="n"/>
      <c r="X10" s="1387" t="n"/>
      <c r="Y10" s="1387" t="n"/>
      <c r="Z10" s="1387" t="n"/>
      <c r="AA10" s="1387" t="n"/>
      <c r="AB10" s="1387" t="n"/>
      <c r="AC10" s="1387" t="n"/>
      <c r="AD10" s="1387" t="n"/>
      <c r="AE10" s="1387" t="n"/>
      <c r="AF10" s="1387" t="n"/>
      <c r="AG10" s="1387" t="n"/>
      <c r="AH10" s="1387" t="n"/>
      <c r="AI10" s="1387" t="n"/>
      <c r="AJ10" s="1387" t="n"/>
      <c r="AK10" s="1387" t="n"/>
      <c r="AL10" s="1387" t="n"/>
      <c r="AM10" s="1387" t="n"/>
      <c r="AN10" s="1387" t="n"/>
      <c r="AO10" s="1387" t="n"/>
      <c r="AP10" s="1387" t="n"/>
      <c r="AQ10" s="1387" t="n"/>
      <c r="AR10" s="1387" t="n"/>
      <c r="AS10" s="1388" t="n"/>
      <c r="AT10" s="1858">
        <f>BS!B2</f>
        <v/>
      </c>
      <c r="AU10" s="1387" t="n"/>
      <c r="AV10" s="1387" t="n"/>
      <c r="AW10" s="1387" t="n"/>
      <c r="AX10" s="1387" t="n"/>
      <c r="AY10" s="1387" t="n"/>
      <c r="AZ10" s="1387" t="n"/>
      <c r="BA10" s="1387" t="n"/>
      <c r="BB10" s="1387" t="n"/>
      <c r="BC10" s="1387" t="n"/>
      <c r="BD10" s="1387" t="n"/>
      <c r="BE10" s="1387" t="n"/>
      <c r="BF10" s="1387" t="n"/>
      <c r="BG10" s="1387" t="n"/>
      <c r="BH10" s="1387" t="n"/>
      <c r="BI10" s="1387" t="n"/>
      <c r="BJ10" s="1387" t="n"/>
      <c r="BK10" s="1387" t="n"/>
      <c r="BL10" s="1387" t="n"/>
      <c r="BM10" s="1387" t="n"/>
      <c r="BN10" s="1387" t="n"/>
      <c r="BO10" s="1387" t="n"/>
      <c r="BP10" s="1387" t="n"/>
      <c r="BQ10" s="1387" t="n"/>
      <c r="BR10" s="1387" t="n"/>
      <c r="BS10" s="1387" t="n"/>
      <c r="BT10" s="1387" t="n"/>
      <c r="BU10" s="1387" t="n"/>
      <c r="BV10" s="1387" t="n"/>
      <c r="BW10" s="1387" t="n"/>
      <c r="BX10" s="1387" t="n"/>
      <c r="BY10" s="1387" t="n"/>
      <c r="BZ10" s="1387" t="n"/>
      <c r="CA10" s="1387" t="n"/>
      <c r="CB10" s="1387" t="n"/>
      <c r="CC10" s="1387" t="n"/>
      <c r="CD10" s="1387" t="n"/>
      <c r="CE10" s="1387" t="n"/>
      <c r="CF10" s="1387" t="n"/>
      <c r="CG10" s="1387" t="n"/>
      <c r="CH10" s="1387" t="n"/>
      <c r="CI10" s="1387" t="n"/>
      <c r="CJ10" s="1387" t="n"/>
      <c r="CK10" s="1387" t="n"/>
      <c r="CL10" s="1387" t="n"/>
      <c r="CM10" s="1387" t="n"/>
      <c r="CN10" s="1387" t="n"/>
      <c r="CO10" s="1387" t="n"/>
      <c r="CP10" s="1387" t="n"/>
      <c r="CQ10" s="1387" t="n"/>
      <c r="CR10" s="1387" t="n"/>
      <c r="CS10" s="1387" t="n"/>
      <c r="CT10" s="1387" t="n"/>
      <c r="CU10" s="1387" t="n"/>
      <c r="CV10" s="1387" t="n"/>
      <c r="CW10" s="1387" t="n"/>
      <c r="CX10" s="1387" t="n"/>
      <c r="CY10" s="1387" t="n"/>
      <c r="CZ10" s="1387" t="n"/>
      <c r="DA10" s="1387" t="n"/>
      <c r="DB10" s="1387" t="n"/>
      <c r="DC10" s="1387" t="n"/>
      <c r="DD10" s="1387" t="n"/>
      <c r="DE10" s="1387" t="n"/>
      <c r="DF10" s="1387" t="n"/>
      <c r="DG10" s="1388" t="n"/>
      <c r="EF10" s="1841" t="n"/>
      <c r="EG10" s="1841" t="n"/>
      <c r="EH10" s="1841" t="n"/>
      <c r="EI10" s="1841" t="n"/>
      <c r="EJ10" s="1841" t="n"/>
      <c r="EK10" s="1841" t="n"/>
      <c r="EL10" s="1841" t="n"/>
      <c r="EM10" s="1841" t="n"/>
      <c r="EN10" s="1841" t="n"/>
      <c r="EO10" s="1841" t="n"/>
      <c r="EP10" s="1841" t="n"/>
      <c r="EQ10" s="1841" t="n"/>
      <c r="ER10" s="1841" t="n"/>
      <c r="ES10" s="1841" t="n"/>
      <c r="ET10" s="1841" t="n"/>
      <c r="EU10" s="1841" t="n"/>
      <c r="EV10" s="1841" t="n"/>
      <c r="EW10" s="1841" t="n"/>
      <c r="EX10" s="1841" t="n"/>
      <c r="EY10" s="1841" t="n"/>
      <c r="EZ10" s="1841" t="n"/>
      <c r="FA10" s="1841" t="n"/>
      <c r="FB10" s="1841" t="n"/>
      <c r="FC10" s="1841" t="n"/>
      <c r="FD10" s="1841" t="n"/>
    </row>
    <row r="11" ht="6.75" customHeight="1" s="980">
      <c r="AR11" s="1859" t="n"/>
      <c r="AS11" s="1859" t="n"/>
      <c r="AT11" s="1859" t="n"/>
      <c r="AU11" s="1859" t="n"/>
      <c r="AV11" s="1859" t="n"/>
      <c r="AW11" s="1859" t="n"/>
      <c r="AX11" s="1859" t="n"/>
      <c r="AY11" s="1859" t="n"/>
      <c r="AZ11" s="1859" t="n"/>
      <c r="BA11" s="1859" t="n"/>
      <c r="BB11" s="1859" t="n"/>
      <c r="BC11" s="1859" t="n"/>
      <c r="BD11" s="1859" t="n"/>
      <c r="BE11" s="1859" t="n"/>
      <c r="BF11" s="1859" t="n"/>
      <c r="BG11" s="1859" t="n"/>
      <c r="BH11" s="1859" t="n"/>
      <c r="BI11" s="1859" t="n"/>
      <c r="BJ11" s="1859" t="n"/>
      <c r="BK11" s="1859" t="n"/>
      <c r="BL11" s="1859" t="n"/>
      <c r="BM11" s="1859" t="n"/>
      <c r="BN11" s="1859" t="n"/>
      <c r="BO11" s="1859" t="n"/>
      <c r="BP11" s="1859" t="n"/>
      <c r="BQ11" s="1859" t="n"/>
      <c r="BR11" s="1859" t="n"/>
      <c r="BS11" s="1859" t="n"/>
      <c r="BT11" s="1859" t="n"/>
      <c r="BU11" s="1859" t="n"/>
      <c r="BV11" s="1859" t="n"/>
      <c r="BW11" s="1859" t="n"/>
      <c r="DI11" s="1498" t="n"/>
      <c r="DJ11" s="1498" t="n"/>
      <c r="DK11" s="1498" t="n"/>
      <c r="DL11" s="1498" t="n"/>
      <c r="DM11" s="1498" t="n"/>
      <c r="DN11" s="1498" t="n"/>
      <c r="DO11" s="1498" t="n"/>
      <c r="DP11" s="1498" t="n"/>
      <c r="DQ11" s="1498" t="n"/>
      <c r="DR11" s="1498" t="n"/>
      <c r="DS11" s="1498" t="n"/>
      <c r="DT11" s="1498" t="n"/>
      <c r="DU11" s="1498" t="n"/>
      <c r="DV11" s="1498" t="n"/>
      <c r="DW11" s="1498" t="n"/>
      <c r="DX11" s="1498" t="n"/>
      <c r="DY11" s="1498" t="n"/>
      <c r="DZ11" s="1498" t="n"/>
      <c r="EA11" s="1498" t="n"/>
      <c r="EB11" s="1498" t="n"/>
      <c r="EC11" s="1498" t="n"/>
      <c r="ED11" s="1498" t="n"/>
      <c r="EE11" s="1498" t="n"/>
      <c r="EF11" s="1498" t="n"/>
      <c r="EG11" s="1498" t="n"/>
      <c r="EH11" s="1498" t="n"/>
      <c r="EI11" s="1498" t="n"/>
      <c r="EJ11" s="1498" t="n"/>
      <c r="EK11" s="1498" t="n"/>
      <c r="EL11" s="1498" t="n"/>
      <c r="EM11" s="1498" t="n"/>
      <c r="EN11" s="1498" t="n"/>
      <c r="EO11" s="1498" t="n"/>
      <c r="EP11" s="1498" t="n"/>
      <c r="EQ11" s="1498" t="n"/>
      <c r="ER11" s="1498" t="n"/>
      <c r="ES11" s="1498" t="n"/>
      <c r="ET11" s="1498" t="n"/>
      <c r="EU11" s="1498" t="n"/>
      <c r="EV11" s="1498" t="n"/>
      <c r="EW11" s="1498" t="n"/>
      <c r="EX11" s="1498" t="n"/>
      <c r="EY11" s="1841" t="n"/>
      <c r="EZ11" s="1841" t="n"/>
      <c r="FA11" s="1841" t="n"/>
      <c r="FB11" s="1841" t="n"/>
      <c r="FC11" s="1841" t="n"/>
      <c r="FD11" s="1841" t="n"/>
    </row>
    <row r="12" ht="18" customFormat="1" customHeight="1" s="1841">
      <c r="A12" s="1498" t="n"/>
      <c r="B12" s="1860" t="inlineStr">
        <is>
          <t>Shareholders' equity in substance</t>
        </is>
      </c>
      <c r="C12" s="1861" t="n"/>
      <c r="D12" s="1861" t="n"/>
      <c r="E12" s="1861" t="n"/>
      <c r="F12" s="1861" t="n"/>
      <c r="G12" s="1861" t="n"/>
      <c r="H12" s="1861" t="n"/>
      <c r="I12" s="1861" t="n"/>
      <c r="J12" s="1861" t="n"/>
      <c r="K12" s="1861" t="n"/>
      <c r="L12" s="1861" t="n"/>
      <c r="M12" s="1861" t="n"/>
      <c r="N12" s="1861" t="n"/>
      <c r="O12" s="1861" t="n"/>
      <c r="P12" s="1861" t="n"/>
      <c r="Q12" s="1861" t="n"/>
      <c r="R12" s="1861" t="n"/>
      <c r="S12" s="1861" t="n"/>
      <c r="T12" s="1861" t="n"/>
      <c r="U12" s="1861" t="n"/>
      <c r="V12" s="1861" t="n"/>
      <c r="W12" s="1861" t="n"/>
      <c r="X12" s="1861" t="n"/>
      <c r="Y12" s="1861" t="n"/>
      <c r="Z12" s="1861" t="n"/>
      <c r="AA12" s="1861" t="n"/>
      <c r="AB12" s="1861" t="n"/>
      <c r="AC12" s="1861" t="n"/>
      <c r="AD12" s="1861" t="n"/>
      <c r="AE12" s="1861" t="n"/>
      <c r="AF12" s="1861" t="n"/>
      <c r="AG12" s="1861" t="n"/>
      <c r="AH12" s="1861" t="n"/>
      <c r="AI12" s="1861" t="n"/>
      <c r="AJ12" s="1861" t="n"/>
      <c r="AK12" s="1861" t="n"/>
      <c r="AL12" s="1861" t="n"/>
      <c r="AM12" s="1861" t="n"/>
      <c r="AN12" s="1861" t="n"/>
      <c r="AO12" s="1861" t="n"/>
      <c r="AP12" s="1861" t="n"/>
      <c r="AQ12" s="1861" t="n"/>
      <c r="AR12" s="1861" t="n"/>
      <c r="AS12" s="1861" t="n"/>
      <c r="AT12" s="1862">
        <f>#REF!</f>
        <v/>
      </c>
      <c r="AU12" s="1387" t="n"/>
      <c r="AV12" s="1387" t="n"/>
      <c r="AW12" s="1387" t="n"/>
      <c r="AX12" s="1387" t="n"/>
      <c r="AY12" s="1387" t="n"/>
      <c r="AZ12" s="1387" t="n"/>
      <c r="BA12" s="1387" t="n"/>
      <c r="BB12" s="1387" t="n"/>
      <c r="BC12" s="1388" t="n"/>
      <c r="BD12" s="1863" t="n"/>
      <c r="BF12" s="1498" t="n"/>
      <c r="BG12" s="1864" t="inlineStr">
        <is>
          <t>Claims Requiring Strict Management Claims</t>
        </is>
      </c>
      <c r="BH12" s="1498" t="n"/>
      <c r="BI12" s="1498" t="n"/>
      <c r="BJ12" s="1498" t="n"/>
      <c r="BK12" s="1498" t="n"/>
      <c r="BL12" s="1498" t="n"/>
      <c r="BM12" s="1498" t="n"/>
      <c r="BN12" s="1498" t="n"/>
      <c r="BO12" s="1498" t="n"/>
      <c r="BP12" s="1498" t="n"/>
      <c r="BQ12" s="1498" t="n"/>
      <c r="BR12" s="1498" t="n"/>
      <c r="BS12" s="1498" t="n"/>
      <c r="BT12" s="1498" t="n"/>
      <c r="BU12" s="1498" t="n"/>
      <c r="BV12" s="1498" t="n"/>
      <c r="BW12" s="1498" t="n"/>
      <c r="BX12" s="1498" t="n"/>
      <c r="BY12" s="1498" t="n"/>
      <c r="BZ12" s="1498" t="n"/>
      <c r="CA12" s="1498" t="n"/>
      <c r="CB12" s="1498" t="n"/>
      <c r="CC12" s="1498" t="n"/>
      <c r="CD12" s="1498" t="n"/>
      <c r="CE12" s="1498" t="n"/>
      <c r="CF12" s="1498" t="n"/>
      <c r="CG12" s="1498" t="n"/>
      <c r="CH12" s="1498" t="n"/>
      <c r="CI12" s="1498" t="n"/>
      <c r="CJ12" s="1498" t="n"/>
      <c r="CK12" s="1498" t="n"/>
      <c r="CL12" s="1498" t="n"/>
      <c r="CM12" s="1498" t="n"/>
      <c r="CN12" s="1498" t="n"/>
      <c r="CO12" s="1498" t="n"/>
      <c r="CP12" s="1498" t="inlineStr">
        <is>
          <t>Yes</t>
        </is>
      </c>
      <c r="CQ12" s="1498" t="n"/>
      <c r="CR12" s="1498" t="n"/>
      <c r="CS12" s="1498" t="n"/>
      <c r="CT12" s="1498" t="n"/>
      <c r="CU12" s="1498" t="n"/>
      <c r="CV12" s="1498" t="n"/>
      <c r="CW12" s="1498" t="inlineStr">
        <is>
          <t>No</t>
        </is>
      </c>
      <c r="CX12" s="1498" t="n"/>
      <c r="CY12" s="1498" t="n"/>
      <c r="CZ12" s="1498" t="n"/>
      <c r="DA12" s="1498" t="n"/>
      <c r="DB12" s="1498" t="n"/>
      <c r="DC12" s="1498" t="n"/>
      <c r="DD12" s="1498" t="n"/>
      <c r="DE12" s="1498" t="n"/>
      <c r="DF12" s="1498" t="n"/>
      <c r="DG12" s="1498" t="n"/>
      <c r="DH12" s="1498" t="n"/>
      <c r="DI12" s="1498" t="n"/>
      <c r="DJ12" s="1498" t="n"/>
      <c r="DK12" s="1498" t="n"/>
      <c r="DL12" s="1498" t="n"/>
      <c r="DM12" s="1498" t="n"/>
      <c r="DN12" s="1498" t="n"/>
      <c r="DO12" s="1498" t="n"/>
      <c r="DP12" s="1498" t="n"/>
      <c r="DQ12" s="1498" t="n"/>
      <c r="DR12" s="1498" t="n"/>
      <c r="DS12" s="1498" t="n"/>
      <c r="DT12" s="1498" t="n"/>
      <c r="DU12" s="1498" t="n"/>
      <c r="DV12" s="1498" t="n"/>
      <c r="DW12" s="1498" t="n"/>
      <c r="DX12" s="1498" t="n"/>
      <c r="DY12" s="1498" t="n"/>
    </row>
    <row r="13" ht="18" customFormat="1" customHeight="1" s="1841">
      <c r="A13" s="1498" t="n"/>
      <c r="B13" s="1865" t="inlineStr">
        <is>
          <t>Number of years to fully repay debt</t>
        </is>
      </c>
      <c r="C13" s="1866" t="n"/>
      <c r="D13" s="1866" t="n"/>
      <c r="E13" s="1866" t="n"/>
      <c r="F13" s="1866" t="n"/>
      <c r="G13" s="1866" t="n"/>
      <c r="H13" s="1866" t="n"/>
      <c r="I13" s="1866" t="n"/>
      <c r="J13" s="1866" t="n"/>
      <c r="K13" s="1866" t="n"/>
      <c r="L13" s="1866" t="n"/>
      <c r="M13" s="1866" t="n"/>
      <c r="N13" s="1866" t="n"/>
      <c r="O13" s="1866" t="n"/>
      <c r="P13" s="1866" t="n"/>
      <c r="Q13" s="1866" t="n"/>
      <c r="R13" s="1866" t="n"/>
      <c r="S13" s="1866" t="n"/>
      <c r="T13" s="1866" t="n"/>
      <c r="U13" s="1866" t="n"/>
      <c r="V13" s="1866" t="n"/>
      <c r="W13" s="1866" t="n"/>
      <c r="X13" s="1866" t="n"/>
      <c r="Y13" s="1866" t="n"/>
      <c r="Z13" s="1866" t="n"/>
      <c r="AA13" s="1866" t="n"/>
      <c r="AB13" s="1866" t="n"/>
      <c r="AC13" s="1866" t="n"/>
      <c r="AD13" s="1866" t="n"/>
      <c r="AE13" s="1866" t="n"/>
      <c r="AF13" s="1866" t="n"/>
      <c r="AG13" s="1866" t="n"/>
      <c r="AH13" s="1866" t="n"/>
      <c r="AI13" s="1866" t="n"/>
      <c r="AJ13" s="1866" t="n"/>
      <c r="AK13" s="1866" t="n"/>
      <c r="AL13" s="1866" t="n"/>
      <c r="AM13" s="1866" t="n"/>
      <c r="AN13" s="1866" t="n"/>
      <c r="AO13" s="1866" t="n"/>
      <c r="AP13" s="1866" t="n"/>
      <c r="AQ13" s="1866" t="n"/>
      <c r="AR13" s="1866" t="n"/>
      <c r="AS13" s="1866" t="n"/>
      <c r="AT13" s="1862">
        <f>#REF!</f>
        <v/>
      </c>
      <c r="AU13" s="1387" t="n"/>
      <c r="AV13" s="1387" t="n"/>
      <c r="AW13" s="1387" t="n"/>
      <c r="AX13" s="1387" t="n"/>
      <c r="AY13" s="1387" t="n"/>
      <c r="AZ13" s="1387" t="n"/>
      <c r="BA13" s="1387" t="n"/>
      <c r="BB13" s="1387" t="n"/>
      <c r="BC13" s="1388" t="n"/>
      <c r="BD13" s="1863" t="n"/>
      <c r="BE13" s="1863" t="n"/>
      <c r="BF13" s="1498" t="n"/>
      <c r="BG13" s="1498" t="inlineStr">
        <is>
          <t>Incidence of delinquency (past-due loans)</t>
        </is>
      </c>
      <c r="BH13" s="1401" t="n"/>
      <c r="BI13" s="1498" t="n"/>
      <c r="BJ13" s="1401" t="n"/>
      <c r="BK13" s="1401" t="n"/>
      <c r="BL13" s="1401" t="n"/>
      <c r="BM13" s="1401" t="n"/>
      <c r="BN13" s="1401" t="n"/>
      <c r="BO13" s="1401" t="n"/>
      <c r="BP13" s="1401" t="n"/>
      <c r="BQ13" s="1401" t="n"/>
      <c r="BR13" s="1848" t="n"/>
      <c r="BS13" s="1498" t="n"/>
      <c r="BT13" s="1498" t="n"/>
      <c r="BU13" s="1498" t="n"/>
      <c r="BV13" s="1498" t="n"/>
      <c r="BW13" s="1498" t="n"/>
      <c r="BX13" s="1498" t="n"/>
      <c r="BY13" s="1498" t="n"/>
      <c r="BZ13" s="1498" t="n"/>
      <c r="CA13" s="1498" t="n"/>
      <c r="CB13" s="1498" t="n"/>
      <c r="CC13" s="1498" t="n"/>
      <c r="CD13" s="1498" t="n"/>
      <c r="CE13" s="1498" t="n"/>
      <c r="CF13" s="1498" t="n"/>
      <c r="CG13" s="1498" t="n"/>
      <c r="CH13" s="1498" t="n"/>
      <c r="CI13" s="1498" t="n"/>
      <c r="CJ13" s="1498" t="n"/>
      <c r="CK13" s="1498" t="n"/>
      <c r="CL13" s="1498" t="n"/>
      <c r="CM13" s="1498" t="n"/>
      <c r="CN13" s="1498" t="n"/>
      <c r="CO13" s="1498" t="n"/>
      <c r="CP13" s="1498" t="inlineStr">
        <is>
          <t>Yes</t>
        </is>
      </c>
      <c r="CQ13" s="1498" t="n"/>
      <c r="CR13" s="1498" t="n"/>
      <c r="CS13" s="1498" t="n"/>
      <c r="CT13" s="1498" t="n"/>
      <c r="CU13" s="1498" t="n"/>
      <c r="CV13" s="1498" t="n"/>
      <c r="CW13" s="1498" t="inlineStr">
        <is>
          <t>No</t>
        </is>
      </c>
      <c r="CX13" s="1498" t="n"/>
      <c r="CY13" s="1498" t="n"/>
      <c r="CZ13" s="1498" t="n"/>
      <c r="DA13" s="1498" t="n"/>
      <c r="DB13" s="1498" t="n"/>
      <c r="DC13" s="1498" t="n"/>
      <c r="DD13" s="1498" t="n"/>
      <c r="DE13" s="1498" t="n"/>
      <c r="DF13" s="1498" t="n"/>
      <c r="DG13" s="1498" t="n"/>
      <c r="DH13" s="1498" t="n"/>
      <c r="DI13" s="1498" t="n"/>
      <c r="DJ13" s="1498" t="n"/>
      <c r="DK13" s="1498" t="n"/>
      <c r="DL13" s="1498" t="n"/>
      <c r="DM13" s="1498" t="n"/>
      <c r="DN13" s="1498" t="n"/>
      <c r="DO13" s="1498" t="n"/>
      <c r="DP13" s="1498" t="n"/>
      <c r="DQ13" s="1498" t="n"/>
      <c r="DR13" s="1498" t="n"/>
      <c r="DS13" s="1498" t="n"/>
      <c r="DT13" s="1498" t="n"/>
      <c r="DU13" s="1498" t="n"/>
      <c r="DV13" s="1498" t="n"/>
      <c r="DW13" s="1498" t="n"/>
      <c r="DX13" s="1498" t="n"/>
      <c r="DY13" s="1498" t="n"/>
    </row>
    <row r="14" ht="18" customFormat="1" customHeight="1" s="1841">
      <c r="A14" s="1498" t="n"/>
      <c r="B14" s="1867" t="inlineStr">
        <is>
          <t>Number of years required for the correction of negative SH equity in substance</t>
        </is>
      </c>
      <c r="C14" s="1387" t="n"/>
      <c r="D14" s="1387" t="n"/>
      <c r="E14" s="1387" t="n"/>
      <c r="F14" s="1387" t="n"/>
      <c r="G14" s="1387" t="n"/>
      <c r="H14" s="1387" t="n"/>
      <c r="I14" s="1387" t="n"/>
      <c r="J14" s="1387" t="n"/>
      <c r="K14" s="1387" t="n"/>
      <c r="L14" s="1387" t="n"/>
      <c r="M14" s="1387" t="n"/>
      <c r="N14" s="1387" t="n"/>
      <c r="O14" s="1387" t="n"/>
      <c r="P14" s="1387" t="n"/>
      <c r="Q14" s="1387" t="n"/>
      <c r="R14" s="1387" t="n"/>
      <c r="S14" s="1387" t="n"/>
      <c r="T14" s="1387" t="n"/>
      <c r="U14" s="1387" t="n"/>
      <c r="V14" s="1387" t="n"/>
      <c r="W14" s="1387" t="n"/>
      <c r="X14" s="1387" t="n"/>
      <c r="Y14" s="1387" t="n"/>
      <c r="Z14" s="1387" t="n"/>
      <c r="AA14" s="1387" t="n"/>
      <c r="AB14" s="1387" t="n"/>
      <c r="AC14" s="1387" t="n"/>
      <c r="AD14" s="1387" t="n"/>
      <c r="AE14" s="1387" t="n"/>
      <c r="AF14" s="1387" t="n"/>
      <c r="AG14" s="1387" t="n"/>
      <c r="AH14" s="1387" t="n"/>
      <c r="AI14" s="1387" t="n"/>
      <c r="AJ14" s="1387" t="n"/>
      <c r="AK14" s="1387" t="n"/>
      <c r="AL14" s="1387" t="n"/>
      <c r="AM14" s="1387" t="n"/>
      <c r="AN14" s="1387" t="n"/>
      <c r="AO14" s="1387" t="n"/>
      <c r="AP14" s="1387" t="n"/>
      <c r="AQ14" s="1387" t="n"/>
      <c r="AR14" s="1387" t="n"/>
      <c r="AS14" s="1388" t="n"/>
      <c r="AT14" s="1862">
        <f>#REF!</f>
        <v/>
      </c>
      <c r="AU14" s="1387" t="n"/>
      <c r="AV14" s="1387" t="n"/>
      <c r="AW14" s="1387" t="n"/>
      <c r="AX14" s="1387" t="n"/>
      <c r="AY14" s="1387" t="n"/>
      <c r="AZ14" s="1387" t="n"/>
      <c r="BA14" s="1387" t="n"/>
      <c r="BB14" s="1387" t="n"/>
      <c r="BC14" s="1388" t="n"/>
      <c r="BD14" s="1863" t="n"/>
      <c r="BE14" s="1863" t="n"/>
      <c r="BF14" s="1498" t="n"/>
      <c r="BG14" s="1498" t="inlineStr">
        <is>
          <t>Delinquency start date (YYYY/MM)</t>
        </is>
      </c>
      <c r="BH14" s="1498" t="n"/>
      <c r="BI14" s="1498" t="n"/>
      <c r="BJ14" s="1498" t="n"/>
      <c r="BK14" s="1498" t="n"/>
      <c r="BL14" s="1498" t="n"/>
      <c r="BM14" s="1498" t="n"/>
      <c r="BN14" s="1498" t="n"/>
      <c r="BO14" s="1498" t="n"/>
      <c r="BP14" s="1498" t="n"/>
      <c r="BQ14" s="1498" t="n"/>
      <c r="BR14" s="1498" t="n"/>
      <c r="BS14" s="1498" t="n"/>
      <c r="BT14" s="1498" t="n"/>
      <c r="BU14" s="1498" t="n"/>
      <c r="BV14" s="1498" t="n"/>
      <c r="BW14" s="1498" t="n"/>
      <c r="BX14" s="1498" t="n"/>
      <c r="BY14" s="1498" t="n"/>
      <c r="BZ14" s="1498" t="n"/>
      <c r="CA14" s="1498" t="n"/>
      <c r="CB14" s="1868" t="n"/>
      <c r="CC14" s="1868" t="n"/>
      <c r="CD14" s="1868" t="n"/>
      <c r="CE14" s="1868" t="n"/>
      <c r="CF14" s="1869" t="n"/>
      <c r="CG14" s="1870"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841" t="n"/>
      <c r="CY14" s="1841" t="n"/>
      <c r="CZ14" s="1841" t="n"/>
      <c r="DA14" s="1841" t="n"/>
      <c r="DB14" s="1841" t="n"/>
      <c r="DC14" s="1841" t="n"/>
      <c r="DD14" s="1841" t="n"/>
      <c r="DE14" s="1498" t="n"/>
      <c r="DF14" s="1498" t="n"/>
      <c r="DG14" s="1871" t="n"/>
      <c r="DJ14" s="1848" t="n"/>
      <c r="DM14" s="1498" t="n"/>
      <c r="DN14" s="1498" t="n"/>
      <c r="DO14" s="1498" t="n"/>
      <c r="DP14" s="1498" t="n"/>
      <c r="DQ14" s="1498" t="n"/>
      <c r="DR14" s="1498" t="n"/>
      <c r="DS14" s="1498" t="n"/>
      <c r="DT14" s="1498" t="n"/>
      <c r="DU14" s="1498" t="n"/>
      <c r="DV14" s="1498" t="n"/>
      <c r="DW14" s="1498" t="n"/>
    </row>
    <row r="15" ht="9.75" customHeight="1" s="980">
      <c r="DI15" s="1498" t="n"/>
      <c r="DJ15" s="1498" t="n"/>
    </row>
    <row r="16" ht="12" customHeight="1" s="980">
      <c r="B16" s="1872" t="n"/>
      <c r="C16" s="1873" t="n"/>
      <c r="D16" s="1873" t="n"/>
      <c r="E16" s="1873" t="n"/>
      <c r="F16" s="1873" t="n"/>
      <c r="G16" s="1873" t="n"/>
      <c r="H16" s="1873" t="n"/>
      <c r="I16" s="1873" t="n"/>
      <c r="J16" s="1873" t="n"/>
      <c r="K16" s="1873" t="n"/>
      <c r="L16" s="1873" t="n"/>
      <c r="M16" s="1873" t="n"/>
      <c r="N16" s="1873" t="n"/>
      <c r="O16" s="1873" t="n"/>
      <c r="P16" s="1873" t="n"/>
      <c r="Q16" s="1873" t="n"/>
      <c r="R16" s="1873" t="n"/>
      <c r="S16" s="1873" t="n"/>
      <c r="T16" s="1873" t="n"/>
      <c r="U16" s="1873" t="n"/>
      <c r="V16" s="1873" t="n"/>
      <c r="W16" s="1873" t="n"/>
      <c r="X16" s="1873" t="n"/>
      <c r="Y16" s="1873" t="n"/>
      <c r="Z16" s="1873" t="n"/>
      <c r="AA16" s="1873" t="n"/>
      <c r="AB16" s="1873" t="n"/>
      <c r="AC16" s="1873" t="n"/>
      <c r="AD16" s="1873" t="n"/>
      <c r="AE16" s="1873" t="n"/>
      <c r="AF16" s="1873" t="n"/>
      <c r="AG16" s="1873" t="n"/>
      <c r="AH16" s="1873" t="n"/>
      <c r="AI16" s="1873" t="n"/>
      <c r="AJ16" s="1873" t="n"/>
      <c r="AK16" s="1873" t="n"/>
      <c r="AL16" s="1873" t="n"/>
      <c r="AM16" s="1873" t="n"/>
      <c r="AN16" s="1873" t="n"/>
      <c r="AO16" s="1873" t="n"/>
      <c r="AP16" s="1873" t="n"/>
      <c r="AQ16" s="1874" t="n"/>
      <c r="AR16" s="1875" t="inlineStr">
        <is>
          <t>Data</t>
        </is>
      </c>
      <c r="AS16" s="1387" t="n"/>
      <c r="AT16" s="1387" t="n"/>
      <c r="AU16" s="1387" t="n"/>
      <c r="AV16" s="1387" t="n"/>
      <c r="AW16" s="1387" t="n"/>
      <c r="AX16" s="1387" t="n"/>
      <c r="AY16" s="1387" t="n"/>
      <c r="AZ16" s="1387" t="n"/>
      <c r="BA16" s="1387" t="n"/>
      <c r="BB16" s="1387" t="n"/>
      <c r="BC16" s="1387" t="n"/>
      <c r="BD16" s="1387" t="n"/>
      <c r="BE16" s="1387" t="n"/>
      <c r="BF16" s="1388" t="n"/>
      <c r="BG16" s="1872" t="inlineStr">
        <is>
          <t>Remarks</t>
        </is>
      </c>
      <c r="BH16" s="1873" t="n"/>
      <c r="BI16" s="1873" t="n"/>
      <c r="BJ16" s="1873" t="n"/>
      <c r="BK16" s="1873" t="n"/>
      <c r="BL16" s="1873" t="n"/>
      <c r="BM16" s="1873" t="n"/>
      <c r="BN16" s="1873" t="n"/>
      <c r="BO16" s="1873" t="n"/>
      <c r="BP16" s="1873" t="n"/>
      <c r="BQ16" s="1873" t="n"/>
      <c r="BR16" s="1873" t="n"/>
      <c r="BS16" s="1873" t="n"/>
      <c r="BT16" s="1873" t="n"/>
      <c r="BU16" s="1873" t="n"/>
      <c r="BV16" s="1873" t="n"/>
      <c r="BW16" s="1873" t="n"/>
      <c r="BX16" s="1873" t="n"/>
      <c r="BY16" s="1873" t="n"/>
      <c r="BZ16" s="1873" t="n"/>
      <c r="CA16" s="1873" t="n"/>
      <c r="CB16" s="1873" t="n"/>
      <c r="CC16" s="1873" t="n"/>
      <c r="CD16" s="1873" t="n"/>
      <c r="CE16" s="1873" t="n"/>
      <c r="CF16" s="1873" t="n"/>
      <c r="CG16" s="1873" t="n"/>
      <c r="CH16" s="1873" t="n"/>
      <c r="CI16" s="1873" t="n"/>
      <c r="CJ16" s="1873" t="n"/>
      <c r="CK16" s="1873" t="n"/>
      <c r="CL16" s="1873" t="n"/>
      <c r="CM16" s="1873" t="n"/>
      <c r="CN16" s="1873" t="n"/>
      <c r="CO16" s="1873" t="n"/>
      <c r="CP16" s="1873" t="n"/>
      <c r="CQ16" s="1873" t="n"/>
      <c r="CR16" s="1873" t="n"/>
      <c r="CS16" s="1873" t="n"/>
      <c r="CT16" s="1873" t="n"/>
      <c r="CU16" s="1873" t="n"/>
      <c r="CV16" s="1873" t="n"/>
      <c r="CW16" s="1873" t="n"/>
      <c r="CX16" s="1873" t="n"/>
      <c r="CY16" s="1873" t="n"/>
      <c r="CZ16" s="1873" t="n"/>
      <c r="DA16" s="1873" t="n"/>
      <c r="DB16" s="1873" t="n"/>
      <c r="DC16" s="1873" t="n"/>
      <c r="DD16" s="1873" t="n"/>
      <c r="DE16" s="1873" t="n"/>
      <c r="DF16" s="1873" t="n"/>
      <c r="DG16" s="1873" t="n"/>
      <c r="DI16" s="1498" t="n"/>
      <c r="DJ16" s="1876" t="n"/>
      <c r="DK16" s="1876" t="n"/>
      <c r="DL16" s="1876" t="n"/>
      <c r="DM16" s="1876" t="n"/>
      <c r="DN16" s="1876" t="n"/>
      <c r="DO16" s="1876" t="n"/>
      <c r="DP16" s="1876" t="n"/>
      <c r="DQ16" s="1876" t="n"/>
      <c r="DR16" s="1876" t="n"/>
      <c r="DS16" s="1876" t="n"/>
      <c r="DT16" s="1876" t="n"/>
      <c r="DU16" s="1876" t="n"/>
    </row>
    <row r="17" ht="12" customHeight="1" s="980">
      <c r="B17" s="1877" t="inlineStr">
        <is>
          <t>Interest Bearing Liabilities （Ａ）</t>
        </is>
      </c>
      <c r="C17" s="1878" t="n"/>
      <c r="D17" s="1878" t="n"/>
      <c r="E17" s="1878" t="n"/>
      <c r="F17" s="1878" t="n"/>
      <c r="G17" s="1878" t="n"/>
      <c r="H17" s="1878" t="n"/>
      <c r="I17" s="1878" t="n"/>
      <c r="J17" s="1878" t="n"/>
      <c r="K17" s="1878" t="n"/>
      <c r="L17" s="1878" t="n"/>
      <c r="M17" s="1878" t="n"/>
      <c r="N17" s="1878" t="n"/>
      <c r="O17" s="1878" t="n"/>
      <c r="P17" s="1878" t="n"/>
      <c r="Q17" s="1878" t="n"/>
      <c r="R17" s="1878" t="n"/>
      <c r="S17" s="1878" t="n"/>
      <c r="T17" s="1878" t="n"/>
      <c r="U17" s="1878" t="n"/>
      <c r="V17" s="1878" t="n"/>
      <c r="W17" s="1878" t="n"/>
      <c r="X17" s="1878" t="n"/>
      <c r="Y17" s="1878" t="n"/>
      <c r="Z17" s="1878" t="n"/>
      <c r="AA17" s="1878" t="n"/>
      <c r="AB17" s="1878" t="n"/>
      <c r="AC17" s="1878" t="n"/>
      <c r="AD17" s="1878" t="n"/>
      <c r="AE17" s="1878" t="n"/>
      <c r="AF17" s="1878" t="n"/>
      <c r="AG17" s="1878" t="n"/>
      <c r="AH17" s="1878" t="n"/>
      <c r="AI17" s="1878" t="n"/>
      <c r="AJ17" s="1878" t="n"/>
      <c r="AK17" s="1878" t="n"/>
      <c r="AL17" s="1878" t="n"/>
      <c r="AM17" s="1878" t="n"/>
      <c r="AN17" s="1878" t="n"/>
      <c r="AO17" s="1878" t="n"/>
      <c r="AP17" s="1878" t="n"/>
      <c r="AQ17" s="1849" t="n"/>
      <c r="AR17" s="1879">
        <f>#REF!</f>
        <v/>
      </c>
      <c r="AS17" s="1387" t="n"/>
      <c r="AT17" s="1387" t="n"/>
      <c r="AU17" s="1387" t="n"/>
      <c r="AV17" s="1387" t="n"/>
      <c r="AW17" s="1387" t="n"/>
      <c r="AX17" s="1387" t="n"/>
      <c r="AY17" s="1387" t="n"/>
      <c r="AZ17" s="1387" t="n"/>
      <c r="BA17" s="1387" t="n"/>
      <c r="BB17" s="1387" t="n"/>
      <c r="BC17" s="1387" t="n"/>
      <c r="BD17" s="1387" t="n"/>
      <c r="BE17" s="1387" t="n"/>
      <c r="BF17" s="1388" t="n"/>
      <c r="BG17" s="1877" t="inlineStr">
        <is>
          <t>Input Interest Bearing Liabilities of non-consolidated.</t>
        </is>
      </c>
      <c r="BH17" s="1878" t="n"/>
      <c r="BI17" s="1878" t="n"/>
      <c r="BJ17" s="1878" t="n"/>
      <c r="BK17" s="1878" t="n"/>
      <c r="BL17" s="1878" t="n"/>
      <c r="BM17" s="1878" t="n"/>
      <c r="BN17" s="1878" t="n"/>
      <c r="BO17" s="1878" t="n"/>
      <c r="BP17" s="1878" t="n"/>
      <c r="BQ17" s="1878" t="n"/>
      <c r="BR17" s="1878" t="n"/>
      <c r="BS17" s="1878" t="n"/>
      <c r="BT17" s="1878" t="n"/>
      <c r="BU17" s="1878" t="n"/>
      <c r="BV17" s="1878" t="n"/>
      <c r="BW17" s="1878" t="n"/>
      <c r="BX17" s="1878" t="n"/>
      <c r="BY17" s="1878" t="n"/>
      <c r="BZ17" s="1878" t="n"/>
      <c r="CA17" s="1878" t="n"/>
      <c r="CB17" s="1878" t="n"/>
      <c r="CC17" s="1878" t="n"/>
      <c r="CD17" s="1878" t="n"/>
      <c r="CE17" s="1878" t="n"/>
      <c r="CF17" s="1878" t="n"/>
      <c r="CG17" s="1878" t="n"/>
      <c r="CH17" s="1878" t="n"/>
      <c r="CI17" s="1878" t="n"/>
      <c r="CJ17" s="1878" t="n"/>
      <c r="CK17" s="1878" t="n"/>
      <c r="CL17" s="1878" t="n"/>
      <c r="CM17" s="1878" t="n"/>
      <c r="CN17" s="1878" t="n"/>
      <c r="CO17" s="1878" t="n"/>
      <c r="CP17" s="1878" t="n"/>
      <c r="CQ17" s="1878" t="n"/>
      <c r="CR17" s="1878" t="n"/>
      <c r="CS17" s="1878" t="n"/>
      <c r="CT17" s="1878" t="n"/>
      <c r="CU17" s="1878" t="n"/>
      <c r="CV17" s="1878" t="n"/>
      <c r="CW17" s="1878" t="n"/>
      <c r="CX17" s="1878" t="n"/>
      <c r="CY17" s="1878" t="n"/>
      <c r="CZ17" s="1878" t="n"/>
      <c r="DA17" s="1878" t="n"/>
      <c r="DB17" s="1878" t="n"/>
      <c r="DC17" s="1878" t="n"/>
      <c r="DD17" s="1878" t="n"/>
      <c r="DE17" s="1878" t="n"/>
      <c r="DF17" s="1878" t="n"/>
      <c r="DG17" s="1878" t="n"/>
      <c r="DI17" s="1498" t="n"/>
      <c r="DJ17" s="1876" t="n"/>
      <c r="DK17" s="1876" t="n"/>
      <c r="DL17" s="1876" t="n"/>
      <c r="DM17" s="1876" t="n"/>
      <c r="DN17" s="1876" t="n"/>
      <c r="DO17" s="1876" t="n"/>
      <c r="DP17" s="1876" t="n"/>
      <c r="DQ17" s="1876" t="n"/>
      <c r="DR17" s="1876" t="n"/>
      <c r="DS17" s="1876" t="n"/>
      <c r="DT17" s="1876" t="n"/>
      <c r="DU17" s="1876" t="n"/>
    </row>
    <row r="18" ht="12" customHeight="1" s="980">
      <c r="B18" s="1880" t="inlineStr">
        <is>
          <t>Ordinary Working Capital (including cash) （Ｂ）</t>
        </is>
      </c>
      <c r="C18" s="1881" t="n"/>
      <c r="D18" s="1881" t="n"/>
      <c r="E18" s="1881" t="n"/>
      <c r="F18" s="1881" t="n"/>
      <c r="G18" s="1881" t="n"/>
      <c r="H18" s="1881" t="n"/>
      <c r="I18" s="1881" t="n"/>
      <c r="J18" s="1881" t="n"/>
      <c r="K18" s="1881" t="n"/>
      <c r="L18" s="1881" t="n"/>
      <c r="M18" s="1881" t="n"/>
      <c r="N18" s="1881" t="n"/>
      <c r="O18" s="1881" t="n"/>
      <c r="P18" s="1881" t="n"/>
      <c r="Q18" s="1881" t="n"/>
      <c r="R18" s="1881" t="n"/>
      <c r="S18" s="1881" t="n"/>
      <c r="T18" s="1881" t="n"/>
      <c r="U18" s="1881" t="n"/>
      <c r="V18" s="1881" t="n"/>
      <c r="W18" s="1881" t="n"/>
      <c r="X18" s="1881" t="n"/>
      <c r="Y18" s="1881" t="n"/>
      <c r="Z18" s="1881" t="n"/>
      <c r="AA18" s="1881" t="n"/>
      <c r="AB18" s="1881" t="n"/>
      <c r="AC18" s="1881" t="n"/>
      <c r="AD18" s="1881" t="n"/>
      <c r="AE18" s="1881" t="n"/>
      <c r="AF18" s="1881" t="n"/>
      <c r="AG18" s="1881" t="n"/>
      <c r="AH18" s="1881" t="n"/>
      <c r="AI18" s="1881" t="n"/>
      <c r="AJ18" s="1881" t="n"/>
      <c r="AK18" s="1881" t="n"/>
      <c r="AL18" s="1881" t="n"/>
      <c r="AM18" s="1881" t="n"/>
      <c r="AN18" s="1881" t="n"/>
      <c r="AO18" s="1881" t="n"/>
      <c r="AP18" s="1881" t="n"/>
      <c r="AQ18" s="1882" t="n"/>
      <c r="AR18" s="1883">
        <f>SUM(AR19:BF20)</f>
        <v/>
      </c>
      <c r="AS18" s="1387" t="n"/>
      <c r="AT18" s="1387" t="n"/>
      <c r="AU18" s="1387" t="n"/>
      <c r="AV18" s="1387" t="n"/>
      <c r="AW18" s="1387" t="n"/>
      <c r="AX18" s="1387" t="n"/>
      <c r="AY18" s="1387" t="n"/>
      <c r="AZ18" s="1387" t="n"/>
      <c r="BA18" s="1387" t="n"/>
      <c r="BB18" s="1387" t="n"/>
      <c r="BC18" s="1387" t="n"/>
      <c r="BD18" s="1387" t="n"/>
      <c r="BE18" s="1387" t="n"/>
      <c r="BF18" s="1388" t="n"/>
      <c r="BG18" s="1877" t="n"/>
      <c r="BH18" s="1878" t="n"/>
      <c r="BI18" s="1878" t="n"/>
      <c r="BJ18" s="1878" t="n"/>
      <c r="BK18" s="1878" t="n"/>
      <c r="BL18" s="1878" t="n"/>
      <c r="BM18" s="1878" t="n"/>
      <c r="BN18" s="1878" t="n"/>
      <c r="BO18" s="1878" t="n"/>
      <c r="BP18" s="1878" t="n"/>
      <c r="BQ18" s="1878" t="n"/>
      <c r="BR18" s="1878" t="n"/>
      <c r="BS18" s="1878" t="n"/>
      <c r="BT18" s="1878" t="n"/>
      <c r="BU18" s="1878" t="n"/>
      <c r="BV18" s="1878" t="n"/>
      <c r="BW18" s="1878" t="n"/>
      <c r="BX18" s="1878" t="n"/>
      <c r="BY18" s="1878" t="n"/>
      <c r="BZ18" s="1878" t="n"/>
      <c r="CA18" s="1878" t="n"/>
      <c r="CB18" s="1878" t="n"/>
      <c r="CC18" s="1878" t="n"/>
      <c r="CD18" s="1878" t="n"/>
      <c r="CE18" s="1878" t="n"/>
      <c r="CF18" s="1878" t="n"/>
      <c r="CG18" s="1878" t="n"/>
      <c r="CH18" s="1878" t="n"/>
      <c r="CI18" s="1878" t="n"/>
      <c r="CJ18" s="1878" t="n"/>
      <c r="CK18" s="1878" t="n"/>
      <c r="CL18" s="1878" t="n"/>
      <c r="CM18" s="1878" t="n"/>
      <c r="CN18" s="1878" t="n"/>
      <c r="CO18" s="1878" t="n"/>
      <c r="CP18" s="1878" t="n"/>
      <c r="CQ18" s="1878" t="n"/>
      <c r="CR18" s="1878" t="n"/>
      <c r="CS18" s="1878" t="n"/>
      <c r="CT18" s="1878" t="n"/>
      <c r="CU18" s="1878" t="n"/>
      <c r="CV18" s="1878" t="n"/>
      <c r="CW18" s="1878" t="n"/>
      <c r="CX18" s="1878" t="n"/>
      <c r="CY18" s="1878" t="n"/>
      <c r="CZ18" s="1878" t="n"/>
      <c r="DA18" s="1878" t="n"/>
      <c r="DB18" s="1878" t="n"/>
      <c r="DC18" s="1878" t="n"/>
      <c r="DD18" s="1878" t="n"/>
      <c r="DE18" s="1878" t="n"/>
      <c r="DF18" s="1878" t="n"/>
      <c r="DG18" s="1878" t="n"/>
      <c r="DJ18" s="1841" t="n">
        <v>0</v>
      </c>
      <c r="DT18" s="1841" t="n"/>
    </row>
    <row r="19" ht="12" customHeight="1" s="980">
      <c r="B19" s="1884" t="n"/>
      <c r="C19" s="1498" t="n"/>
      <c r="D19" s="1498" t="n"/>
      <c r="E19" s="1498" t="n"/>
      <c r="F19" s="1498" t="n"/>
      <c r="G19" s="1852" t="n"/>
      <c r="H19" s="1877" t="inlineStr">
        <is>
          <t>Ordinary Working Capital</t>
        </is>
      </c>
      <c r="I19" s="1878" t="n"/>
      <c r="J19" s="1878" t="n"/>
      <c r="K19" s="1878" t="n"/>
      <c r="L19" s="1878" t="n"/>
      <c r="M19" s="1878" t="n"/>
      <c r="N19" s="1878" t="n"/>
      <c r="O19" s="1878" t="n"/>
      <c r="P19" s="1878" t="n"/>
      <c r="Q19" s="1878" t="n"/>
      <c r="R19" s="1878" t="n"/>
      <c r="S19" s="1878" t="n"/>
      <c r="T19" s="1878" t="n"/>
      <c r="U19" s="1878" t="n"/>
      <c r="V19" s="1878" t="n"/>
      <c r="W19" s="1878" t="n"/>
      <c r="X19" s="1878" t="n"/>
      <c r="Y19" s="1878" t="n"/>
      <c r="Z19" s="1878" t="n"/>
      <c r="AA19" s="1878" t="n"/>
      <c r="AB19" s="1878" t="n"/>
      <c r="AC19" s="1878" t="n"/>
      <c r="AD19" s="1878" t="n"/>
      <c r="AE19" s="1878" t="n"/>
      <c r="AF19" s="1878" t="n"/>
      <c r="AG19" s="1878" t="n"/>
      <c r="AH19" s="1878" t="n"/>
      <c r="AI19" s="1878" t="n"/>
      <c r="AJ19" s="1878" t="n"/>
      <c r="AK19" s="1878" t="n"/>
      <c r="AL19" s="1878" t="n"/>
      <c r="AM19" s="1878" t="n"/>
      <c r="AN19" s="1878" t="n"/>
      <c r="AO19" s="1878" t="n"/>
      <c r="AP19" s="1878" t="n"/>
      <c r="AQ19" s="1849" t="n"/>
      <c r="AR19" s="1879">
        <f>#REF!</f>
        <v/>
      </c>
      <c r="AS19" s="1387" t="n"/>
      <c r="AT19" s="1387" t="n"/>
      <c r="AU19" s="1387" t="n"/>
      <c r="AV19" s="1387" t="n"/>
      <c r="AW19" s="1387" t="n"/>
      <c r="AX19" s="1387" t="n"/>
      <c r="AY19" s="1387" t="n"/>
      <c r="AZ19" s="1387" t="n"/>
      <c r="BA19" s="1387" t="n"/>
      <c r="BB19" s="1387" t="n"/>
      <c r="BC19" s="1387" t="n"/>
      <c r="BD19" s="1387" t="n"/>
      <c r="BE19" s="1387" t="n"/>
      <c r="BF19" s="1388" t="n"/>
      <c r="BG19" s="1877" t="n"/>
      <c r="BH19" s="1878" t="n"/>
      <c r="BI19" s="1878" t="n"/>
      <c r="BJ19" s="1878" t="n"/>
      <c r="BK19" s="1878" t="n"/>
      <c r="BL19" s="1878" t="n"/>
      <c r="BM19" s="1878" t="n"/>
      <c r="BN19" s="1878" t="n"/>
      <c r="BO19" s="1878" t="n"/>
      <c r="BP19" s="1878" t="n"/>
      <c r="BQ19" s="1878" t="n"/>
      <c r="BR19" s="1878" t="n"/>
      <c r="BS19" s="1878" t="n"/>
      <c r="BT19" s="1878" t="n"/>
      <c r="BU19" s="1878" t="n"/>
      <c r="BV19" s="1878" t="n"/>
      <c r="BW19" s="1878" t="n"/>
      <c r="BX19" s="1878" t="n"/>
      <c r="BY19" s="1878" t="n"/>
      <c r="BZ19" s="1878" t="n"/>
      <c r="CA19" s="1878" t="n"/>
      <c r="CB19" s="1878" t="n"/>
      <c r="CC19" s="1878" t="n"/>
      <c r="CD19" s="1878" t="n"/>
      <c r="CE19" s="1878" t="n"/>
      <c r="CF19" s="1878" t="n"/>
      <c r="CG19" s="1878" t="n"/>
      <c r="CH19" s="1878" t="n"/>
      <c r="CI19" s="1878" t="n"/>
      <c r="CJ19" s="1878" t="n"/>
      <c r="CK19" s="1878" t="n"/>
      <c r="CL19" s="1878" t="n"/>
      <c r="CM19" s="1878" t="n"/>
      <c r="CN19" s="1878" t="n"/>
      <c r="CO19" s="1878" t="n"/>
      <c r="CP19" s="1878" t="n"/>
      <c r="CQ19" s="1878" t="n"/>
      <c r="CR19" s="1878" t="n"/>
      <c r="CS19" s="1878" t="n"/>
      <c r="CT19" s="1878" t="n"/>
      <c r="CU19" s="1878" t="n"/>
      <c r="CV19" s="1878" t="n"/>
      <c r="CW19" s="1878" t="n"/>
      <c r="CX19" s="1878" t="n"/>
      <c r="CY19" s="1878" t="n"/>
      <c r="CZ19" s="1878" t="n"/>
      <c r="DA19" s="1878" t="n"/>
      <c r="DB19" s="1878" t="n"/>
      <c r="DC19" s="1878" t="n"/>
      <c r="DD19" s="1878" t="n"/>
      <c r="DE19" s="1878" t="n"/>
      <c r="DF19" s="1878" t="n"/>
      <c r="DG19" s="1878" t="n"/>
      <c r="DJ19" s="1841" t="n">
        <v>0</v>
      </c>
      <c r="DT19" s="1841" t="n"/>
    </row>
    <row r="20" ht="12" customHeight="1" s="980">
      <c r="B20" s="1885" t="n"/>
      <c r="C20" s="1886" t="n"/>
      <c r="D20" s="1886" t="n"/>
      <c r="E20" s="1886" t="n"/>
      <c r="F20" s="1886" t="n"/>
      <c r="G20" s="1855" t="n"/>
      <c r="H20" s="1877" t="inlineStr">
        <is>
          <t>Cash（*）</t>
        </is>
      </c>
      <c r="I20" s="1878" t="n"/>
      <c r="J20" s="1878" t="n"/>
      <c r="K20" s="1878" t="n"/>
      <c r="L20" s="1878" t="n"/>
      <c r="M20" s="1878" t="n"/>
      <c r="N20" s="1878" t="n"/>
      <c r="O20" s="1878" t="n"/>
      <c r="P20" s="1878" t="n"/>
      <c r="Q20" s="1878" t="n"/>
      <c r="R20" s="1878" t="n"/>
      <c r="S20" s="1878" t="n"/>
      <c r="T20" s="1878" t="n"/>
      <c r="U20" s="1878" t="n"/>
      <c r="V20" s="1878" t="n"/>
      <c r="W20" s="1878" t="n"/>
      <c r="X20" s="1878" t="n"/>
      <c r="Y20" s="1878" t="n"/>
      <c r="Z20" s="1878" t="n"/>
      <c r="AA20" s="1878" t="n"/>
      <c r="AB20" s="1878" t="n"/>
      <c r="AC20" s="1878" t="n"/>
      <c r="AD20" s="1878" t="n"/>
      <c r="AE20" s="1878" t="n"/>
      <c r="AF20" s="1878" t="n"/>
      <c r="AG20" s="1878" t="n"/>
      <c r="AH20" s="1878" t="n"/>
      <c r="AI20" s="1878" t="n"/>
      <c r="AJ20" s="1878" t="n"/>
      <c r="AK20" s="1878" t="n"/>
      <c r="AL20" s="1878" t="n"/>
      <c r="AM20" s="1878" t="n"/>
      <c r="AN20" s="1878" t="n"/>
      <c r="AO20" s="1878" t="n"/>
      <c r="AP20" s="1878" t="n"/>
      <c r="AQ20" s="1849" t="n"/>
      <c r="AR20" s="1862">
        <f>#REF!</f>
        <v/>
      </c>
      <c r="AS20" s="1387" t="n"/>
      <c r="AT20" s="1387" t="n"/>
      <c r="AU20" s="1387" t="n"/>
      <c r="AV20" s="1387" t="n"/>
      <c r="AW20" s="1387" t="n"/>
      <c r="AX20" s="1387" t="n"/>
      <c r="AY20" s="1387" t="n"/>
      <c r="AZ20" s="1387" t="n"/>
      <c r="BA20" s="1387" t="n"/>
      <c r="BB20" s="1387" t="n"/>
      <c r="BC20" s="1387" t="n"/>
      <c r="BD20" s="1387" t="n"/>
      <c r="BE20" s="1387" t="n"/>
      <c r="BF20" s="1388" t="n"/>
      <c r="BG20" s="1877" t="inlineStr">
        <is>
          <t>Input a calculation basis to remarks column.</t>
        </is>
      </c>
      <c r="BH20" s="1878" t="n"/>
      <c r="BI20" s="1878" t="n"/>
      <c r="BJ20" s="1878" t="n"/>
      <c r="BK20" s="1878" t="n"/>
      <c r="BL20" s="1878" t="n"/>
      <c r="BM20" s="1878" t="n"/>
      <c r="BN20" s="1878" t="n"/>
      <c r="BO20" s="1878" t="n"/>
      <c r="BP20" s="1878" t="n"/>
      <c r="BQ20" s="1878" t="n"/>
      <c r="BR20" s="1878" t="n"/>
      <c r="BS20" s="1878" t="n"/>
      <c r="BT20" s="1878" t="n"/>
      <c r="BU20" s="1878" t="n"/>
      <c r="BV20" s="1878" t="n"/>
      <c r="BW20" s="1878" t="n"/>
      <c r="BX20" s="1878" t="n"/>
      <c r="BY20" s="1878" t="n"/>
      <c r="BZ20" s="1878" t="n"/>
      <c r="CA20" s="1878" t="n"/>
      <c r="CB20" s="1878" t="n"/>
      <c r="CC20" s="1878" t="n"/>
      <c r="CD20" s="1878" t="n"/>
      <c r="CE20" s="1878" t="n"/>
      <c r="CF20" s="1878" t="n"/>
      <c r="CG20" s="1878" t="n"/>
      <c r="CH20" s="1878" t="n"/>
      <c r="CI20" s="1878" t="n"/>
      <c r="CJ20" s="1878" t="n"/>
      <c r="CK20" s="1878" t="n"/>
      <c r="CL20" s="1878" t="n"/>
      <c r="CM20" s="1878" t="n"/>
      <c r="CN20" s="1878" t="n"/>
      <c r="CO20" s="1878" t="n"/>
      <c r="CP20" s="1878" t="n"/>
      <c r="CQ20" s="1878" t="n"/>
      <c r="CR20" s="1878" t="n"/>
      <c r="CS20" s="1878" t="n"/>
      <c r="CT20" s="1878" t="n"/>
      <c r="CU20" s="1878" t="n"/>
      <c r="CV20" s="1878" t="n"/>
      <c r="CW20" s="1878" t="n"/>
      <c r="CX20" s="1878" t="n"/>
      <c r="CY20" s="1878" t="n"/>
      <c r="CZ20" s="1878" t="n"/>
      <c r="DA20" s="1878" t="n"/>
      <c r="DB20" s="1878" t="n"/>
      <c r="DC20" s="1878" t="n"/>
      <c r="DD20" s="1878" t="n"/>
      <c r="DE20" s="1878" t="n"/>
      <c r="DF20" s="1878" t="n"/>
      <c r="DG20" s="1878" t="n"/>
      <c r="DJ20" s="1841" t="n">
        <v>0</v>
      </c>
      <c r="DT20" s="1841" t="n"/>
    </row>
    <row r="21" ht="12" customHeight="1" s="980">
      <c r="B21" s="1877" t="inlineStr">
        <is>
          <t>Difference （Ａ）-（Ｂ）</t>
        </is>
      </c>
      <c r="C21" s="1878" t="n"/>
      <c r="D21" s="1878" t="n"/>
      <c r="E21" s="1878" t="n"/>
      <c r="F21" s="1878" t="n"/>
      <c r="G21" s="1878" t="n"/>
      <c r="H21" s="1878" t="n"/>
      <c r="I21" s="1878" t="n"/>
      <c r="J21" s="1878" t="n"/>
      <c r="K21" s="1878" t="n"/>
      <c r="L21" s="1878" t="n"/>
      <c r="M21" s="1878" t="n"/>
      <c r="N21" s="1878" t="n"/>
      <c r="O21" s="1878" t="n"/>
      <c r="P21" s="1878" t="n"/>
      <c r="Q21" s="1878" t="n"/>
      <c r="R21" s="1878" t="n"/>
      <c r="S21" s="1878" t="n"/>
      <c r="T21" s="1878" t="n"/>
      <c r="U21" s="1878" t="n"/>
      <c r="V21" s="1878" t="n"/>
      <c r="W21" s="1878" t="n"/>
      <c r="X21" s="1878" t="n"/>
      <c r="Y21" s="1878" t="n"/>
      <c r="Z21" s="1878" t="n"/>
      <c r="AA21" s="1878" t="n"/>
      <c r="AB21" s="1878" t="n"/>
      <c r="AC21" s="1878" t="n"/>
      <c r="AD21" s="1878" t="n"/>
      <c r="AE21" s="1878" t="n"/>
      <c r="AF21" s="1878" t="n"/>
      <c r="AG21" s="1878" t="n"/>
      <c r="AH21" s="1878" t="n"/>
      <c r="AI21" s="1878" t="n"/>
      <c r="AJ21" s="1878" t="n"/>
      <c r="AK21" s="1878" t="n"/>
      <c r="AL21" s="1878" t="n"/>
      <c r="AM21" s="1878" t="n"/>
      <c r="AN21" s="1878" t="n"/>
      <c r="AO21" s="1878" t="n"/>
      <c r="AP21" s="1878" t="n"/>
      <c r="AQ21" s="1849" t="n"/>
      <c r="AR21" s="1883">
        <f>AR17-AR18</f>
        <v/>
      </c>
      <c r="AS21" s="1387" t="n"/>
      <c r="AT21" s="1387" t="n"/>
      <c r="AU21" s="1387" t="n"/>
      <c r="AV21" s="1387" t="n"/>
      <c r="AW21" s="1387" t="n"/>
      <c r="AX21" s="1387" t="n"/>
      <c r="AY21" s="1387" t="n"/>
      <c r="AZ21" s="1387" t="n"/>
      <c r="BA21" s="1387" t="n"/>
      <c r="BB21" s="1387" t="n"/>
      <c r="BC21" s="1387" t="n"/>
      <c r="BD21" s="1387" t="n"/>
      <c r="BE21" s="1387" t="n"/>
      <c r="BF21" s="1388" t="n"/>
      <c r="BG21" s="1877" t="inlineStr">
        <is>
          <t>In case of positive number, check required.</t>
        </is>
      </c>
      <c r="BH21" s="1878" t="n"/>
      <c r="BI21" s="1878" t="n"/>
      <c r="BJ21" s="1878" t="n"/>
      <c r="BK21" s="1878" t="n"/>
      <c r="BL21" s="1878" t="n"/>
      <c r="BM21" s="1878" t="n"/>
      <c r="BN21" s="1878" t="n"/>
      <c r="BO21" s="1878" t="n"/>
      <c r="BP21" s="1878" t="n"/>
      <c r="BQ21" s="1878" t="n"/>
      <c r="BR21" s="1878" t="n"/>
      <c r="BS21" s="1878" t="n"/>
      <c r="BT21" s="1878" t="n"/>
      <c r="BU21" s="1878" t="n"/>
      <c r="BV21" s="1878" t="n"/>
      <c r="BW21" s="1878" t="n"/>
      <c r="BX21" s="1878" t="n"/>
      <c r="BY21" s="1878" t="n"/>
      <c r="BZ21" s="1878" t="n"/>
      <c r="CA21" s="1878" t="n"/>
      <c r="CB21" s="1878" t="n"/>
      <c r="CC21" s="1878" t="n"/>
      <c r="CD21" s="1878" t="n"/>
      <c r="CE21" s="1878" t="n"/>
      <c r="CF21" s="1878" t="n"/>
      <c r="CG21" s="1878" t="n"/>
      <c r="CH21" s="1878" t="n"/>
      <c r="CI21" s="1878" t="n"/>
      <c r="CJ21" s="1878" t="n"/>
      <c r="CK21" s="1878" t="n"/>
      <c r="CL21" s="1878" t="n"/>
      <c r="CM21" s="1878" t="n"/>
      <c r="CN21" s="1878" t="n"/>
      <c r="CO21" s="1878" t="n"/>
      <c r="CP21" s="1878" t="n"/>
      <c r="CQ21" s="1878" t="n"/>
      <c r="CR21" s="1878" t="n"/>
      <c r="CS21" s="1878" t="n"/>
      <c r="CT21" s="1878" t="n"/>
      <c r="CU21" s="1878" t="n"/>
      <c r="CV21" s="1878" t="n"/>
      <c r="CW21" s="1878" t="n"/>
      <c r="CX21" s="1878" t="n"/>
      <c r="CY21" s="1878" t="n"/>
      <c r="CZ21" s="1878" t="n"/>
      <c r="DA21" s="1878" t="n"/>
      <c r="DB21" s="1878" t="n"/>
      <c r="DC21" s="1878" t="n"/>
      <c r="DD21" s="1878" t="n"/>
      <c r="DE21" s="1878" t="n"/>
      <c r="DF21" s="1878" t="n"/>
      <c r="DG21" s="1878" t="n"/>
      <c r="DJ21" s="1841" t="n">
        <v>0</v>
      </c>
      <c r="DT21" s="1841" t="n"/>
    </row>
    <row r="22" ht="15.75" customHeight="1" s="980">
      <c r="B22" s="1498" t="inlineStr">
        <is>
          <t>* Limited to cases where, for example, ordinary working capital comprises cash and deposits for a period, due to a payments/receipts timing gap.</t>
        </is>
      </c>
    </row>
    <row r="23" ht="1.5" customHeight="1" s="980"/>
    <row r="24" ht="15.75" customHeight="1" s="980">
      <c r="A24" s="1887" t="inlineStr">
        <is>
          <t xml:space="preserve"> 1. Status of customer</t>
        </is>
      </c>
      <c r="B24" s="1888" t="n"/>
      <c r="C24" s="1889" t="n"/>
      <c r="D24" s="1889" t="n"/>
      <c r="E24" s="1889" t="n"/>
      <c r="F24" s="1889" t="n"/>
      <c r="G24" s="1889" t="n"/>
      <c r="H24" s="1889" t="n"/>
      <c r="I24" s="1889" t="n"/>
      <c r="J24" s="1889" t="n"/>
      <c r="K24" s="1889" t="n"/>
      <c r="L24" s="1889" t="n"/>
      <c r="M24" s="1889" t="n"/>
      <c r="N24" s="1889" t="n"/>
      <c r="O24" s="1889" t="n"/>
      <c r="P24" s="1889" t="n"/>
      <c r="Q24" s="1889" t="n"/>
      <c r="R24" s="1889" t="n"/>
      <c r="S24" s="1889" t="n"/>
      <c r="T24" s="1889" t="n"/>
      <c r="U24" s="1889" t="n"/>
      <c r="V24" s="1889" t="n"/>
      <c r="W24" s="1889" t="n"/>
      <c r="X24" s="1889" t="n"/>
      <c r="Y24" s="1889" t="n"/>
      <c r="Z24" s="1889" t="n"/>
      <c r="AA24" s="1889" t="n"/>
      <c r="AB24" s="1889" t="n"/>
      <c r="AC24" s="1889" t="n"/>
      <c r="AD24" s="1889" t="n"/>
      <c r="AE24" s="1889" t="n"/>
      <c r="AF24" s="1889" t="n"/>
      <c r="AG24" s="1889" t="n"/>
      <c r="AH24" s="1889" t="n"/>
      <c r="AI24" s="1889" t="n"/>
      <c r="AJ24" s="1889" t="n"/>
      <c r="AK24" s="1889" t="n"/>
      <c r="AL24" s="1889" t="n"/>
      <c r="AM24" s="1889" t="n"/>
      <c r="AN24" s="1889" t="n"/>
      <c r="AO24" s="1889" t="n"/>
      <c r="AP24" s="1889" t="n"/>
      <c r="AQ24" s="1889" t="n"/>
      <c r="AR24" s="1889" t="n"/>
      <c r="AS24" s="1889" t="n"/>
      <c r="AT24" s="1889" t="n"/>
      <c r="AU24" s="1889" t="n"/>
      <c r="AV24" s="1889" t="n"/>
      <c r="AW24" s="1889" t="n"/>
      <c r="AX24" s="1889" t="n"/>
      <c r="AY24" s="1889" t="n"/>
      <c r="AZ24" s="1889" t="n"/>
      <c r="BA24" s="1889" t="n"/>
      <c r="BB24" s="1889" t="n"/>
      <c r="BC24" s="1889" t="n"/>
      <c r="BD24" s="1889" t="n"/>
      <c r="BE24" s="1889" t="n"/>
      <c r="BF24" s="1889" t="n"/>
      <c r="BG24" s="1889" t="n"/>
      <c r="BH24" s="1889" t="n"/>
      <c r="BI24" s="1889" t="n"/>
      <c r="BJ24" s="1889" t="n"/>
      <c r="BK24" s="1889" t="n"/>
      <c r="BL24" s="1889" t="n"/>
      <c r="BM24" s="1889" t="n"/>
      <c r="BN24" s="1889" t="n"/>
      <c r="BO24" s="1889" t="n"/>
      <c r="BP24" s="1889" t="n"/>
      <c r="BQ24" s="1889" t="n"/>
      <c r="BR24" s="1889" t="n"/>
      <c r="BS24" s="1889" t="n"/>
      <c r="BT24" s="1889" t="n"/>
      <c r="BU24" s="1889" t="n"/>
      <c r="BV24" s="1889" t="n"/>
      <c r="BW24" s="1889" t="n"/>
      <c r="BX24" s="1889" t="n"/>
      <c r="BY24" s="1889" t="n"/>
      <c r="BZ24" s="1889" t="n"/>
      <c r="CA24" s="1889" t="n"/>
      <c r="CB24" s="1889" t="n"/>
      <c r="CC24" s="1889" t="n"/>
      <c r="CD24" s="1889" t="n"/>
      <c r="CE24" s="1889" t="n"/>
      <c r="CF24" s="1889" t="n"/>
      <c r="CG24" s="1889" t="n"/>
      <c r="CH24" s="1889" t="n"/>
      <c r="CI24" s="1889" t="n"/>
      <c r="CJ24" s="1889" t="n"/>
      <c r="CK24" s="1889" t="n"/>
      <c r="CL24" s="1889" t="n"/>
      <c r="CM24" s="1889" t="n"/>
      <c r="CN24" s="1889" t="n"/>
      <c r="CO24" s="1889" t="n"/>
      <c r="CP24" s="1889" t="n"/>
      <c r="CQ24" s="1889" t="n"/>
      <c r="CR24" s="1889" t="n"/>
      <c r="CS24" s="1889" t="n"/>
      <c r="CT24" s="1889" t="n"/>
      <c r="CU24" s="1889" t="n"/>
      <c r="CV24" s="1889" t="n"/>
      <c r="CW24" s="1889" t="n"/>
      <c r="CX24" s="1889" t="n"/>
      <c r="CY24" s="1889" t="n"/>
      <c r="CZ24" s="1889" t="n"/>
      <c r="DA24" s="1889" t="n"/>
      <c r="DB24" s="1889" t="n"/>
      <c r="DC24" s="1889" t="n"/>
      <c r="DD24" s="1889" t="n"/>
      <c r="DE24" s="1889" t="n"/>
      <c r="DF24" s="1889" t="n"/>
      <c r="DG24" s="1889" t="n"/>
    </row>
    <row r="25" ht="6.75" customHeight="1" s="980"/>
    <row r="26" ht="15.75" customHeight="1" s="980">
      <c r="B26" s="1890" t="inlineStr">
        <is>
          <t xml:space="preserve">　</t>
        </is>
      </c>
      <c r="C26" s="1387" t="n"/>
      <c r="D26" s="1388" t="n"/>
      <c r="E26" s="1891" t="n">
        <v>1</v>
      </c>
      <c r="F26" s="1387" t="n"/>
      <c r="G26" s="1387" t="n"/>
      <c r="H26" s="1892" t="inlineStr">
        <is>
          <t>Customer under Strict Management</t>
        </is>
      </c>
      <c r="I26" s="1877" t="n"/>
      <c r="J26" s="1878" t="n"/>
      <c r="K26" s="1878" t="n"/>
      <c r="L26" s="1392" t="n"/>
      <c r="M26" s="1392" t="n"/>
      <c r="N26" s="1392" t="n"/>
      <c r="O26" s="1392" t="n"/>
      <c r="P26" s="1392" t="n"/>
      <c r="Q26" s="1392" t="n"/>
      <c r="R26" s="1392" t="n"/>
      <c r="S26" s="1392" t="n"/>
      <c r="T26" s="1392" t="n"/>
      <c r="U26" s="1392" t="n"/>
      <c r="V26" s="1392" t="n"/>
      <c r="W26" s="1392" t="n"/>
      <c r="X26" s="1392" t="n"/>
      <c r="Y26" s="1392" t="n"/>
      <c r="Z26" s="1392" t="n"/>
      <c r="AA26" s="1392" t="n"/>
      <c r="AB26" s="1392" t="n"/>
      <c r="AC26" s="1392" t="n"/>
      <c r="AD26" s="1392" t="n"/>
      <c r="AE26" s="1392" t="n"/>
      <c r="AF26" s="1392" t="n"/>
      <c r="AG26" s="1392" t="n"/>
      <c r="AH26" s="1392" t="n"/>
      <c r="AI26" s="1392" t="n"/>
      <c r="AJ26" s="1392" t="n"/>
      <c r="AK26" s="1392" t="n"/>
      <c r="AL26" s="1392" t="n"/>
      <c r="AM26" s="1392" t="n"/>
      <c r="AN26" s="1392" t="n"/>
      <c r="AO26" s="1392" t="n"/>
      <c r="AP26" s="1392" t="n"/>
      <c r="AQ26" s="1392" t="n"/>
      <c r="AR26" s="1392" t="n"/>
      <c r="AS26" s="1392" t="n"/>
      <c r="AT26" s="1392" t="n"/>
      <c r="AU26" s="1392" t="n"/>
      <c r="AV26" s="1392" t="n"/>
      <c r="AW26" s="1392" t="n"/>
      <c r="AX26" s="1392" t="n"/>
      <c r="AY26" s="1392" t="n"/>
      <c r="AZ26" s="1392" t="n"/>
      <c r="BA26" s="1392" t="n"/>
      <c r="BB26" s="1392" t="n"/>
      <c r="BC26" s="1392" t="n"/>
      <c r="BD26" s="1392" t="n"/>
      <c r="BE26" s="1392" t="n"/>
      <c r="BF26" s="1392" t="n"/>
      <c r="BG26" s="1392" t="n"/>
      <c r="BH26" s="1392" t="n"/>
      <c r="BI26" s="1392" t="n"/>
      <c r="BJ26" s="1392" t="n"/>
      <c r="BK26" s="1392" t="n"/>
      <c r="BL26" s="1392" t="n"/>
      <c r="BM26" s="1392" t="n"/>
      <c r="BN26" s="1392" t="n"/>
      <c r="BO26" s="1392" t="n"/>
      <c r="BP26" s="1392" t="n"/>
      <c r="BQ26" s="1392" t="n"/>
      <c r="BR26" s="1392" t="n"/>
      <c r="BS26" s="1392" t="n"/>
      <c r="BT26" s="1392" t="n"/>
      <c r="BU26" s="1392" t="n"/>
      <c r="BV26" s="1392" t="n"/>
      <c r="BW26" s="1392" t="n"/>
      <c r="BX26" s="1392" t="n"/>
      <c r="BY26" s="1392" t="n"/>
      <c r="BZ26" s="1392" t="n"/>
      <c r="CA26" s="1392" t="n"/>
      <c r="CB26" s="1392" t="n"/>
      <c r="CC26" s="1392" t="n"/>
      <c r="CD26" s="1392" t="n"/>
      <c r="CE26" s="1392" t="n"/>
      <c r="CF26" s="1392" t="n"/>
      <c r="CG26" s="1392" t="n"/>
      <c r="CH26" s="1392" t="n"/>
      <c r="CI26" s="1392" t="n"/>
      <c r="CJ26" s="1392" t="n"/>
      <c r="CK26" s="1392" t="n"/>
      <c r="CL26" s="1392" t="n"/>
      <c r="CM26" s="1392" t="n"/>
      <c r="CN26" s="1392" t="n"/>
      <c r="CO26" s="1392" t="n"/>
      <c r="CP26" s="1392" t="n"/>
      <c r="CQ26" s="1392" t="n"/>
      <c r="CR26" s="1393" t="n"/>
      <c r="CS26" s="1891" t="inlineStr">
        <is>
          <t>→</t>
        </is>
      </c>
      <c r="CT26" s="1387" t="n"/>
      <c r="CU26" s="1387" t="n"/>
      <c r="CV26" s="1893" t="inlineStr">
        <is>
          <t>E2（Completed）</t>
        </is>
      </c>
      <c r="CW26" s="1387" t="n"/>
      <c r="CX26" s="1387" t="n"/>
      <c r="CY26" s="1387" t="n"/>
      <c r="CZ26" s="1387" t="n"/>
      <c r="DA26" s="1387" t="n"/>
      <c r="DB26" s="1387" t="n"/>
      <c r="DC26" s="1387" t="n"/>
      <c r="DD26" s="1387" t="n"/>
      <c r="DE26" s="1387" t="n"/>
      <c r="DF26" s="1387" t="n"/>
      <c r="DG26" s="1388" t="n"/>
    </row>
    <row r="27" ht="15.75" customHeight="1" s="980">
      <c r="B27" s="1890" t="n"/>
      <c r="C27" s="1387" t="n"/>
      <c r="D27" s="1388" t="n"/>
      <c r="E27" s="1891" t="n">
        <v>2</v>
      </c>
      <c r="F27" s="1387" t="n"/>
      <c r="G27" s="1387" t="n"/>
      <c r="H27" s="1892" t="inlineStr">
        <is>
          <t>Delinquent Customer (excluding delinquency caused by technical reasons or other reasons not atttributable to the customer)</t>
        </is>
      </c>
      <c r="I27" s="1877" t="n"/>
      <c r="J27" s="1878" t="n"/>
      <c r="K27" s="1878" t="n"/>
      <c r="L27" s="1878" t="n"/>
      <c r="M27" s="1392" t="n"/>
      <c r="N27" s="1392" t="n"/>
      <c r="O27" s="1392" t="n"/>
      <c r="P27" s="1392" t="n"/>
      <c r="Q27" s="1392" t="n"/>
      <c r="R27" s="1392" t="n"/>
      <c r="S27" s="1392" t="n"/>
      <c r="T27" s="1392" t="n"/>
      <c r="U27" s="1392" t="n"/>
      <c r="V27" s="1392" t="n"/>
      <c r="W27" s="1392" t="n"/>
      <c r="X27" s="1392" t="n"/>
      <c r="Y27" s="1392" t="n"/>
      <c r="Z27" s="1392" t="n"/>
      <c r="AA27" s="1392" t="n"/>
      <c r="AB27" s="1392" t="n"/>
      <c r="AC27" s="1392" t="n"/>
      <c r="AD27" s="1392" t="n"/>
      <c r="AE27" s="1392" t="n"/>
      <c r="AF27" s="1392" t="n"/>
      <c r="AG27" s="1392" t="n"/>
      <c r="AH27" s="1392" t="n"/>
      <c r="AI27" s="1392" t="n"/>
      <c r="AJ27" s="1392" t="n"/>
      <c r="AK27" s="1392" t="n"/>
      <c r="AL27" s="1392" t="n"/>
      <c r="AM27" s="1392" t="n"/>
      <c r="AN27" s="1392" t="n"/>
      <c r="AO27" s="1392" t="n"/>
      <c r="AP27" s="1392" t="n"/>
      <c r="AQ27" s="1392" t="n"/>
      <c r="AR27" s="1392" t="n"/>
      <c r="AS27" s="1392" t="n"/>
      <c r="AT27" s="1392" t="n"/>
      <c r="AU27" s="1392" t="n"/>
      <c r="AV27" s="1392" t="n"/>
      <c r="AW27" s="1392" t="n"/>
      <c r="AX27" s="1392" t="n"/>
      <c r="AY27" s="1392" t="n"/>
      <c r="AZ27" s="1392" t="n"/>
      <c r="BA27" s="1392" t="n"/>
      <c r="BB27" s="1392" t="n"/>
      <c r="BC27" s="1392" t="n"/>
      <c r="BD27" s="1392" t="n"/>
      <c r="BE27" s="1392" t="n"/>
      <c r="BF27" s="1392" t="n"/>
      <c r="BG27" s="1392" t="n"/>
      <c r="BH27" s="1392" t="n"/>
      <c r="BI27" s="1392" t="n"/>
      <c r="BJ27" s="1392" t="n"/>
      <c r="BK27" s="1392" t="n"/>
      <c r="BL27" s="1392" t="n"/>
      <c r="BM27" s="1392" t="n"/>
      <c r="BN27" s="1392" t="n"/>
      <c r="BO27" s="1392" t="n"/>
      <c r="BP27" s="1392" t="n"/>
      <c r="BQ27" s="1392" t="n"/>
      <c r="BR27" s="1392" t="n"/>
      <c r="BS27" s="1392" t="n"/>
      <c r="BT27" s="1392" t="n"/>
      <c r="BU27" s="1392" t="n"/>
      <c r="BV27" s="1392" t="n"/>
      <c r="BW27" s="1392" t="n"/>
      <c r="BX27" s="1392" t="n"/>
      <c r="BY27" s="1392" t="n"/>
      <c r="BZ27" s="1392" t="n"/>
      <c r="CA27" s="1392" t="n"/>
      <c r="CB27" s="1392" t="n"/>
      <c r="CC27" s="1392" t="n"/>
      <c r="CD27" s="1392" t="n"/>
      <c r="CE27" s="1392" t="n"/>
      <c r="CF27" s="1392" t="n"/>
      <c r="CG27" s="1392" t="n"/>
      <c r="CH27" s="1392" t="n"/>
      <c r="CI27" s="1392" t="n"/>
      <c r="CJ27" s="1392" t="n"/>
      <c r="CK27" s="1392" t="n"/>
      <c r="CL27" s="1392" t="n"/>
      <c r="CM27" s="1392" t="n"/>
      <c r="CN27" s="1392" t="n"/>
      <c r="CO27" s="1392" t="n"/>
      <c r="CP27" s="1392" t="n"/>
      <c r="CQ27" s="1392" t="n"/>
      <c r="CR27" s="1393" t="n"/>
      <c r="CS27" s="1891" t="inlineStr">
        <is>
          <t>→</t>
        </is>
      </c>
      <c r="CT27" s="1387" t="n"/>
      <c r="CU27" s="1387" t="n"/>
      <c r="CV27" s="1893" t="inlineStr">
        <is>
          <t>E2（Completed）</t>
        </is>
      </c>
      <c r="CW27" s="1387" t="n"/>
      <c r="CX27" s="1387" t="n"/>
      <c r="CY27" s="1387" t="n"/>
      <c r="CZ27" s="1387" t="n"/>
      <c r="DA27" s="1387" t="n"/>
      <c r="DB27" s="1387" t="n"/>
      <c r="DC27" s="1387" t="n"/>
      <c r="DD27" s="1387" t="n"/>
      <c r="DE27" s="1387" t="n"/>
      <c r="DF27" s="1387" t="n"/>
      <c r="DG27" s="1388" t="n"/>
    </row>
    <row r="28" ht="19.5" customHeight="1" s="980">
      <c r="B28" s="1890" t="n"/>
      <c r="C28" s="1387" t="n"/>
      <c r="D28" s="1388" t="n"/>
      <c r="E28" s="1891" t="n">
        <v>3</v>
      </c>
      <c r="F28" s="1387" t="n"/>
      <c r="G28" s="1387" t="n"/>
      <c r="H28" s="1894" t="inlineStr">
        <is>
          <t>Customer with negative Shareholders' equity that can be cleared within a standard (restructuring) time period but which cannot be shown as certain to be cleared in a short time period.</t>
        </is>
      </c>
      <c r="I28" s="1387" t="n"/>
      <c r="J28" s="1387" t="n"/>
      <c r="K28" s="1387" t="n"/>
      <c r="L28" s="1387" t="n"/>
      <c r="M28" s="1387" t="n"/>
      <c r="N28" s="1387" t="n"/>
      <c r="O28" s="1387" t="n"/>
      <c r="P28" s="1387" t="n"/>
      <c r="Q28" s="1387" t="n"/>
      <c r="R28" s="1387" t="n"/>
      <c r="S28" s="1387" t="n"/>
      <c r="T28" s="1387" t="n"/>
      <c r="U28" s="1387" t="n"/>
      <c r="V28" s="1387" t="n"/>
      <c r="W28" s="1387" t="n"/>
      <c r="X28" s="1387" t="n"/>
      <c r="Y28" s="1387" t="n"/>
      <c r="Z28" s="1387" t="n"/>
      <c r="AA28" s="1387" t="n"/>
      <c r="AB28" s="1387" t="n"/>
      <c r="AC28" s="1387" t="n"/>
      <c r="AD28" s="1387" t="n"/>
      <c r="AE28" s="1387" t="n"/>
      <c r="AF28" s="1387" t="n"/>
      <c r="AG28" s="1387" t="n"/>
      <c r="AH28" s="1387" t="n"/>
      <c r="AI28" s="1387" t="n"/>
      <c r="AJ28" s="1387" t="n"/>
      <c r="AK28" s="1387" t="n"/>
      <c r="AL28" s="1387" t="n"/>
      <c r="AM28" s="1387" t="n"/>
      <c r="AN28" s="1387" t="n"/>
      <c r="AO28" s="1387" t="n"/>
      <c r="AP28" s="1387" t="n"/>
      <c r="AQ28" s="1387" t="n"/>
      <c r="AR28" s="1387" t="n"/>
      <c r="AS28" s="1387" t="n"/>
      <c r="AT28" s="1387" t="n"/>
      <c r="AU28" s="1387" t="n"/>
      <c r="AV28" s="1387" t="n"/>
      <c r="AW28" s="1387" t="n"/>
      <c r="AX28" s="1387" t="n"/>
      <c r="AY28" s="1387" t="n"/>
      <c r="AZ28" s="1387" t="n"/>
      <c r="BA28" s="1387" t="n"/>
      <c r="BB28" s="1387" t="n"/>
      <c r="BC28" s="1387" t="n"/>
      <c r="BD28" s="1387" t="n"/>
      <c r="BE28" s="1387" t="n"/>
      <c r="BF28" s="1387" t="n"/>
      <c r="BG28" s="1387" t="n"/>
      <c r="BH28" s="1387" t="n"/>
      <c r="BI28" s="1387" t="n"/>
      <c r="BJ28" s="1387" t="n"/>
      <c r="BK28" s="1387" t="n"/>
      <c r="BL28" s="1387" t="n"/>
      <c r="BM28" s="1387" t="n"/>
      <c r="BN28" s="1387" t="n"/>
      <c r="BO28" s="1387" t="n"/>
      <c r="BP28" s="1387" t="n"/>
      <c r="BQ28" s="1387" t="n"/>
      <c r="BR28" s="1387" t="n"/>
      <c r="BS28" s="1387" t="n"/>
      <c r="BT28" s="1387" t="n"/>
      <c r="BU28" s="1387" t="n"/>
      <c r="BV28" s="1387" t="n"/>
      <c r="BW28" s="1387" t="n"/>
      <c r="BX28" s="1387" t="n"/>
      <c r="BY28" s="1387" t="n"/>
      <c r="BZ28" s="1387" t="n"/>
      <c r="CA28" s="1387" t="n"/>
      <c r="CB28" s="1387" t="n"/>
      <c r="CC28" s="1387" t="n"/>
      <c r="CD28" s="1387" t="n"/>
      <c r="CE28" s="1387" t="n"/>
      <c r="CF28" s="1387" t="n"/>
      <c r="CG28" s="1387" t="n"/>
      <c r="CH28" s="1387" t="n"/>
      <c r="CI28" s="1387" t="n"/>
      <c r="CJ28" s="1387" t="n"/>
      <c r="CK28" s="1387" t="n"/>
      <c r="CL28" s="1387" t="n"/>
      <c r="CM28" s="1387" t="n"/>
      <c r="CN28" s="1387" t="n"/>
      <c r="CO28" s="1387" t="n"/>
      <c r="CP28" s="1387" t="n"/>
      <c r="CQ28" s="1387" t="n"/>
      <c r="CR28" s="1388" t="n"/>
      <c r="CS28" s="1891" t="inlineStr">
        <is>
          <t>→</t>
        </is>
      </c>
      <c r="CT28" s="1387" t="n"/>
      <c r="CU28" s="1387" t="n"/>
      <c r="CV28" s="1893" t="inlineStr">
        <is>
          <t>E2（Completed）</t>
        </is>
      </c>
      <c r="CW28" s="1387" t="n"/>
      <c r="CX28" s="1387" t="n"/>
      <c r="CY28" s="1387" t="n"/>
      <c r="CZ28" s="1387" t="n"/>
      <c r="DA28" s="1387" t="n"/>
      <c r="DB28" s="1387" t="n"/>
      <c r="DC28" s="1387" t="n"/>
      <c r="DD28" s="1387" t="n"/>
      <c r="DE28" s="1387" t="n"/>
      <c r="DF28" s="1387" t="n"/>
      <c r="DG28" s="1388" t="n"/>
    </row>
    <row r="29" ht="19.5" customHeight="1" s="980">
      <c r="B29" s="1890" t="n"/>
      <c r="C29" s="1387" t="n"/>
      <c r="D29" s="1388" t="n"/>
      <c r="E29" s="1891" t="n">
        <v>4</v>
      </c>
      <c r="F29" s="1387" t="n"/>
      <c r="G29" s="1387" t="n"/>
      <c r="H29" s="1894" t="inlineStr">
        <is>
          <t>Customer highly likely to be categorized as Customer to be Insolvent on stand-alone basis, but for which there is parent company support with the intention of maintaining business viability.</t>
        </is>
      </c>
      <c r="I29" s="1387" t="n"/>
      <c r="J29" s="1387" t="n"/>
      <c r="K29" s="1387" t="n"/>
      <c r="L29" s="1387" t="n"/>
      <c r="M29" s="1387" t="n"/>
      <c r="N29" s="1387" t="n"/>
      <c r="O29" s="1387" t="n"/>
      <c r="P29" s="1387" t="n"/>
      <c r="Q29" s="1387" t="n"/>
      <c r="R29" s="1387" t="n"/>
      <c r="S29" s="1387" t="n"/>
      <c r="T29" s="1387" t="n"/>
      <c r="U29" s="1387" t="n"/>
      <c r="V29" s="1387" t="n"/>
      <c r="W29" s="1387" t="n"/>
      <c r="X29" s="1387" t="n"/>
      <c r="Y29" s="1387" t="n"/>
      <c r="Z29" s="1387" t="n"/>
      <c r="AA29" s="1387" t="n"/>
      <c r="AB29" s="1387" t="n"/>
      <c r="AC29" s="1387" t="n"/>
      <c r="AD29" s="1387" t="n"/>
      <c r="AE29" s="1387" t="n"/>
      <c r="AF29" s="1387" t="n"/>
      <c r="AG29" s="1387" t="n"/>
      <c r="AH29" s="1387" t="n"/>
      <c r="AI29" s="1387" t="n"/>
      <c r="AJ29" s="1387" t="n"/>
      <c r="AK29" s="1387" t="n"/>
      <c r="AL29" s="1387" t="n"/>
      <c r="AM29" s="1387" t="n"/>
      <c r="AN29" s="1387" t="n"/>
      <c r="AO29" s="1387" t="n"/>
      <c r="AP29" s="1387" t="n"/>
      <c r="AQ29" s="1387" t="n"/>
      <c r="AR29" s="1387" t="n"/>
      <c r="AS29" s="1387" t="n"/>
      <c r="AT29" s="1387" t="n"/>
      <c r="AU29" s="1387" t="n"/>
      <c r="AV29" s="1387" t="n"/>
      <c r="AW29" s="1387" t="n"/>
      <c r="AX29" s="1387" t="n"/>
      <c r="AY29" s="1387" t="n"/>
      <c r="AZ29" s="1387" t="n"/>
      <c r="BA29" s="1387" t="n"/>
      <c r="BB29" s="1387" t="n"/>
      <c r="BC29" s="1387" t="n"/>
      <c r="BD29" s="1387" t="n"/>
      <c r="BE29" s="1387" t="n"/>
      <c r="BF29" s="1387" t="n"/>
      <c r="BG29" s="1387" t="n"/>
      <c r="BH29" s="1387" t="n"/>
      <c r="BI29" s="1387" t="n"/>
      <c r="BJ29" s="1387" t="n"/>
      <c r="BK29" s="1387" t="n"/>
      <c r="BL29" s="1387" t="n"/>
      <c r="BM29" s="1387" t="n"/>
      <c r="BN29" s="1387" t="n"/>
      <c r="BO29" s="1387" t="n"/>
      <c r="BP29" s="1387" t="n"/>
      <c r="BQ29" s="1387" t="n"/>
      <c r="BR29" s="1387" t="n"/>
      <c r="BS29" s="1387" t="n"/>
      <c r="BT29" s="1387" t="n"/>
      <c r="BU29" s="1387" t="n"/>
      <c r="BV29" s="1387" t="n"/>
      <c r="BW29" s="1387" t="n"/>
      <c r="BX29" s="1387" t="n"/>
      <c r="BY29" s="1387" t="n"/>
      <c r="BZ29" s="1387" t="n"/>
      <c r="CA29" s="1387" t="n"/>
      <c r="CB29" s="1387" t="n"/>
      <c r="CC29" s="1387" t="n"/>
      <c r="CD29" s="1387" t="n"/>
      <c r="CE29" s="1387" t="n"/>
      <c r="CF29" s="1387" t="n"/>
      <c r="CG29" s="1387" t="n"/>
      <c r="CH29" s="1387" t="n"/>
      <c r="CI29" s="1387" t="n"/>
      <c r="CJ29" s="1387" t="n"/>
      <c r="CK29" s="1387" t="n"/>
      <c r="CL29" s="1387" t="n"/>
      <c r="CM29" s="1387" t="n"/>
      <c r="CN29" s="1387" t="n"/>
      <c r="CO29" s="1387" t="n"/>
      <c r="CP29" s="1387" t="n"/>
      <c r="CQ29" s="1387" t="n"/>
      <c r="CR29" s="1388" t="n"/>
      <c r="CS29" s="1891" t="inlineStr">
        <is>
          <t>→</t>
        </is>
      </c>
      <c r="CT29" s="1387" t="n"/>
      <c r="CU29" s="1387" t="n"/>
      <c r="CV29" s="1893" t="inlineStr">
        <is>
          <t>E2（Completed）</t>
        </is>
      </c>
      <c r="CW29" s="1387" t="n"/>
      <c r="CX29" s="1387" t="n"/>
      <c r="CY29" s="1387" t="n"/>
      <c r="CZ29" s="1387" t="n"/>
      <c r="DA29" s="1387" t="n"/>
      <c r="DB29" s="1387" t="n"/>
      <c r="DC29" s="1387" t="n"/>
      <c r="DD29" s="1387" t="n"/>
      <c r="DE29" s="1387" t="n"/>
      <c r="DF29" s="1387" t="n"/>
      <c r="DG29" s="1388" t="n"/>
    </row>
    <row r="30" ht="15.75" customHeight="1" s="980">
      <c r="B30" s="1890" t="n"/>
      <c r="C30" s="1387" t="n"/>
      <c r="D30" s="1388" t="n"/>
      <c r="E30" s="1891" t="n">
        <v>5</v>
      </c>
      <c r="F30" s="1387" t="n"/>
      <c r="G30" s="1387" t="n"/>
      <c r="H30" s="1892" t="inlineStr">
        <is>
          <t>Customer with negative Shareholders' equity in substance which is certain to be cleared in a short time period.</t>
        </is>
      </c>
      <c r="I30" s="1877" t="n"/>
      <c r="J30" s="1878" t="n"/>
      <c r="K30" s="1878" t="n"/>
      <c r="L30" s="1878" t="n"/>
      <c r="M30" s="1392" t="n"/>
      <c r="N30" s="1392" t="n"/>
      <c r="O30" s="1392" t="n"/>
      <c r="P30" s="1392" t="n"/>
      <c r="Q30" s="1392" t="n"/>
      <c r="R30" s="1392" t="n"/>
      <c r="S30" s="1392" t="n"/>
      <c r="T30" s="1392" t="n"/>
      <c r="U30" s="1392" t="n"/>
      <c r="V30" s="1392" t="n"/>
      <c r="W30" s="1392" t="n"/>
      <c r="X30" s="1392" t="n"/>
      <c r="Y30" s="1392" t="n"/>
      <c r="Z30" s="1392" t="n"/>
      <c r="AA30" s="1392" t="n"/>
      <c r="AB30" s="1392" t="n"/>
      <c r="AC30" s="1392" t="n"/>
      <c r="AD30" s="1392" t="n"/>
      <c r="AE30" s="1392" t="n"/>
      <c r="AF30" s="1392" t="n"/>
      <c r="AG30" s="1392" t="n"/>
      <c r="AH30" s="1392" t="n"/>
      <c r="AI30" s="1392" t="n"/>
      <c r="AJ30" s="1392" t="n"/>
      <c r="AK30" s="1392" t="n"/>
      <c r="AL30" s="1392" t="n"/>
      <c r="AM30" s="1392" t="n"/>
      <c r="AN30" s="1392" t="n"/>
      <c r="AO30" s="1392" t="n"/>
      <c r="AP30" s="1392" t="n"/>
      <c r="AQ30" s="1392" t="n"/>
      <c r="AR30" s="1392" t="n"/>
      <c r="AS30" s="1392" t="n"/>
      <c r="AT30" s="1392" t="n"/>
      <c r="AU30" s="1392" t="n"/>
      <c r="AV30" s="1392" t="n"/>
      <c r="AW30" s="1392" t="n"/>
      <c r="AX30" s="1392" t="n"/>
      <c r="AY30" s="1392" t="n"/>
      <c r="AZ30" s="1392" t="n"/>
      <c r="BA30" s="1392" t="n"/>
      <c r="BB30" s="1392" t="n"/>
      <c r="BC30" s="1392" t="n"/>
      <c r="BD30" s="1392" t="n"/>
      <c r="BE30" s="1392" t="n"/>
      <c r="BF30" s="1392" t="n"/>
      <c r="BG30" s="1392" t="n"/>
      <c r="BH30" s="1392" t="n"/>
      <c r="BI30" s="1392" t="n"/>
      <c r="BJ30" s="1392" t="n"/>
      <c r="BK30" s="1392" t="n"/>
      <c r="BL30" s="1392" t="n"/>
      <c r="BM30" s="1392" t="n"/>
      <c r="BN30" s="1392" t="n"/>
      <c r="BO30" s="1392" t="n"/>
      <c r="BP30" s="1392" t="n"/>
      <c r="BQ30" s="1392" t="n"/>
      <c r="BR30" s="1392" t="n"/>
      <c r="BS30" s="1392" t="n"/>
      <c r="BT30" s="1392" t="n"/>
      <c r="BU30" s="1392" t="n"/>
      <c r="BV30" s="1392" t="n"/>
      <c r="BW30" s="1392" t="n"/>
      <c r="BX30" s="1392" t="n"/>
      <c r="BY30" s="1392" t="n"/>
      <c r="BZ30" s="1392" t="n"/>
      <c r="CA30" s="1392" t="n"/>
      <c r="CB30" s="1392" t="n"/>
      <c r="CC30" s="1392" t="n"/>
      <c r="CD30" s="1392" t="n"/>
      <c r="CE30" s="1392" t="n"/>
      <c r="CF30" s="1392" t="n"/>
      <c r="CG30" s="1392" t="n"/>
      <c r="CH30" s="1392" t="n"/>
      <c r="CI30" s="1392" t="n"/>
      <c r="CJ30" s="1392" t="n"/>
      <c r="CK30" s="1392" t="n"/>
      <c r="CL30" s="1392" t="n"/>
      <c r="CM30" s="1392" t="n"/>
      <c r="CN30" s="1392" t="n"/>
      <c r="CO30" s="1392" t="n"/>
      <c r="CP30" s="1392" t="n"/>
      <c r="CQ30" s="1392" t="n"/>
      <c r="CR30" s="1393" t="n"/>
      <c r="CS30" s="1891" t="inlineStr">
        <is>
          <t>→</t>
        </is>
      </c>
      <c r="CT30" s="1387" t="n"/>
      <c r="CU30" s="1387" t="n"/>
      <c r="CV30" s="1893" t="inlineStr">
        <is>
          <t>a</t>
        </is>
      </c>
      <c r="CW30" s="1387" t="n"/>
      <c r="CX30" s="1387" t="n"/>
      <c r="CY30" s="1387" t="n"/>
      <c r="CZ30" s="1387" t="n"/>
      <c r="DA30" s="1387" t="n"/>
      <c r="DB30" s="1387" t="n"/>
      <c r="DC30" s="1387" t="n"/>
      <c r="DD30" s="1387" t="n"/>
      <c r="DE30" s="1387" t="n"/>
      <c r="DF30" s="1387" t="n"/>
      <c r="DG30" s="1388" t="n"/>
    </row>
    <row r="31" ht="15.75" customHeight="1" s="980">
      <c r="B31" s="1890" t="n"/>
      <c r="C31" s="1387" t="n"/>
      <c r="D31" s="1388" t="n"/>
      <c r="E31" s="1891" t="n">
        <v>6</v>
      </c>
      <c r="F31" s="1387" t="n"/>
      <c r="G31" s="1387" t="n"/>
      <c r="H31" s="1892" t="inlineStr">
        <is>
          <t>Customer not matching any of 1 to 5 above</t>
        </is>
      </c>
      <c r="I31" s="1877" t="n"/>
      <c r="J31" s="1878" t="n"/>
      <c r="K31" s="1878" t="n"/>
      <c r="L31" s="1878" t="n"/>
      <c r="M31" s="1392" t="n"/>
      <c r="N31" s="1392" t="n"/>
      <c r="O31" s="1392" t="n"/>
      <c r="P31" s="1392" t="n"/>
      <c r="Q31" s="1392" t="n"/>
      <c r="R31" s="1392" t="n"/>
      <c r="S31" s="1392" t="n"/>
      <c r="T31" s="1392" t="n"/>
      <c r="U31" s="1392" t="n"/>
      <c r="V31" s="1392" t="n"/>
      <c r="W31" s="1392" t="n"/>
      <c r="X31" s="1392" t="n"/>
      <c r="Y31" s="1392" t="n"/>
      <c r="Z31" s="1392" t="n"/>
      <c r="AA31" s="1392" t="n"/>
      <c r="AB31" s="1392" t="n"/>
      <c r="AC31" s="1392" t="n"/>
      <c r="AD31" s="1392" t="n"/>
      <c r="AE31" s="1392" t="n"/>
      <c r="AF31" s="1392" t="n"/>
      <c r="AG31" s="1392" t="n"/>
      <c r="AH31" s="1392" t="n"/>
      <c r="AI31" s="1392" t="n"/>
      <c r="AJ31" s="1392" t="n"/>
      <c r="AK31" s="1392" t="n"/>
      <c r="AL31" s="1392" t="n"/>
      <c r="AM31" s="1392" t="n"/>
      <c r="AN31" s="1392" t="n"/>
      <c r="AO31" s="1392" t="n"/>
      <c r="AP31" s="1392" t="n"/>
      <c r="AQ31" s="1392" t="n"/>
      <c r="AR31" s="1392" t="n"/>
      <c r="AS31" s="1392" t="n"/>
      <c r="AT31" s="1392" t="n"/>
      <c r="AU31" s="1392" t="n"/>
      <c r="AV31" s="1392" t="n"/>
      <c r="AW31" s="1392" t="n"/>
      <c r="AX31" s="1392" t="n"/>
      <c r="AY31" s="1392" t="n"/>
      <c r="AZ31" s="1392" t="n"/>
      <c r="BA31" s="1392" t="n"/>
      <c r="BB31" s="1392" t="n"/>
      <c r="BC31" s="1392" t="n"/>
      <c r="BD31" s="1392" t="n"/>
      <c r="BE31" s="1392" t="n"/>
      <c r="BF31" s="1392" t="n"/>
      <c r="BG31" s="1392" t="n"/>
      <c r="BH31" s="1392" t="n"/>
      <c r="BI31" s="1392" t="n"/>
      <c r="BJ31" s="1392" t="n"/>
      <c r="BK31" s="1392" t="n"/>
      <c r="BL31" s="1392" t="n"/>
      <c r="BM31" s="1392" t="n"/>
      <c r="BN31" s="1392" t="n"/>
      <c r="BO31" s="1392" t="n"/>
      <c r="BP31" s="1392" t="n"/>
      <c r="BQ31" s="1392" t="n"/>
      <c r="BR31" s="1392" t="n"/>
      <c r="BS31" s="1392" t="n"/>
      <c r="BT31" s="1392" t="n"/>
      <c r="BU31" s="1392" t="n"/>
      <c r="BV31" s="1392" t="n"/>
      <c r="BW31" s="1392" t="n"/>
      <c r="BX31" s="1392" t="n"/>
      <c r="BY31" s="1392" t="n"/>
      <c r="BZ31" s="1392" t="n"/>
      <c r="CA31" s="1392" t="n"/>
      <c r="CB31" s="1392" t="n"/>
      <c r="CC31" s="1392" t="n"/>
      <c r="CD31" s="1392" t="n"/>
      <c r="CE31" s="1392" t="n"/>
      <c r="CF31" s="1392" t="n"/>
      <c r="CG31" s="1392" t="n"/>
      <c r="CH31" s="1392" t="n"/>
      <c r="CI31" s="1392" t="n"/>
      <c r="CJ31" s="1392" t="n"/>
      <c r="CK31" s="1392" t="n"/>
      <c r="CL31" s="1392" t="n"/>
      <c r="CM31" s="1392" t="n"/>
      <c r="CN31" s="1392" t="n"/>
      <c r="CO31" s="1392" t="n"/>
      <c r="CP31" s="1392" t="n"/>
      <c r="CQ31" s="1392" t="n"/>
      <c r="CR31" s="1393" t="n"/>
      <c r="CS31" s="1891" t="inlineStr">
        <is>
          <t>→</t>
        </is>
      </c>
      <c r="CT31" s="1387" t="n"/>
      <c r="CU31" s="1387" t="n"/>
      <c r="CV31" s="1893" t="inlineStr">
        <is>
          <t>a</t>
        </is>
      </c>
      <c r="CW31" s="1387" t="n"/>
      <c r="CX31" s="1387" t="n"/>
      <c r="CY31" s="1387" t="n"/>
      <c r="CZ31" s="1387" t="n"/>
      <c r="DA31" s="1387" t="n"/>
      <c r="DB31" s="1387" t="n"/>
      <c r="DC31" s="1387" t="n"/>
      <c r="DD31" s="1387" t="n"/>
      <c r="DE31" s="1387" t="n"/>
      <c r="DF31" s="1387" t="n"/>
      <c r="DG31" s="1388" t="n"/>
    </row>
    <row r="32" ht="6.75" customHeight="1" s="980"/>
    <row r="33" ht="15.75" customHeight="1" s="980">
      <c r="A33" s="1887" t="inlineStr">
        <is>
          <t xml:space="preserve"> a. Examination of Ordinary Working Capital: Do the customer's borrowings fall within the scope of ordinary working capital?</t>
        </is>
      </c>
      <c r="B33" s="1888" t="n"/>
      <c r="C33" s="1889" t="n"/>
      <c r="D33" s="1889" t="n"/>
      <c r="E33" s="1889" t="n"/>
      <c r="F33" s="1889" t="n"/>
      <c r="G33" s="1889" t="n"/>
      <c r="H33" s="1889" t="n"/>
      <c r="I33" s="1889" t="n"/>
      <c r="J33" s="1889" t="n"/>
      <c r="K33" s="1889" t="n"/>
      <c r="L33" s="1889" t="n"/>
      <c r="M33" s="1889" t="n"/>
      <c r="N33" s="1889" t="n"/>
      <c r="O33" s="1889" t="n"/>
      <c r="P33" s="1889" t="n"/>
      <c r="Q33" s="1889" t="n"/>
      <c r="R33" s="1889" t="n"/>
      <c r="S33" s="1889" t="n"/>
      <c r="T33" s="1889" t="n"/>
      <c r="U33" s="1889" t="n"/>
      <c r="V33" s="1889" t="n"/>
      <c r="W33" s="1889" t="n"/>
      <c r="X33" s="1889" t="n"/>
      <c r="Y33" s="1889" t="n"/>
      <c r="Z33" s="1889" t="n"/>
      <c r="AA33" s="1889" t="n"/>
      <c r="AB33" s="1889" t="n"/>
      <c r="AC33" s="1889" t="n"/>
      <c r="AD33" s="1889" t="n"/>
      <c r="AE33" s="1889" t="n"/>
      <c r="AF33" s="1889" t="n"/>
      <c r="AG33" s="1889" t="n"/>
      <c r="AH33" s="1889" t="n"/>
      <c r="AI33" s="1889" t="n"/>
      <c r="AJ33" s="1889" t="n"/>
      <c r="AK33" s="1889" t="n"/>
      <c r="AL33" s="1889" t="n"/>
      <c r="AM33" s="1889" t="n"/>
      <c r="AN33" s="1889" t="n"/>
      <c r="AO33" s="1889" t="n"/>
      <c r="AP33" s="1889" t="n"/>
      <c r="AQ33" s="1889" t="n"/>
      <c r="AR33" s="1889" t="n"/>
      <c r="AS33" s="1889" t="n"/>
      <c r="AT33" s="1889" t="n"/>
      <c r="AU33" s="1889" t="n"/>
      <c r="AV33" s="1889" t="n"/>
      <c r="AW33" s="1889" t="n"/>
      <c r="AX33" s="1889" t="n"/>
      <c r="AY33" s="1889" t="n"/>
      <c r="AZ33" s="1889" t="n"/>
      <c r="BA33" s="1889" t="n"/>
      <c r="BB33" s="1889" t="n"/>
      <c r="BC33" s="1889" t="n"/>
      <c r="BD33" s="1889" t="n"/>
      <c r="BE33" s="1889" t="n"/>
      <c r="BF33" s="1889" t="n"/>
      <c r="BG33" s="1889" t="n"/>
      <c r="BH33" s="1889" t="n"/>
      <c r="BI33" s="1889" t="n"/>
      <c r="BJ33" s="1889" t="n"/>
      <c r="BK33" s="1889" t="n"/>
      <c r="BL33" s="1889" t="n"/>
      <c r="BM33" s="1889" t="n"/>
      <c r="BN33" s="1889" t="n"/>
      <c r="BO33" s="1889" t="n"/>
      <c r="BP33" s="1889" t="n"/>
      <c r="BQ33" s="1889" t="n"/>
      <c r="BR33" s="1889" t="n"/>
      <c r="BS33" s="1889" t="n"/>
      <c r="BT33" s="1889" t="n"/>
      <c r="BU33" s="1889" t="n"/>
      <c r="BV33" s="1889" t="n"/>
      <c r="BW33" s="1889" t="n"/>
      <c r="BX33" s="1889" t="n"/>
      <c r="BY33" s="1889" t="n"/>
      <c r="BZ33" s="1889" t="n"/>
      <c r="CA33" s="1889" t="n"/>
      <c r="CB33" s="1889" t="n"/>
      <c r="CC33" s="1889" t="n"/>
      <c r="CD33" s="1889" t="n"/>
      <c r="CE33" s="1889" t="n"/>
      <c r="CF33" s="1889" t="n"/>
      <c r="CG33" s="1889" t="n"/>
      <c r="CH33" s="1889" t="n"/>
      <c r="CI33" s="1889" t="n"/>
      <c r="CJ33" s="1889" t="n"/>
      <c r="CK33" s="1889" t="n"/>
      <c r="CL33" s="1889" t="n"/>
      <c r="CM33" s="1889" t="n"/>
      <c r="CN33" s="1889" t="n"/>
      <c r="CO33" s="1889" t="n"/>
      <c r="CP33" s="1889" t="n"/>
      <c r="CQ33" s="1889" t="n"/>
      <c r="CR33" s="1889" t="n"/>
      <c r="CS33" s="1889" t="n"/>
      <c r="CT33" s="1889" t="n"/>
      <c r="CU33" s="1889" t="n"/>
      <c r="CV33" s="1889" t="n"/>
      <c r="CW33" s="1889" t="n"/>
      <c r="CX33" s="1889" t="n"/>
      <c r="CY33" s="1889" t="n"/>
      <c r="CZ33" s="1889" t="n"/>
      <c r="DA33" s="1889" t="n"/>
      <c r="DB33" s="1889" t="n"/>
      <c r="DC33" s="1889" t="n"/>
      <c r="DD33" s="1889" t="n"/>
      <c r="DE33" s="1889" t="n"/>
      <c r="DF33" s="1889" t="n"/>
      <c r="DG33" s="1889" t="n"/>
    </row>
    <row r="34" ht="18" customHeight="1" s="980">
      <c r="A34" s="1895" t="inlineStr">
        <is>
          <t xml:space="preserve">Examine whether the customer's borrowings fall within the scope of ordinary working capital if lending from other financial institutions is included.
</t>
        </is>
      </c>
    </row>
    <row r="35" ht="15" customHeight="1" s="980">
      <c r="B35" s="1890" t="inlineStr">
        <is>
          <t xml:space="preserve">　</t>
        </is>
      </c>
      <c r="C35" s="1387" t="n"/>
      <c r="D35" s="1387" t="n"/>
      <c r="E35" s="1388" t="n"/>
      <c r="F35" s="1877" t="inlineStr">
        <is>
          <t>Can be demonstrated</t>
        </is>
      </c>
      <c r="G35" s="1878" t="n"/>
      <c r="H35" s="1878" t="n"/>
      <c r="I35" s="1878" t="n"/>
      <c r="J35" s="1878" t="n"/>
      <c r="K35" s="1878" t="n"/>
      <c r="L35" s="1878" t="n"/>
      <c r="M35" s="1878" t="n"/>
      <c r="N35" s="1878" t="n"/>
      <c r="O35" s="1878" t="n"/>
      <c r="P35" s="1878" t="n"/>
      <c r="Q35" s="1878" t="n"/>
      <c r="R35" s="1878" t="n"/>
      <c r="S35" s="1878" t="n"/>
      <c r="T35" s="1878" t="n"/>
      <c r="U35" s="1878" t="n"/>
      <c r="V35" s="1878" t="n"/>
      <c r="W35" s="1878" t="n"/>
      <c r="X35" s="1878" t="n"/>
      <c r="Y35" s="1849" t="n"/>
      <c r="Z35" s="1891" t="inlineStr">
        <is>
          <t>→</t>
        </is>
      </c>
      <c r="AA35" s="1387" t="n"/>
      <c r="AB35" s="1387" t="n"/>
      <c r="AC35" s="1893" t="inlineStr">
        <is>
          <t>E1（Completed）</t>
        </is>
      </c>
      <c r="AD35" s="1387" t="n"/>
      <c r="AE35" s="1387" t="n"/>
      <c r="AF35" s="1387" t="n"/>
      <c r="AG35" s="1387" t="n"/>
      <c r="AH35" s="1387" t="n"/>
      <c r="AI35" s="1387" t="n"/>
      <c r="AJ35" s="1387" t="n"/>
      <c r="AK35" s="1387" t="n"/>
      <c r="AL35" s="1387" t="n"/>
      <c r="AM35" s="1387" t="n"/>
      <c r="AN35" s="1388" t="n"/>
      <c r="DI35" s="1498" t="n"/>
      <c r="DJ35" s="1498" t="n"/>
      <c r="DK35" s="1498" t="n"/>
      <c r="DL35" s="1498" t="n"/>
      <c r="DM35" s="1498" t="n"/>
      <c r="DN35" s="1498" t="n"/>
      <c r="DO35" s="1498" t="n"/>
      <c r="DP35" s="1498" t="n"/>
      <c r="DQ35" s="1498" t="n"/>
      <c r="DR35" s="1498" t="n"/>
      <c r="DS35" s="1498" t="n"/>
      <c r="DT35" s="1841" t="n"/>
      <c r="DU35" s="1841" t="n"/>
      <c r="DV35" s="1841" t="n"/>
      <c r="DW35" s="1841" t="n"/>
      <c r="DX35" s="1841" t="n"/>
      <c r="DY35" s="1841" t="n"/>
      <c r="DZ35" s="1841" t="n"/>
      <c r="EA35" s="1841" t="n"/>
      <c r="EB35" s="1841" t="n"/>
      <c r="EC35" s="1841" t="n"/>
      <c r="ED35" s="1841" t="n"/>
    </row>
    <row r="36" ht="15" customHeight="1" s="980">
      <c r="B36" s="1890" t="n"/>
      <c r="C36" s="1387" t="n"/>
      <c r="D36" s="1387" t="n"/>
      <c r="E36" s="1388" t="n"/>
      <c r="F36" s="1877" t="inlineStr">
        <is>
          <t>Cannot be demonstrated</t>
        </is>
      </c>
      <c r="G36" s="1878" t="n"/>
      <c r="H36" s="1878" t="n"/>
      <c r="I36" s="1878" t="n"/>
      <c r="J36" s="1878" t="n"/>
      <c r="K36" s="1878" t="n"/>
      <c r="L36" s="1878" t="n"/>
      <c r="M36" s="1878" t="n"/>
      <c r="N36" s="1878" t="n"/>
      <c r="O36" s="1878" t="n"/>
      <c r="P36" s="1878" t="n"/>
      <c r="Q36" s="1878" t="n"/>
      <c r="R36" s="1878" t="n"/>
      <c r="S36" s="1878" t="n"/>
      <c r="T36" s="1878" t="n"/>
      <c r="U36" s="1878" t="n"/>
      <c r="V36" s="1878" t="n"/>
      <c r="W36" s="1878" t="n"/>
      <c r="X36" s="1878" t="n"/>
      <c r="Y36" s="1849" t="n"/>
      <c r="Z36" s="1891" t="inlineStr">
        <is>
          <t>→</t>
        </is>
      </c>
      <c r="AA36" s="1387" t="n"/>
      <c r="AB36" s="1387" t="n"/>
      <c r="AC36" s="1893" t="inlineStr">
        <is>
          <t>b</t>
        </is>
      </c>
      <c r="AD36" s="1387" t="n"/>
      <c r="AE36" s="1387" t="n"/>
      <c r="AF36" s="1387" t="n"/>
      <c r="AG36" s="1387" t="n"/>
      <c r="AH36" s="1387" t="n"/>
      <c r="AI36" s="1387" t="n"/>
      <c r="AJ36" s="1387" t="n"/>
      <c r="AK36" s="1387" t="n"/>
      <c r="AL36" s="1387" t="n"/>
      <c r="AM36" s="1387" t="n"/>
      <c r="AN36" s="1388" t="n"/>
      <c r="DI36" s="1498" t="n"/>
      <c r="DJ36" s="1498" t="n"/>
      <c r="DK36" s="1498" t="n"/>
      <c r="DL36" s="1498" t="n"/>
      <c r="DM36" s="1498" t="n"/>
      <c r="DN36" s="1498" t="n"/>
      <c r="DO36" s="1498" t="n"/>
      <c r="DP36" s="1498" t="n"/>
      <c r="DQ36" s="1498" t="n"/>
      <c r="DR36" s="1498" t="n"/>
      <c r="DS36" s="1498" t="n"/>
      <c r="DT36" s="1841" t="n"/>
      <c r="DU36" s="1841" t="n"/>
      <c r="DV36" s="1841" t="n"/>
      <c r="DW36" s="1841" t="n"/>
      <c r="DX36" s="1841" t="n"/>
      <c r="DY36" s="1841" t="n"/>
      <c r="DZ36" s="1841" t="n"/>
      <c r="EA36" s="1841" t="n"/>
      <c r="EB36" s="1841" t="n"/>
      <c r="EC36" s="1841" t="n"/>
      <c r="ED36" s="1841" t="n"/>
    </row>
    <row r="37" ht="1.5" customHeight="1" s="980">
      <c r="G37" s="1498" t="n"/>
      <c r="H37" s="1498" t="n"/>
      <c r="I37" s="1498" t="n"/>
      <c r="J37" s="1498" t="n"/>
      <c r="K37" s="1498" t="n"/>
      <c r="L37" s="1498" t="n"/>
      <c r="M37" s="1498" t="n"/>
      <c r="N37" s="1498" t="n"/>
      <c r="O37" s="1498" t="n"/>
      <c r="P37" s="1498" t="n"/>
      <c r="Q37" s="1498" t="n"/>
      <c r="R37" s="1498" t="n"/>
      <c r="S37" s="1498" t="n"/>
      <c r="U37" s="1498" t="n"/>
      <c r="V37" s="1498" t="n"/>
      <c r="W37" s="1498" t="n"/>
      <c r="X37" s="1498" t="n"/>
      <c r="Y37" s="1498" t="n"/>
      <c r="Z37" s="1498" t="n"/>
      <c r="AA37" s="1498" t="n"/>
      <c r="AB37" s="1498" t="n"/>
      <c r="AC37" s="1498" t="n"/>
      <c r="AD37" s="1498" t="n"/>
    </row>
    <row r="38" ht="12" customHeight="1" s="980">
      <c r="A38" s="1896" t="inlineStr">
        <is>
          <t>《Remarks column（Supplementary materials can be attached separately）》</t>
        </is>
      </c>
    </row>
    <row r="39" ht="13.5" customHeight="1" s="980">
      <c r="A39" s="1897" t="n"/>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1" t="n"/>
      <c r="T39" s="1411" t="n"/>
      <c r="U39" s="1411" t="n"/>
      <c r="V39" s="1411" t="n"/>
      <c r="W39" s="1411" t="n"/>
      <c r="X39" s="1411" t="n"/>
      <c r="Y39" s="1411" t="n"/>
      <c r="Z39" s="1411" t="n"/>
      <c r="AA39" s="1411" t="n"/>
      <c r="AB39" s="1411" t="n"/>
      <c r="AC39" s="1411" t="n"/>
      <c r="AD39" s="1411" t="n"/>
      <c r="AE39" s="1411" t="n"/>
      <c r="AF39" s="1411" t="n"/>
      <c r="AG39" s="1411" t="n"/>
      <c r="AH39" s="1411" t="n"/>
      <c r="AI39" s="1411" t="n"/>
      <c r="AJ39" s="1411" t="n"/>
      <c r="AK39" s="1411" t="n"/>
      <c r="AL39" s="1411" t="n"/>
      <c r="AM39" s="1411" t="n"/>
      <c r="AN39" s="1411" t="n"/>
      <c r="AO39" s="1411" t="n"/>
      <c r="AP39" s="1411" t="n"/>
      <c r="AQ39" s="1411" t="n"/>
      <c r="AR39" s="1411" t="n"/>
      <c r="AS39" s="1411" t="n"/>
      <c r="AT39" s="1411" t="n"/>
      <c r="AU39" s="1411" t="n"/>
      <c r="AV39" s="1411" t="n"/>
      <c r="AW39" s="1411" t="n"/>
      <c r="AX39" s="1411" t="n"/>
      <c r="AY39" s="1411" t="n"/>
      <c r="AZ39" s="1411" t="n"/>
      <c r="BA39" s="1411" t="n"/>
      <c r="BB39" s="1411" t="n"/>
      <c r="BC39" s="1411" t="n"/>
      <c r="BD39" s="1411" t="n"/>
      <c r="BE39" s="1411" t="n"/>
      <c r="BF39" s="1411" t="n"/>
      <c r="BG39" s="1411" t="n"/>
      <c r="BH39" s="1411" t="n"/>
      <c r="BI39" s="1411" t="n"/>
      <c r="BJ39" s="1411" t="n"/>
      <c r="BK39" s="1411" t="n"/>
      <c r="BL39" s="1411" t="n"/>
      <c r="BM39" s="1411" t="n"/>
      <c r="BN39" s="1411" t="n"/>
      <c r="BO39" s="1411" t="n"/>
      <c r="BP39" s="1411" t="n"/>
      <c r="BQ39" s="1411" t="n"/>
      <c r="BR39" s="1411" t="n"/>
      <c r="BS39" s="1411" t="n"/>
      <c r="BT39" s="1411" t="n"/>
      <c r="BU39" s="1411" t="n"/>
      <c r="BV39" s="1411" t="n"/>
      <c r="BW39" s="1411"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2" t="n"/>
    </row>
    <row r="40" ht="21" customHeight="1" s="980">
      <c r="A40" s="1420" t="n"/>
      <c r="DG40" s="1421" t="n"/>
    </row>
    <row r="41" ht="19.5" customHeight="1" s="980">
      <c r="A41" s="1420" t="n"/>
      <c r="DG41" s="1421" t="n"/>
    </row>
    <row r="42" ht="19.5" customHeight="1" s="980">
      <c r="A42" s="1427" t="n"/>
      <c r="B42" s="1428" t="n"/>
      <c r="C42" s="1428" t="n"/>
      <c r="D42" s="1428" t="n"/>
      <c r="E42" s="1428" t="n"/>
      <c r="F42" s="1428" t="n"/>
      <c r="G42" s="1428" t="n"/>
      <c r="H42" s="1428" t="n"/>
      <c r="I42" s="1428" t="n"/>
      <c r="J42" s="1428" t="n"/>
      <c r="K42" s="1428" t="n"/>
      <c r="L42" s="1428" t="n"/>
      <c r="M42" s="1428" t="n"/>
      <c r="N42" s="1428" t="n"/>
      <c r="O42" s="1428" t="n"/>
      <c r="P42" s="1428" t="n"/>
      <c r="Q42" s="1428" t="n"/>
      <c r="R42" s="1428" t="n"/>
      <c r="S42" s="1428" t="n"/>
      <c r="T42" s="1428" t="n"/>
      <c r="U42" s="1428" t="n"/>
      <c r="V42" s="1428" t="n"/>
      <c r="W42" s="1428" t="n"/>
      <c r="X42" s="1428" t="n"/>
      <c r="Y42" s="1428" t="n"/>
      <c r="Z42" s="1428" t="n"/>
      <c r="AA42" s="1428" t="n"/>
      <c r="AB42" s="1428" t="n"/>
      <c r="AC42" s="1428" t="n"/>
      <c r="AD42" s="1428" t="n"/>
      <c r="AE42" s="1428" t="n"/>
      <c r="AF42" s="1428" t="n"/>
      <c r="AG42" s="1428" t="n"/>
      <c r="AH42" s="1428" t="n"/>
      <c r="AI42" s="1428" t="n"/>
      <c r="AJ42" s="1428" t="n"/>
      <c r="AK42" s="1428" t="n"/>
      <c r="AL42" s="1428" t="n"/>
      <c r="AM42" s="1428" t="n"/>
      <c r="AN42" s="1428" t="n"/>
      <c r="AO42" s="1428" t="n"/>
      <c r="AP42" s="1428" t="n"/>
      <c r="AQ42" s="1428" t="n"/>
      <c r="AR42" s="1428" t="n"/>
      <c r="AS42" s="1428" t="n"/>
      <c r="AT42" s="1428" t="n"/>
      <c r="AU42" s="1428" t="n"/>
      <c r="AV42" s="1428" t="n"/>
      <c r="AW42" s="1428" t="n"/>
      <c r="AX42" s="1428" t="n"/>
      <c r="AY42" s="1428" t="n"/>
      <c r="AZ42" s="1428" t="n"/>
      <c r="BA42" s="1428" t="n"/>
      <c r="BB42" s="1428" t="n"/>
      <c r="BC42" s="1428" t="n"/>
      <c r="BD42" s="1428" t="n"/>
      <c r="BE42" s="1428" t="n"/>
      <c r="BF42" s="1428" t="n"/>
      <c r="BG42" s="1428" t="n"/>
      <c r="BH42" s="1428" t="n"/>
      <c r="BI42" s="1428" t="n"/>
      <c r="BJ42" s="1428" t="n"/>
      <c r="BK42" s="1428" t="n"/>
      <c r="BL42" s="1428" t="n"/>
      <c r="BM42" s="1428" t="n"/>
      <c r="BN42" s="1428" t="n"/>
      <c r="BO42" s="1428" t="n"/>
      <c r="BP42" s="1428" t="n"/>
      <c r="BQ42" s="1428" t="n"/>
      <c r="BR42" s="1428" t="n"/>
      <c r="BS42" s="1428" t="n"/>
      <c r="BT42" s="1428" t="n"/>
      <c r="BU42" s="1428" t="n"/>
      <c r="BV42" s="1428" t="n"/>
      <c r="BW42" s="1428"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9" t="n"/>
    </row>
    <row r="43" ht="6.75" customHeight="1" s="980"/>
    <row r="44" ht="21.75" customHeight="1" s="980">
      <c r="A44" s="1898"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423" t="n"/>
      <c r="C44" s="1423" t="n"/>
      <c r="D44" s="1423" t="n"/>
      <c r="E44" s="1423" t="n"/>
      <c r="F44" s="1423" t="n"/>
      <c r="G44" s="1423" t="n"/>
      <c r="H44" s="1423" t="n"/>
      <c r="I44" s="1423" t="n"/>
      <c r="J44" s="1423" t="n"/>
      <c r="K44" s="1423" t="n"/>
      <c r="L44" s="1423" t="n"/>
      <c r="M44" s="1423" t="n"/>
      <c r="N44" s="1423" t="n"/>
      <c r="O44" s="1423" t="n"/>
      <c r="P44" s="1423" t="n"/>
      <c r="Q44" s="1423" t="n"/>
      <c r="R44" s="1423" t="n"/>
      <c r="S44" s="1423" t="n"/>
      <c r="T44" s="1423" t="n"/>
      <c r="U44" s="1423" t="n"/>
      <c r="V44" s="1423" t="n"/>
      <c r="W44" s="1423" t="n"/>
      <c r="X44" s="1423" t="n"/>
      <c r="Y44" s="1423" t="n"/>
      <c r="Z44" s="1423" t="n"/>
      <c r="AA44" s="1423" t="n"/>
      <c r="AB44" s="1423" t="n"/>
      <c r="AC44" s="1423" t="n"/>
      <c r="AD44" s="1423" t="n"/>
      <c r="AE44" s="1423" t="n"/>
      <c r="AF44" s="1423" t="n"/>
      <c r="AG44" s="1423" t="n"/>
      <c r="AH44" s="1423" t="n"/>
      <c r="AI44" s="1423" t="n"/>
      <c r="AJ44" s="1423" t="n"/>
      <c r="AK44" s="1423" t="n"/>
      <c r="AL44" s="1423" t="n"/>
      <c r="AM44" s="1423" t="n"/>
      <c r="AN44" s="1423" t="n"/>
      <c r="AO44" s="1423" t="n"/>
      <c r="AP44" s="1423" t="n"/>
      <c r="AQ44" s="1423" t="n"/>
      <c r="AR44" s="1423" t="n"/>
      <c r="AS44" s="1423" t="n"/>
      <c r="AT44" s="1423" t="n"/>
      <c r="AU44" s="1423" t="n"/>
      <c r="AV44" s="1423" t="n"/>
      <c r="AW44" s="1423" t="n"/>
      <c r="AX44" s="1423" t="n"/>
      <c r="AY44" s="1423" t="n"/>
      <c r="AZ44" s="1423" t="n"/>
      <c r="BA44" s="1423" t="n"/>
      <c r="BB44" s="1423" t="n"/>
      <c r="BC44" s="1423" t="n"/>
      <c r="BD44" s="1423" t="n"/>
      <c r="BE44" s="1423" t="n"/>
      <c r="BF44" s="1423" t="n"/>
      <c r="BG44" s="1423" t="n"/>
      <c r="BH44" s="1423" t="n"/>
      <c r="BI44" s="1423" t="n"/>
      <c r="BJ44" s="1423" t="n"/>
      <c r="BK44" s="1423" t="n"/>
      <c r="BL44" s="1423" t="n"/>
      <c r="BM44" s="1423" t="n"/>
      <c r="BN44" s="1423" t="n"/>
      <c r="BO44" s="1423" t="n"/>
      <c r="BP44" s="1423" t="n"/>
      <c r="BQ44" s="1423" t="n"/>
      <c r="BR44" s="1423" t="n"/>
      <c r="BS44" s="1423" t="n"/>
      <c r="BT44" s="1423" t="n"/>
      <c r="BU44" s="1423" t="n"/>
      <c r="BV44" s="1423" t="n"/>
      <c r="BW44" s="1423" t="n"/>
      <c r="BX44" s="1423" t="n"/>
      <c r="BY44" s="1423" t="n"/>
      <c r="BZ44" s="1423" t="n"/>
      <c r="CA44" s="1423" t="n"/>
      <c r="CB44" s="1423" t="n"/>
      <c r="CC44" s="1423" t="n"/>
      <c r="CD44" s="1423" t="n"/>
      <c r="CE44" s="1423" t="n"/>
      <c r="CF44" s="1423" t="n"/>
      <c r="CG44" s="1423" t="n"/>
      <c r="CH44" s="1423" t="n"/>
      <c r="CI44" s="1423" t="n"/>
      <c r="CJ44" s="1423" t="n"/>
      <c r="CK44" s="1423" t="n"/>
      <c r="CL44" s="1423" t="n"/>
      <c r="CM44" s="1423" t="n"/>
      <c r="CN44" s="1423" t="n"/>
      <c r="CO44" s="1423" t="n"/>
      <c r="CP44" s="1423" t="n"/>
      <c r="CQ44" s="1423" t="n"/>
      <c r="CR44" s="1423" t="n"/>
      <c r="CS44" s="1423" t="n"/>
      <c r="CT44" s="1423" t="n"/>
      <c r="CU44" s="1423" t="n"/>
      <c r="CV44" s="1423" t="n"/>
      <c r="CW44" s="1423" t="n"/>
      <c r="CX44" s="1423" t="n"/>
      <c r="CY44" s="1423" t="n"/>
      <c r="CZ44" s="1423" t="n"/>
      <c r="DA44" s="1423" t="n"/>
      <c r="DB44" s="1423" t="n"/>
      <c r="DC44" s="1423" t="n"/>
      <c r="DD44" s="1423" t="n"/>
      <c r="DE44" s="1423" t="n"/>
      <c r="DF44" s="1423" t="n"/>
      <c r="DG44" s="1423" t="n"/>
    </row>
    <row r="45" ht="21.75" customHeight="1" s="980">
      <c r="A45" s="1899" t="inlineStr">
        <is>
          <t>Make a comprehensive determination of factors such as the customer's repayment ability, financial condition, cash flow, and the presence of actual supporters such as a parent company.</t>
        </is>
      </c>
      <c r="B45" s="1403" t="n"/>
      <c r="C45" s="1403" t="n"/>
      <c r="D45" s="1403" t="n"/>
      <c r="E45" s="1403" t="n"/>
      <c r="F45" s="1403" t="n"/>
      <c r="G45" s="1403" t="n"/>
      <c r="H45" s="1403" t="n"/>
      <c r="I45" s="1403" t="n"/>
      <c r="J45" s="1403" t="n"/>
      <c r="K45" s="1403" t="n"/>
      <c r="L45" s="1403" t="n"/>
      <c r="M45" s="1403" t="n"/>
      <c r="N45" s="1403" t="n"/>
      <c r="O45" s="1403" t="n"/>
      <c r="P45" s="1403" t="n"/>
      <c r="Q45" s="1403" t="n"/>
      <c r="R45" s="1403" t="n"/>
      <c r="S45" s="1403" t="n"/>
      <c r="T45" s="1403" t="n"/>
      <c r="U45" s="1403" t="n"/>
      <c r="V45" s="1403" t="n"/>
      <c r="W45" s="1403" t="n"/>
      <c r="X45" s="1403" t="n"/>
      <c r="Y45" s="1403" t="n"/>
      <c r="Z45" s="1403" t="n"/>
      <c r="AA45" s="1403" t="n"/>
      <c r="AB45" s="1403" t="n"/>
      <c r="AC45" s="1403" t="n"/>
      <c r="AD45" s="1403" t="n"/>
      <c r="AE45" s="1403" t="n"/>
      <c r="AF45" s="1403" t="n"/>
      <c r="AG45" s="1403" t="n"/>
      <c r="AH45" s="1403" t="n"/>
      <c r="AI45" s="1403" t="n"/>
      <c r="AJ45" s="1403" t="n"/>
      <c r="AK45" s="1403" t="n"/>
      <c r="AL45" s="1403" t="n"/>
      <c r="AM45" s="1403" t="n"/>
      <c r="AN45" s="1403" t="n"/>
      <c r="AO45" s="1403" t="n"/>
      <c r="AP45" s="1403" t="n"/>
      <c r="AQ45" s="1403" t="n"/>
      <c r="AR45" s="1403" t="n"/>
      <c r="AS45" s="1403" t="n"/>
      <c r="AT45" s="1403" t="n"/>
      <c r="AU45" s="1403" t="n"/>
      <c r="AV45" s="1403" t="n"/>
      <c r="AW45" s="1403" t="n"/>
      <c r="AX45" s="1403" t="n"/>
      <c r="AY45" s="1403" t="n"/>
      <c r="AZ45" s="1403" t="n"/>
      <c r="BA45" s="1403" t="n"/>
      <c r="BB45" s="1403" t="n"/>
      <c r="BC45" s="1403" t="n"/>
      <c r="BD45" s="1403" t="n"/>
      <c r="BE45" s="1403" t="n"/>
      <c r="BF45" s="1403" t="n"/>
      <c r="BG45" s="1403" t="n"/>
      <c r="BH45" s="1403" t="n"/>
      <c r="BI45" s="1403" t="n"/>
      <c r="BJ45" s="1403" t="n"/>
      <c r="BK45" s="1403" t="n"/>
      <c r="BL45" s="1403" t="n"/>
      <c r="BM45" s="1403" t="n"/>
      <c r="BN45" s="1403" t="n"/>
      <c r="BO45" s="1403" t="n"/>
      <c r="BP45" s="1403" t="n"/>
      <c r="BQ45" s="1403" t="n"/>
      <c r="BR45" s="1403" t="n"/>
      <c r="BS45" s="1403" t="n"/>
      <c r="BT45" s="1403" t="n"/>
      <c r="BU45" s="1403" t="n"/>
      <c r="BV45" s="1403" t="n"/>
      <c r="BW45" s="1403" t="n"/>
      <c r="BX45" s="1403" t="n"/>
      <c r="BY45" s="1403" t="n"/>
      <c r="BZ45" s="1403" t="n"/>
      <c r="CA45" s="1403" t="n"/>
      <c r="CB45" s="1403" t="n"/>
      <c r="CC45" s="1403" t="n"/>
      <c r="CD45" s="1403" t="n"/>
      <c r="CE45" s="1403" t="n"/>
      <c r="CF45" s="1403" t="n"/>
      <c r="CG45" s="1403" t="n"/>
      <c r="CH45" s="1403" t="n"/>
      <c r="CI45" s="1403" t="n"/>
      <c r="CJ45" s="1403" t="n"/>
      <c r="CK45" s="1403" t="n"/>
      <c r="CL45" s="1403" t="n"/>
      <c r="CM45" s="1403" t="n"/>
      <c r="CN45" s="1403" t="n"/>
      <c r="CO45" s="1403" t="n"/>
      <c r="CP45" s="1403" t="n"/>
      <c r="CQ45" s="1403" t="n"/>
      <c r="CR45" s="1403" t="n"/>
      <c r="CS45" s="1403" t="n"/>
      <c r="CT45" s="1403" t="n"/>
      <c r="CU45" s="1403" t="n"/>
      <c r="CV45" s="1403" t="n"/>
      <c r="CW45" s="1403" t="n"/>
      <c r="CX45" s="1403" t="n"/>
      <c r="CY45" s="1403" t="n"/>
      <c r="CZ45" s="1403" t="n"/>
      <c r="DA45" s="1403" t="n"/>
      <c r="DB45" s="1403" t="n"/>
      <c r="DC45" s="1403" t="n"/>
      <c r="DD45" s="1403" t="n"/>
      <c r="DE45" s="1403" t="n"/>
      <c r="DF45" s="1403" t="n"/>
      <c r="DG45" s="1403" t="n"/>
    </row>
    <row r="46" ht="15" customHeight="1" s="980">
      <c r="B46" s="1890" t="inlineStr">
        <is>
          <t xml:space="preserve">　</t>
        </is>
      </c>
      <c r="C46" s="1387" t="n"/>
      <c r="D46" s="1387" t="n"/>
      <c r="E46" s="1388" t="n"/>
      <c r="F46" s="1877" t="inlineStr">
        <is>
          <t>Can be demonstrated</t>
        </is>
      </c>
      <c r="G46" s="1878" t="n"/>
      <c r="H46" s="1878" t="n"/>
      <c r="I46" s="1878" t="n"/>
      <c r="J46" s="1878" t="n"/>
      <c r="K46" s="1878" t="n"/>
      <c r="L46" s="1878" t="n"/>
      <c r="M46" s="1878" t="n"/>
      <c r="N46" s="1878" t="n"/>
      <c r="O46" s="1878" t="n"/>
      <c r="P46" s="1878" t="n"/>
      <c r="Q46" s="1878" t="n"/>
      <c r="R46" s="1878" t="n"/>
      <c r="S46" s="1878" t="n"/>
      <c r="T46" s="1878" t="n"/>
      <c r="U46" s="1878" t="n"/>
      <c r="V46" s="1878" t="n"/>
      <c r="W46" s="1878" t="n"/>
      <c r="X46" s="1878" t="n"/>
      <c r="Y46" s="1849" t="n"/>
      <c r="Z46" s="1891" t="inlineStr">
        <is>
          <t>→</t>
        </is>
      </c>
      <c r="AA46" s="1387" t="n"/>
      <c r="AB46" s="1387" t="n"/>
      <c r="AC46" s="1893" t="inlineStr">
        <is>
          <t>E1（Completed）</t>
        </is>
      </c>
      <c r="AD46" s="1387" t="n"/>
      <c r="AE46" s="1387" t="n"/>
      <c r="AF46" s="1387" t="n"/>
      <c r="AG46" s="1387" t="n"/>
      <c r="AH46" s="1387" t="n"/>
      <c r="AI46" s="1387" t="n"/>
      <c r="AJ46" s="1387" t="n"/>
      <c r="AK46" s="1387" t="n"/>
      <c r="AL46" s="1387" t="n"/>
      <c r="AM46" s="1387" t="n"/>
      <c r="AN46" s="1388" t="n"/>
      <c r="DH46" s="1841" t="n"/>
      <c r="DS46" s="1841" t="n"/>
    </row>
    <row r="47" ht="15" customHeight="1" s="980">
      <c r="B47" s="1890" t="n"/>
      <c r="C47" s="1387" t="n"/>
      <c r="D47" s="1387" t="n"/>
      <c r="E47" s="1388" t="n"/>
      <c r="F47" s="1877" t="inlineStr">
        <is>
          <t>Cannot be demonstrated</t>
        </is>
      </c>
      <c r="G47" s="1878" t="n"/>
      <c r="H47" s="1878" t="n"/>
      <c r="I47" s="1878" t="n"/>
      <c r="J47" s="1878" t="n"/>
      <c r="K47" s="1878" t="n"/>
      <c r="L47" s="1878" t="n"/>
      <c r="M47" s="1878" t="n"/>
      <c r="N47" s="1878" t="n"/>
      <c r="O47" s="1878" t="n"/>
      <c r="P47" s="1878" t="n"/>
      <c r="Q47" s="1878" t="n"/>
      <c r="R47" s="1878" t="n"/>
      <c r="S47" s="1878" t="n"/>
      <c r="T47" s="1878" t="n"/>
      <c r="U47" s="1878" t="n"/>
      <c r="V47" s="1878" t="n"/>
      <c r="W47" s="1878" t="n"/>
      <c r="X47" s="1878" t="n"/>
      <c r="Y47" s="1849" t="n"/>
      <c r="Z47" s="1891" t="inlineStr">
        <is>
          <t>→</t>
        </is>
      </c>
      <c r="AA47" s="1387" t="n"/>
      <c r="AB47" s="1387" t="n"/>
      <c r="AC47" s="1893" t="inlineStr">
        <is>
          <t>E2（Completed）</t>
        </is>
      </c>
      <c r="AD47" s="1387" t="n"/>
      <c r="AE47" s="1387" t="n"/>
      <c r="AF47" s="1387" t="n"/>
      <c r="AG47" s="1387" t="n"/>
      <c r="AH47" s="1387" t="n"/>
      <c r="AI47" s="1387" t="n"/>
      <c r="AJ47" s="1387" t="n"/>
      <c r="AK47" s="1387" t="n"/>
      <c r="AL47" s="1387" t="n"/>
      <c r="AM47" s="1387" t="n"/>
      <c r="AN47" s="1388" t="n"/>
      <c r="DH47" s="1841" t="n"/>
      <c r="DS47" s="1841" t="n"/>
    </row>
    <row r="48" ht="1.5" customHeight="1" s="980"/>
    <row r="49" ht="12" customHeight="1" s="980">
      <c r="A49" s="1896" t="inlineStr">
        <is>
          <t>《Remarks column（Supplementary materials can be attached separately）》</t>
        </is>
      </c>
    </row>
    <row r="50" ht="13.5" customHeight="1" s="980">
      <c r="A50" s="1897" t="n"/>
      <c r="B50" s="1411" t="n"/>
      <c r="C50" s="1411" t="n"/>
      <c r="D50" s="1411" t="n"/>
      <c r="E50" s="1411" t="n"/>
      <c r="F50" s="1411" t="n"/>
      <c r="G50" s="1411" t="n"/>
      <c r="H50" s="1411" t="n"/>
      <c r="I50" s="1411" t="n"/>
      <c r="J50" s="1411" t="n"/>
      <c r="K50" s="1411" t="n"/>
      <c r="L50" s="1411" t="n"/>
      <c r="M50" s="1411" t="n"/>
      <c r="N50" s="1411" t="n"/>
      <c r="O50" s="1411" t="n"/>
      <c r="P50" s="1411" t="n"/>
      <c r="Q50" s="1411" t="n"/>
      <c r="R50" s="1411" t="n"/>
      <c r="S50" s="1411" t="n"/>
      <c r="T50" s="1411" t="n"/>
      <c r="U50" s="1411" t="n"/>
      <c r="V50" s="1411" t="n"/>
      <c r="W50" s="1411" t="n"/>
      <c r="X50" s="1411" t="n"/>
      <c r="Y50" s="1411" t="n"/>
      <c r="Z50" s="1411" t="n"/>
      <c r="AA50" s="1411" t="n"/>
      <c r="AB50" s="1411" t="n"/>
      <c r="AC50" s="1411" t="n"/>
      <c r="AD50" s="1411" t="n"/>
      <c r="AE50" s="1411" t="n"/>
      <c r="AF50" s="1411" t="n"/>
      <c r="AG50" s="1411" t="n"/>
      <c r="AH50" s="1411" t="n"/>
      <c r="AI50" s="1411" t="n"/>
      <c r="AJ50" s="1411" t="n"/>
      <c r="AK50" s="1411" t="n"/>
      <c r="AL50" s="1411" t="n"/>
      <c r="AM50" s="1411" t="n"/>
      <c r="AN50" s="1411" t="n"/>
      <c r="AO50" s="1411" t="n"/>
      <c r="AP50" s="1411" t="n"/>
      <c r="AQ50" s="1411" t="n"/>
      <c r="AR50" s="1411" t="n"/>
      <c r="AS50" s="1411" t="n"/>
      <c r="AT50" s="1411" t="n"/>
      <c r="AU50" s="1411" t="n"/>
      <c r="AV50" s="1411" t="n"/>
      <c r="AW50" s="1411" t="n"/>
      <c r="AX50" s="1411" t="n"/>
      <c r="AY50" s="1411" t="n"/>
      <c r="AZ50" s="1411" t="n"/>
      <c r="BA50" s="1411" t="n"/>
      <c r="BB50" s="1411" t="n"/>
      <c r="BC50" s="1411" t="n"/>
      <c r="BD50" s="1411" t="n"/>
      <c r="BE50" s="1411" t="n"/>
      <c r="BF50" s="1411" t="n"/>
      <c r="BG50" s="1411" t="n"/>
      <c r="BH50" s="1411" t="n"/>
      <c r="BI50" s="1411" t="n"/>
      <c r="BJ50" s="1411" t="n"/>
      <c r="BK50" s="1411" t="n"/>
      <c r="BL50" s="1411" t="n"/>
      <c r="BM50" s="1411" t="n"/>
      <c r="BN50" s="1411" t="n"/>
      <c r="BO50" s="1411" t="n"/>
      <c r="BP50" s="1411" t="n"/>
      <c r="BQ50" s="1411" t="n"/>
      <c r="BR50" s="1411" t="n"/>
      <c r="BS50" s="1411" t="n"/>
      <c r="BT50" s="1411" t="n"/>
      <c r="BU50" s="1411" t="n"/>
      <c r="BV50" s="1411" t="n"/>
      <c r="BW50" s="1411" t="n"/>
      <c r="BX50" s="1411" t="n"/>
      <c r="BY50" s="1411" t="n"/>
      <c r="BZ50" s="1411" t="n"/>
      <c r="CA50" s="1411" t="n"/>
      <c r="CB50" s="1411" t="n"/>
      <c r="CC50" s="1411" t="n"/>
      <c r="CD50" s="1411" t="n"/>
      <c r="CE50" s="1411" t="n"/>
      <c r="CF50" s="1411" t="n"/>
      <c r="CG50" s="1411" t="n"/>
      <c r="CH50" s="1411" t="n"/>
      <c r="CI50" s="1411" t="n"/>
      <c r="CJ50" s="1411" t="n"/>
      <c r="CK50" s="1411" t="n"/>
      <c r="CL50" s="1411" t="n"/>
      <c r="CM50" s="1411" t="n"/>
      <c r="CN50" s="1411" t="n"/>
      <c r="CO50" s="1411" t="n"/>
      <c r="CP50" s="1411" t="n"/>
      <c r="CQ50" s="1411" t="n"/>
      <c r="CR50" s="1411" t="n"/>
      <c r="CS50" s="1411" t="n"/>
      <c r="CT50" s="1411" t="n"/>
      <c r="CU50" s="1411" t="n"/>
      <c r="CV50" s="1411" t="n"/>
      <c r="CW50" s="1411" t="n"/>
      <c r="CX50" s="1411" t="n"/>
      <c r="CY50" s="1411" t="n"/>
      <c r="CZ50" s="1411" t="n"/>
      <c r="DA50" s="1411" t="n"/>
      <c r="DB50" s="1411" t="n"/>
      <c r="DC50" s="1411" t="n"/>
      <c r="DD50" s="1411" t="n"/>
      <c r="DE50" s="1411" t="n"/>
      <c r="DF50" s="1411" t="n"/>
      <c r="DG50" s="1412" t="n"/>
    </row>
    <row r="51" ht="21" customHeight="1" s="980">
      <c r="A51" s="1420" t="n"/>
      <c r="DG51" s="1421" t="n"/>
    </row>
    <row r="52" ht="19.5" customHeight="1" s="980">
      <c r="A52" s="1420" t="n"/>
      <c r="DG52" s="1421" t="n"/>
    </row>
    <row r="53" ht="19.5" customHeight="1" s="980">
      <c r="A53" s="1427" t="n"/>
      <c r="B53" s="1428" t="n"/>
      <c r="C53" s="1428" t="n"/>
      <c r="D53" s="1428" t="n"/>
      <c r="E53" s="1428" t="n"/>
      <c r="F53" s="1428" t="n"/>
      <c r="G53" s="1428" t="n"/>
      <c r="H53" s="1428" t="n"/>
      <c r="I53" s="1428" t="n"/>
      <c r="J53" s="1428" t="n"/>
      <c r="K53" s="1428" t="n"/>
      <c r="L53" s="1428" t="n"/>
      <c r="M53" s="1428" t="n"/>
      <c r="N53" s="1428" t="n"/>
      <c r="O53" s="1428" t="n"/>
      <c r="P53" s="1428" t="n"/>
      <c r="Q53" s="1428" t="n"/>
      <c r="R53" s="1428" t="n"/>
      <c r="S53" s="1428" t="n"/>
      <c r="T53" s="1428" t="n"/>
      <c r="U53" s="1428" t="n"/>
      <c r="V53" s="1428" t="n"/>
      <c r="W53" s="1428" t="n"/>
      <c r="X53" s="1428" t="n"/>
      <c r="Y53" s="1428" t="n"/>
      <c r="Z53" s="1428" t="n"/>
      <c r="AA53" s="1428" t="n"/>
      <c r="AB53" s="1428" t="n"/>
      <c r="AC53" s="1428" t="n"/>
      <c r="AD53" s="1428" t="n"/>
      <c r="AE53" s="1428" t="n"/>
      <c r="AF53" s="1428" t="n"/>
      <c r="AG53" s="1428" t="n"/>
      <c r="AH53" s="1428" t="n"/>
      <c r="AI53" s="1428" t="n"/>
      <c r="AJ53" s="1428" t="n"/>
      <c r="AK53" s="1428" t="n"/>
      <c r="AL53" s="1428" t="n"/>
      <c r="AM53" s="1428" t="n"/>
      <c r="AN53" s="1428" t="n"/>
      <c r="AO53" s="1428" t="n"/>
      <c r="AP53" s="1428" t="n"/>
      <c r="AQ53" s="1428" t="n"/>
      <c r="AR53" s="1428" t="n"/>
      <c r="AS53" s="1428" t="n"/>
      <c r="AT53" s="1428" t="n"/>
      <c r="AU53" s="1428" t="n"/>
      <c r="AV53" s="1428" t="n"/>
      <c r="AW53" s="1428" t="n"/>
      <c r="AX53" s="1428" t="n"/>
      <c r="AY53" s="1428" t="n"/>
      <c r="AZ53" s="1428" t="n"/>
      <c r="BA53" s="1428" t="n"/>
      <c r="BB53" s="1428" t="n"/>
      <c r="BC53" s="1428" t="n"/>
      <c r="BD53" s="1428" t="n"/>
      <c r="BE53" s="1428" t="n"/>
      <c r="BF53" s="1428" t="n"/>
      <c r="BG53" s="1428" t="n"/>
      <c r="BH53" s="1428" t="n"/>
      <c r="BI53" s="1428" t="n"/>
      <c r="BJ53" s="1428" t="n"/>
      <c r="BK53" s="1428" t="n"/>
      <c r="BL53" s="1428" t="n"/>
      <c r="BM53" s="1428" t="n"/>
      <c r="BN53" s="1428" t="n"/>
      <c r="BO53" s="1428" t="n"/>
      <c r="BP53" s="1428" t="n"/>
      <c r="BQ53" s="1428" t="n"/>
      <c r="BR53" s="1428" t="n"/>
      <c r="BS53" s="1428" t="n"/>
      <c r="BT53" s="1428" t="n"/>
      <c r="BU53" s="1428" t="n"/>
      <c r="BV53" s="1428" t="n"/>
      <c r="BW53" s="1428" t="n"/>
      <c r="BX53" s="1428" t="n"/>
      <c r="BY53" s="1428" t="n"/>
      <c r="BZ53" s="1428" t="n"/>
      <c r="CA53" s="1428" t="n"/>
      <c r="CB53" s="1428" t="n"/>
      <c r="CC53" s="1428" t="n"/>
      <c r="CD53" s="1428" t="n"/>
      <c r="CE53" s="1428" t="n"/>
      <c r="CF53" s="1428" t="n"/>
      <c r="CG53" s="1428" t="n"/>
      <c r="CH53" s="1428" t="n"/>
      <c r="CI53" s="1428" t="n"/>
      <c r="CJ53" s="1428" t="n"/>
      <c r="CK53" s="1428" t="n"/>
      <c r="CL53" s="1428" t="n"/>
      <c r="CM53" s="1428" t="n"/>
      <c r="CN53" s="1428" t="n"/>
      <c r="CO53" s="1428" t="n"/>
      <c r="CP53" s="1428" t="n"/>
      <c r="CQ53" s="1428" t="n"/>
      <c r="CR53" s="1428" t="n"/>
      <c r="CS53" s="1428" t="n"/>
      <c r="CT53" s="1428" t="n"/>
      <c r="CU53" s="1428" t="n"/>
      <c r="CV53" s="1428" t="n"/>
      <c r="CW53" s="1428" t="n"/>
      <c r="CX53" s="1428" t="n"/>
      <c r="CY53" s="1428" t="n"/>
      <c r="CZ53" s="1428" t="n"/>
      <c r="DA53" s="1428" t="n"/>
      <c r="DB53" s="1428" t="n"/>
      <c r="DC53" s="1428" t="n"/>
      <c r="DD53" s="1428" t="n"/>
      <c r="DE53" s="1428" t="n"/>
      <c r="DF53" s="1428" t="n"/>
      <c r="DG53" s="1429" t="n"/>
    </row>
    <row r="54" ht="7.5" customHeight="1" s="980">
      <c r="BA54" s="190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411" t="n"/>
      <c r="BC54" s="1411" t="n"/>
      <c r="BD54" s="1411" t="n"/>
      <c r="BE54" s="1411" t="n"/>
      <c r="BF54" s="1411" t="n"/>
      <c r="BG54" s="1411" t="n"/>
      <c r="BH54" s="1411" t="n"/>
      <c r="BI54" s="1411" t="n"/>
      <c r="BJ54" s="1411" t="n"/>
      <c r="BK54" s="1411" t="n"/>
      <c r="BL54" s="1411" t="n"/>
      <c r="BM54" s="1411" t="n"/>
      <c r="BN54" s="1411" t="n"/>
      <c r="BO54" s="1411" t="n"/>
      <c r="BP54" s="1411" t="n"/>
      <c r="BQ54" s="1411" t="n"/>
      <c r="BR54" s="1411" t="n"/>
      <c r="BS54" s="1411" t="n"/>
      <c r="BT54" s="1411" t="n"/>
      <c r="BU54" s="1411" t="n"/>
      <c r="BV54" s="1411" t="n"/>
      <c r="BW54" s="1411" t="n"/>
      <c r="BX54" s="1411" t="n"/>
      <c r="BY54" s="1411" t="n"/>
      <c r="BZ54" s="1411" t="n"/>
      <c r="CA54" s="1411" t="n"/>
      <c r="CB54" s="1411" t="n"/>
      <c r="CC54" s="1411" t="n"/>
      <c r="CD54" s="1411" t="n"/>
      <c r="CE54" s="1411" t="n"/>
      <c r="CF54" s="1411" t="n"/>
      <c r="CG54" s="1411" t="n"/>
      <c r="CH54" s="1411" t="n"/>
      <c r="CI54" s="1411" t="n"/>
      <c r="CJ54" s="1411" t="n"/>
      <c r="CK54" s="1411" t="n"/>
      <c r="CL54" s="1411" t="n"/>
      <c r="CM54" s="1411" t="n"/>
      <c r="CN54" s="1411" t="n"/>
      <c r="CO54" s="1411" t="n"/>
      <c r="CP54" s="1411" t="n"/>
      <c r="CQ54" s="1411" t="n"/>
      <c r="CR54" s="1411" t="n"/>
      <c r="CS54" s="1411" t="n"/>
      <c r="CT54" s="1411" t="n"/>
      <c r="CU54" s="1411" t="n"/>
      <c r="CV54" s="1411" t="n"/>
      <c r="CW54" s="1411" t="n"/>
      <c r="CX54" s="1411" t="n"/>
      <c r="CY54" s="1411" t="n"/>
      <c r="CZ54" s="1411" t="n"/>
      <c r="DA54" s="1411" t="n"/>
      <c r="DB54" s="1411" t="n"/>
      <c r="DC54" s="1411" t="n"/>
      <c r="DD54" s="1411" t="n"/>
      <c r="DE54" s="1411" t="n"/>
      <c r="DF54" s="1411" t="n"/>
      <c r="DG54" s="1411" t="n"/>
    </row>
    <row r="55" ht="19.5" customHeight="1" s="980">
      <c r="A55" s="1901" t="inlineStr">
        <is>
          <t>Final result for E1･E2 determination</t>
        </is>
      </c>
      <c r="B55" s="1552" t="n"/>
      <c r="C55" s="1552" t="n"/>
      <c r="D55" s="1552" t="n"/>
      <c r="E55" s="1552" t="n"/>
      <c r="F55" s="1552" t="n"/>
      <c r="G55" s="1552" t="n"/>
      <c r="H55" s="1552" t="n"/>
      <c r="I55" s="1552" t="n"/>
      <c r="J55" s="1552" t="n"/>
      <c r="K55" s="1552" t="n"/>
      <c r="L55" s="1552" t="n"/>
      <c r="M55" s="1552" t="n"/>
      <c r="N55" s="1552" t="n"/>
      <c r="O55" s="1552" t="n"/>
      <c r="P55" s="1552" t="n"/>
      <c r="Q55" s="1552" t="n"/>
      <c r="R55" s="1552" t="n"/>
      <c r="S55" s="1552" t="n"/>
      <c r="T55" s="1552" t="n"/>
      <c r="U55" s="1552" t="n"/>
      <c r="V55" s="1552" t="n"/>
      <c r="W55" s="1552" t="n"/>
      <c r="X55" s="1552" t="n"/>
      <c r="Y55" s="1552" t="n"/>
      <c r="Z55" s="1552" t="n"/>
      <c r="AA55" s="1552" t="n"/>
      <c r="AB55" s="1552" t="n"/>
      <c r="AC55" s="1553" t="n"/>
      <c r="AD55" s="1902" t="inlineStr">
        <is>
          <t>E2</t>
        </is>
      </c>
      <c r="AE55" s="1552" t="n"/>
      <c r="AF55" s="1552" t="n"/>
      <c r="AG55" s="1552" t="n"/>
      <c r="AH55" s="1552" t="n"/>
      <c r="AI55" s="1552" t="n"/>
      <c r="AJ55" s="1552" t="n"/>
      <c r="AK55" s="1552" t="n"/>
      <c r="AL55" s="1552" t="n"/>
      <c r="AM55" s="1552" t="n"/>
      <c r="AN55" s="1552" t="n"/>
      <c r="AO55" s="1552" t="n"/>
      <c r="AP55" s="1552" t="n"/>
      <c r="AQ55" s="1552" t="n"/>
      <c r="AR55" s="1552" t="n"/>
      <c r="AS55" s="1552" t="n"/>
      <c r="AT55" s="1552" t="n"/>
      <c r="AU55" s="1552" t="n"/>
      <c r="AV55" s="1552" t="n"/>
      <c r="AW55" s="1552" t="n"/>
      <c r="AX55" s="1552" t="n"/>
      <c r="AY55" s="1553" t="n"/>
    </row>
    <row r="56" ht="4.5" customHeight="1" s="980"/>
    <row r="57" ht="12.75" customHeight="1" s="980">
      <c r="A57" s="1844" t="inlineStr">
        <is>
          <t>For the use of the credit division in charge of the credit rating only</t>
        </is>
      </c>
      <c r="BA57" s="1428" t="n"/>
      <c r="BB57" s="1428" t="n"/>
      <c r="BC57" s="1428" t="n"/>
      <c r="BD57" s="1428" t="n"/>
      <c r="BE57" s="1428" t="n"/>
      <c r="BF57" s="1428" t="n"/>
      <c r="BG57" s="1428" t="n"/>
      <c r="BH57" s="1428" t="n"/>
      <c r="BI57" s="1428" t="n"/>
      <c r="BJ57" s="1428" t="n"/>
      <c r="BK57" s="1428" t="n"/>
      <c r="BL57" s="1428" t="n"/>
      <c r="BM57" s="1428" t="n"/>
      <c r="BN57" s="1428" t="n"/>
      <c r="BO57" s="1428" t="n"/>
      <c r="BP57" s="1428" t="n"/>
      <c r="BQ57" s="1428" t="n"/>
      <c r="BR57" s="1428" t="n"/>
      <c r="BS57" s="1428" t="n"/>
      <c r="BT57" s="1428" t="n"/>
      <c r="BU57" s="1428" t="n"/>
      <c r="BV57" s="1428" t="n"/>
      <c r="BW57" s="1428" t="n"/>
      <c r="BX57" s="1428" t="n"/>
      <c r="BY57" s="1428" t="n"/>
      <c r="BZ57" s="1428" t="n"/>
      <c r="CA57" s="1428" t="n"/>
      <c r="CB57" s="1428" t="n"/>
      <c r="CC57" s="1428" t="n"/>
      <c r="CD57" s="1428" t="n"/>
      <c r="CE57" s="1428" t="n"/>
      <c r="CF57" s="1428" t="n"/>
      <c r="CG57" s="1428" t="n"/>
      <c r="CH57" s="1428" t="n"/>
      <c r="CI57" s="1428" t="n"/>
      <c r="CJ57" s="1428" t="n"/>
      <c r="CK57" s="1428" t="n"/>
      <c r="CL57" s="1428" t="n"/>
      <c r="CM57" s="1428" t="n"/>
      <c r="CN57" s="1428" t="n"/>
      <c r="CO57" s="1428" t="n"/>
      <c r="CP57" s="1428" t="n"/>
      <c r="CQ57" s="1428" t="n"/>
      <c r="CR57" s="1428" t="n"/>
      <c r="CS57" s="1428" t="n"/>
      <c r="CT57" s="1428" t="n"/>
      <c r="CU57" s="1428" t="n"/>
      <c r="CV57" s="1428" t="n"/>
      <c r="CW57" s="1428" t="n"/>
      <c r="CX57" s="1428" t="n"/>
      <c r="CY57" s="1428" t="n"/>
      <c r="CZ57" s="1428" t="n"/>
      <c r="DA57" s="1428" t="n"/>
      <c r="DB57" s="1428" t="n"/>
      <c r="DC57" s="1428" t="n"/>
      <c r="DD57" s="1428" t="n"/>
      <c r="DE57" s="1428" t="n"/>
      <c r="DF57" s="1428" t="n"/>
      <c r="DG57" s="1428" t="n"/>
    </row>
    <row r="58" ht="39.75" customHeight="1" s="980">
      <c r="A58" s="1897" t="n"/>
      <c r="B58" s="1387" t="n"/>
      <c r="C58" s="1387" t="n"/>
      <c r="D58" s="1387" t="n"/>
      <c r="E58" s="1387" t="n"/>
      <c r="F58" s="1387" t="n"/>
      <c r="G58" s="1387" t="n"/>
      <c r="H58" s="1387" t="n"/>
      <c r="I58" s="1387" t="n"/>
      <c r="J58" s="1387" t="n"/>
      <c r="K58" s="1387" t="n"/>
      <c r="L58" s="1387" t="n"/>
      <c r="M58" s="1387" t="n"/>
      <c r="N58" s="1387" t="n"/>
      <c r="O58" s="1387" t="n"/>
      <c r="P58" s="1387" t="n"/>
      <c r="Q58" s="1387" t="n"/>
      <c r="R58" s="1387" t="n"/>
      <c r="S58" s="1387" t="n"/>
      <c r="T58" s="1387" t="n"/>
      <c r="U58" s="1387" t="n"/>
      <c r="V58" s="1387" t="n"/>
      <c r="W58" s="1387" t="n"/>
      <c r="X58" s="1387" t="n"/>
      <c r="Y58" s="1387" t="n"/>
      <c r="Z58" s="1387" t="n"/>
      <c r="AA58" s="1387" t="n"/>
      <c r="AB58" s="1387" t="n"/>
      <c r="AC58" s="1387" t="n"/>
      <c r="AD58" s="1387" t="n"/>
      <c r="AE58" s="1387" t="n"/>
      <c r="AF58" s="1387" t="n"/>
      <c r="AG58" s="1387" t="n"/>
      <c r="AH58" s="1387" t="n"/>
      <c r="AI58" s="1387" t="n"/>
      <c r="AJ58" s="1387" t="n"/>
      <c r="AK58" s="1387" t="n"/>
      <c r="AL58" s="1387" t="n"/>
      <c r="AM58" s="1387" t="n"/>
      <c r="AN58" s="1387" t="n"/>
      <c r="AO58" s="1387" t="n"/>
      <c r="AP58" s="1387" t="n"/>
      <c r="AQ58" s="1387" t="n"/>
      <c r="AR58" s="1387" t="n"/>
      <c r="AS58" s="1387" t="n"/>
      <c r="AT58" s="1387" t="n"/>
      <c r="AU58" s="1387" t="n"/>
      <c r="AV58" s="1387" t="n"/>
      <c r="AW58" s="1387" t="n"/>
      <c r="AX58" s="1387" t="n"/>
      <c r="AY58" s="1387" t="n"/>
      <c r="AZ58" s="1387" t="n"/>
      <c r="BA58" s="1387" t="n"/>
      <c r="BB58" s="1387" t="n"/>
      <c r="BC58" s="1387" t="n"/>
      <c r="BD58" s="1387" t="n"/>
      <c r="BE58" s="1387" t="n"/>
      <c r="BF58" s="1387" t="n"/>
      <c r="BG58" s="1387" t="n"/>
      <c r="BH58" s="1387" t="n"/>
      <c r="BI58" s="1387" t="n"/>
      <c r="BJ58" s="1387" t="n"/>
      <c r="BK58" s="1387" t="n"/>
      <c r="BL58" s="1387" t="n"/>
      <c r="BM58" s="1387" t="n"/>
      <c r="BN58" s="1387" t="n"/>
      <c r="BO58" s="1387" t="n"/>
      <c r="BP58" s="1387" t="n"/>
      <c r="BQ58" s="1387" t="n"/>
      <c r="BR58" s="1387" t="n"/>
      <c r="BS58" s="1387" t="n"/>
      <c r="BT58" s="1387" t="n"/>
      <c r="BU58" s="1387" t="n"/>
      <c r="BV58" s="1387" t="n"/>
      <c r="BW58" s="1387" t="n"/>
      <c r="BX58" s="1387" t="n"/>
      <c r="BY58" s="1387" t="n"/>
      <c r="BZ58" s="1387" t="n"/>
      <c r="CA58" s="1387" t="n"/>
      <c r="CB58" s="1387" t="n"/>
      <c r="CC58" s="1387" t="n"/>
      <c r="CD58" s="1387" t="n"/>
      <c r="CE58" s="1387" t="n"/>
      <c r="CF58" s="1387" t="n"/>
      <c r="CG58" s="1387" t="n"/>
      <c r="CH58" s="1387" t="n"/>
      <c r="CI58" s="1387" t="n"/>
      <c r="CJ58" s="1387" t="n"/>
      <c r="CK58" s="1387" t="n"/>
      <c r="CL58" s="1387" t="n"/>
      <c r="CM58" s="1387" t="n"/>
      <c r="CN58" s="1387" t="n"/>
      <c r="CO58" s="1387" t="n"/>
      <c r="CP58" s="1387" t="n"/>
      <c r="CQ58" s="1387" t="n"/>
      <c r="CR58" s="1387" t="n"/>
      <c r="CS58" s="1387" t="n"/>
      <c r="CT58" s="1387" t="n"/>
      <c r="CU58" s="1387" t="n"/>
      <c r="CV58" s="1387" t="n"/>
      <c r="CW58" s="1387" t="n"/>
      <c r="CX58" s="1387" t="n"/>
      <c r="CY58" s="1387" t="n"/>
      <c r="CZ58" s="1387" t="n"/>
      <c r="DA58" s="1387" t="n"/>
      <c r="DB58" s="1387" t="n"/>
      <c r="DC58" s="1387" t="n"/>
      <c r="DD58" s="1387" t="n"/>
      <c r="DE58" s="1387" t="n"/>
      <c r="DF58" s="1387" t="n"/>
      <c r="DG58" s="1388" t="n"/>
    </row>
    <row r="59" ht="4.5" customHeight="1" s="980">
      <c r="BA59" s="1903" t="n"/>
      <c r="BB59" s="1903" t="n"/>
      <c r="BC59" s="1903" t="n"/>
      <c r="BD59" s="1903" t="n"/>
      <c r="BE59" s="1903" t="n"/>
      <c r="BF59" s="1903" t="n"/>
      <c r="BG59" s="1903" t="n"/>
      <c r="BH59" s="1903" t="n"/>
      <c r="BI59" s="1903" t="n"/>
      <c r="BJ59" s="1903" t="n"/>
      <c r="BK59" s="1903" t="n"/>
      <c r="BL59" s="1903" t="n"/>
      <c r="BM59" s="1903" t="n"/>
      <c r="BN59" s="1903" t="n"/>
      <c r="BO59" s="1903" t="n"/>
      <c r="BP59" s="1903" t="n"/>
      <c r="BQ59" s="1903" t="n"/>
      <c r="BR59" s="1903" t="n"/>
      <c r="BS59" s="1903" t="n"/>
      <c r="BT59" s="1903" t="n"/>
      <c r="BU59" s="1903" t="n"/>
      <c r="BV59" s="1903" t="n"/>
      <c r="BW59" s="1903" t="n"/>
      <c r="BX59" s="1903" t="n"/>
      <c r="BY59" s="1903" t="n"/>
      <c r="BZ59" s="1903" t="n"/>
      <c r="CA59" s="1903" t="n"/>
      <c r="CB59" s="1903" t="n"/>
      <c r="CC59" s="1903" t="n"/>
      <c r="CD59" s="1903" t="n"/>
      <c r="CE59" s="1903" t="n"/>
      <c r="CF59" s="1903" t="n"/>
      <c r="CG59" s="1903" t="n"/>
      <c r="CH59" s="1903" t="n"/>
      <c r="CI59" s="1903" t="n"/>
      <c r="CJ59" s="1903" t="n"/>
      <c r="CK59" s="1903" t="n"/>
      <c r="CL59" s="1903" t="n"/>
      <c r="CM59" s="1903" t="n"/>
      <c r="CN59" s="1903" t="n"/>
      <c r="CO59" s="1903" t="n"/>
      <c r="CP59" s="1903" t="n"/>
      <c r="CQ59" s="1903" t="n"/>
      <c r="CR59" s="1903" t="n"/>
      <c r="CS59" s="1903" t="n"/>
      <c r="CT59" s="1903" t="n"/>
      <c r="CU59" s="1903" t="n"/>
      <c r="CV59" s="1903" t="n"/>
      <c r="CW59" s="1903" t="n"/>
      <c r="CX59" s="1903" t="n"/>
      <c r="CY59" s="1903" t="n"/>
      <c r="CZ59" s="1903" t="n"/>
      <c r="DA59" s="1903" t="n"/>
      <c r="DB59" s="1903" t="n"/>
      <c r="DC59" s="1903" t="n"/>
      <c r="DD59" s="1903" t="n"/>
      <c r="DE59" s="1903" t="n"/>
      <c r="DF59" s="1903" t="n"/>
      <c r="DG59" s="1903" t="n"/>
    </row>
    <row r="60" ht="12" customHeight="1" s="980">
      <c r="A60" s="1904" t="n"/>
      <c r="S60" s="1903" t="n"/>
      <c r="T60" s="1903" t="n"/>
      <c r="U60" s="1903" t="n"/>
      <c r="V60" s="1903" t="n"/>
      <c r="W60" s="1903" t="n"/>
      <c r="X60" s="1903" t="n"/>
      <c r="Y60" s="1903" t="n"/>
      <c r="Z60" s="1903" t="n"/>
      <c r="AA60" s="1903" t="n"/>
      <c r="AB60" s="1903" t="n"/>
      <c r="AC60" s="1903" t="n"/>
      <c r="AD60" s="1903" t="n"/>
      <c r="AE60" s="1903" t="n"/>
      <c r="AF60" s="1903" t="n"/>
      <c r="AG60" s="1903" t="n"/>
      <c r="AH60" s="1903" t="n"/>
      <c r="AI60" s="1903" t="n"/>
      <c r="AJ60" s="1903" t="n"/>
      <c r="AK60" s="1903" t="n"/>
      <c r="AL60" s="1903" t="n"/>
      <c r="AM60" s="1903" t="n"/>
      <c r="AN60" s="1903" t="n"/>
      <c r="AO60" s="1903" t="n"/>
      <c r="AP60" s="1905" t="n"/>
      <c r="BH60" s="1906" t="n"/>
      <c r="BI60" s="1844" t="inlineStr">
        <is>
          <t>For the use of the credit division in charge of the transaction only</t>
        </is>
      </c>
      <c r="DI60" s="1903" t="n"/>
      <c r="DJ60" s="1903" t="n"/>
      <c r="DK60" s="1903" t="n"/>
      <c r="DL60" s="1903" t="n"/>
      <c r="DM60" s="1903" t="n"/>
      <c r="DN60" s="1903" t="n"/>
      <c r="DO60" s="1498" t="n"/>
      <c r="DT60" s="1841" t="n"/>
      <c r="DU60" s="1841" t="n"/>
      <c r="DV60" s="1841" t="n"/>
      <c r="DW60" s="1841" t="n"/>
      <c r="DX60" s="1841" t="n"/>
      <c r="DY60" s="1841" t="n"/>
      <c r="DZ60" s="1841" t="n"/>
    </row>
    <row r="61" ht="13.5" customFormat="1" customHeight="1" s="1841">
      <c r="A61" s="1848" t="n"/>
      <c r="J61" s="1848" t="n"/>
      <c r="S61" s="1498" t="n"/>
      <c r="T61" s="1498" t="n"/>
      <c r="U61" s="1498" t="n"/>
      <c r="V61" s="1498" t="n"/>
      <c r="W61" s="1498" t="n"/>
      <c r="X61" s="1498" t="n"/>
      <c r="Y61" s="1498" t="n"/>
      <c r="Z61" s="1498" t="n"/>
      <c r="AA61" s="1498" t="n"/>
      <c r="AB61" s="1498" t="n"/>
      <c r="AC61" s="1498" t="n"/>
      <c r="AD61" s="1498" t="n"/>
      <c r="AE61" s="1498" t="n"/>
      <c r="AF61" s="1498" t="n"/>
      <c r="AG61" s="1498" t="n"/>
      <c r="AH61" s="1498" t="n"/>
      <c r="AI61" s="1498" t="n"/>
      <c r="AJ61" s="1498" t="n"/>
      <c r="AK61" s="1498" t="n"/>
      <c r="AL61" s="1498" t="n"/>
      <c r="AM61" s="1498" t="n"/>
      <c r="AN61" s="1498" t="n"/>
      <c r="AO61" s="1498" t="n"/>
      <c r="AP61" s="1904" t="n"/>
      <c r="BH61" s="1848" t="n"/>
      <c r="BI61" s="1907" t="n"/>
      <c r="BJ61" s="1411" t="n"/>
      <c r="BK61" s="1411" t="n"/>
      <c r="BL61" s="1411" t="n"/>
      <c r="BM61" s="1411" t="n"/>
      <c r="BN61" s="1411" t="n"/>
      <c r="BO61" s="1411" t="n"/>
      <c r="BP61" s="1411" t="n"/>
      <c r="BQ61" s="1411" t="n"/>
      <c r="BR61" s="1411" t="n"/>
      <c r="BS61" s="1411" t="n"/>
      <c r="BT61" s="1411" t="n"/>
      <c r="BU61" s="1411" t="n"/>
      <c r="BV61" s="1411" t="n"/>
      <c r="BW61" s="1411"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2" t="n"/>
      <c r="DH61" s="1498" t="n"/>
    </row>
    <row r="62" ht="36" customFormat="1" customHeight="1" s="1841">
      <c r="A62" s="1848" t="n"/>
      <c r="J62" s="1848" t="n"/>
      <c r="S62" s="1498" t="n"/>
      <c r="T62" s="1498" t="n"/>
      <c r="U62" s="1498" t="n"/>
      <c r="V62" s="1498" t="n"/>
      <c r="W62" s="1498" t="n"/>
      <c r="X62" s="1498" t="n"/>
      <c r="Y62" s="1498" t="n"/>
      <c r="Z62" s="1498" t="n"/>
      <c r="AA62" s="1498" t="n"/>
      <c r="AB62" s="1498" t="n"/>
      <c r="AC62" s="1498" t="n"/>
      <c r="AD62" s="1498" t="n"/>
      <c r="AE62" s="1498" t="n"/>
      <c r="AF62" s="1498" t="n"/>
      <c r="AG62" s="1498" t="n"/>
      <c r="AH62" s="1498" t="n"/>
      <c r="AI62" s="1498" t="n"/>
      <c r="AJ62" s="1498" t="n"/>
      <c r="AK62" s="1498" t="n"/>
      <c r="AL62" s="1498" t="n"/>
      <c r="AM62" s="1498" t="n"/>
      <c r="AN62" s="1498" t="n"/>
      <c r="AO62" s="1498" t="n"/>
      <c r="AP62" s="1848" t="n"/>
      <c r="AY62" s="1848" t="n"/>
      <c r="BH62" s="1848" t="n"/>
      <c r="BI62" s="1427" t="n"/>
      <c r="BJ62" s="1428" t="n"/>
      <c r="BK62" s="1428" t="n"/>
      <c r="BL62" s="1428" t="n"/>
      <c r="BM62" s="1428" t="n"/>
      <c r="BN62" s="1428" t="n"/>
      <c r="BO62" s="1428" t="n"/>
      <c r="BP62" s="1428" t="n"/>
      <c r="BQ62" s="1428" t="n"/>
      <c r="BR62" s="1428" t="n"/>
      <c r="BS62" s="1428" t="n"/>
      <c r="BT62" s="1428" t="n"/>
      <c r="BU62" s="1428" t="n"/>
      <c r="BV62" s="1428"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9" t="n"/>
      <c r="DH62" s="1498" t="n"/>
    </row>
    <row r="63" ht="4.5" customFormat="1" customHeight="1" s="1841">
      <c r="A63" s="1896" t="n"/>
      <c r="B63" s="1908" t="n"/>
      <c r="C63" s="1908" t="n"/>
      <c r="D63" s="1908" t="n"/>
      <c r="E63" s="1908" t="n"/>
      <c r="F63" s="1908" t="n"/>
      <c r="G63" s="1908" t="n"/>
      <c r="H63" s="1908" t="n"/>
      <c r="I63" s="1908" t="n"/>
      <c r="J63" s="1908" t="n"/>
      <c r="K63" s="1908" t="n"/>
      <c r="L63" s="1908" t="n"/>
      <c r="M63" s="1908" t="n"/>
      <c r="N63" s="1908" t="n"/>
      <c r="O63" s="1908" t="n"/>
      <c r="P63" s="1908" t="n"/>
      <c r="Q63" s="1908" t="n"/>
      <c r="R63" s="1908" t="n"/>
      <c r="S63" s="1908" t="n"/>
      <c r="T63" s="1908" t="n"/>
      <c r="U63" s="1908" t="n"/>
      <c r="V63" s="1908" t="n"/>
      <c r="W63" s="1908" t="n"/>
      <c r="X63" s="1908" t="n"/>
      <c r="Y63" s="1908" t="n"/>
      <c r="Z63" s="1908" t="n"/>
      <c r="AA63" s="1908" t="n"/>
      <c r="AB63" s="1908" t="n"/>
      <c r="AC63" s="1908" t="n"/>
      <c r="AD63" s="1908" t="n"/>
      <c r="AE63" s="1908" t="n"/>
      <c r="AF63" s="1908" t="n"/>
      <c r="AG63" s="1908" t="n"/>
      <c r="AH63" s="1908" t="n"/>
      <c r="AI63" s="1908" t="n"/>
      <c r="AJ63" s="1908" t="n"/>
      <c r="AK63" s="1908" t="n"/>
      <c r="AL63" s="1908" t="n"/>
      <c r="AM63" s="1908" t="n"/>
      <c r="AN63" s="1908" t="n"/>
      <c r="AO63" s="1908" t="n"/>
      <c r="AP63" s="1908" t="n"/>
      <c r="AQ63" s="1908" t="n"/>
      <c r="AR63" s="1908" t="n"/>
      <c r="AS63" s="1908" t="n"/>
      <c r="AT63" s="1908" t="n"/>
      <c r="AU63" s="1908" t="n"/>
      <c r="AV63" s="1908" t="n"/>
      <c r="AW63" s="1908" t="n"/>
      <c r="AX63" s="1908" t="n"/>
      <c r="AY63" s="1908" t="n"/>
      <c r="AZ63" s="1908" t="n"/>
      <c r="BA63" s="1908" t="n"/>
      <c r="BB63" s="1908" t="n"/>
      <c r="BC63" s="1908" t="n"/>
      <c r="BD63" s="1908" t="n"/>
      <c r="BE63" s="1908" t="n"/>
      <c r="BF63" s="1908" t="n"/>
      <c r="BG63" s="1908" t="n"/>
      <c r="BH63" s="1908" t="n"/>
      <c r="BI63" s="1908" t="n"/>
      <c r="BJ63" s="1908" t="n"/>
      <c r="BK63" s="1908" t="n"/>
      <c r="BL63" s="1908" t="n"/>
      <c r="BM63" s="1498" t="n"/>
      <c r="BN63" s="1498" t="n"/>
      <c r="BO63" s="1498" t="n"/>
      <c r="BP63" s="1498" t="n"/>
      <c r="BQ63" s="1498" t="n"/>
      <c r="BR63" s="1498" t="n"/>
      <c r="BS63" s="1498" t="n"/>
      <c r="BT63" s="1498" t="n"/>
      <c r="BU63" s="1498" t="n"/>
      <c r="BV63" s="1498" t="n"/>
      <c r="BW63" s="1498" t="n"/>
      <c r="BX63" s="1498" t="n"/>
      <c r="BY63" s="1498" t="n"/>
      <c r="BZ63" s="1498" t="n"/>
      <c r="CA63" s="1498" t="n"/>
      <c r="CB63" s="1498" t="n"/>
      <c r="CC63" s="1498" t="n"/>
      <c r="CD63" s="1498" t="n"/>
      <c r="CE63" s="1498" t="n"/>
      <c r="CF63" s="1498" t="n"/>
      <c r="CG63" s="1498" t="n"/>
      <c r="CH63" s="1498" t="n"/>
      <c r="CI63" s="1498" t="n"/>
      <c r="CJ63" s="1498" t="n"/>
      <c r="CK63" s="1498" t="n"/>
      <c r="CL63" s="1498" t="n"/>
      <c r="CM63" s="1498" t="n"/>
      <c r="CN63" s="1498" t="n"/>
      <c r="CO63" s="1498" t="n"/>
      <c r="CP63" s="1498" t="n"/>
      <c r="CQ63" s="1498" t="n"/>
      <c r="CR63" s="1498" t="n"/>
      <c r="CS63" s="1498" t="n"/>
      <c r="CT63" s="1498" t="n"/>
      <c r="CU63" s="1498" t="n"/>
      <c r="CV63" s="1498" t="n"/>
      <c r="CW63" s="1498" t="n"/>
      <c r="CX63" s="1498" t="n"/>
      <c r="CY63" s="1498" t="n"/>
      <c r="CZ63" s="1498" t="n"/>
      <c r="DA63" s="1498" t="n"/>
      <c r="DB63" s="1498" t="n"/>
      <c r="DC63" s="1498" t="n"/>
      <c r="DD63" s="1498" t="n"/>
      <c r="DE63" s="1498" t="n"/>
      <c r="DF63" s="1498" t="n"/>
      <c r="DG63" s="1498" t="n"/>
      <c r="DH63" s="1498" t="n"/>
      <c r="DI63" s="1498" t="n"/>
      <c r="DJ63" s="1498" t="n"/>
      <c r="DK63" s="1498" t="n"/>
      <c r="DL63" s="1498" t="n"/>
      <c r="DM63" s="1498" t="n"/>
      <c r="DN63" s="1498" t="n"/>
      <c r="DO63" s="1498" t="n"/>
      <c r="DP63" s="1498" t="n"/>
    </row>
    <row r="64" ht="12" customFormat="1" customHeight="1" s="1498">
      <c r="BH64" s="1856" t="inlineStr">
        <is>
          <t>Classification</t>
        </is>
      </c>
      <c r="BI64" s="1387" t="n"/>
      <c r="BJ64" s="1387" t="n"/>
      <c r="BK64" s="1387" t="n"/>
      <c r="BL64" s="1387" t="n"/>
      <c r="BM64" s="1387" t="n"/>
      <c r="BN64" s="1387" t="n"/>
      <c r="BO64" s="1387" t="n"/>
      <c r="BP64" s="1387" t="n"/>
      <c r="BQ64" s="1387" t="n"/>
      <c r="BR64" s="1387" t="n"/>
      <c r="BS64" s="1387" t="n"/>
      <c r="BT64" s="1388" t="n"/>
      <c r="BU64" s="1890" t="inlineStr">
        <is>
          <t>ＭＢ</t>
        </is>
      </c>
      <c r="BV64" s="1387" t="n"/>
      <c r="BW64" s="1387" t="n"/>
      <c r="BX64" s="1387" t="n"/>
      <c r="BY64" s="1387" t="n"/>
      <c r="BZ64" s="1388" t="n"/>
      <c r="CA64" s="1498" t="n"/>
      <c r="CB64" s="1498" t="n"/>
      <c r="CC64" s="1856" t="inlineStr">
        <is>
          <t>Retention Period</t>
        </is>
      </c>
      <c r="CD64" s="1387" t="n"/>
      <c r="CE64" s="1387" t="n"/>
      <c r="CF64" s="1387" t="n"/>
      <c r="CG64" s="1387" t="n"/>
      <c r="CH64" s="1387" t="n"/>
      <c r="CI64" s="1387" t="n"/>
      <c r="CJ64" s="1387" t="n"/>
      <c r="CK64" s="1387" t="n"/>
      <c r="CL64" s="1387" t="n"/>
      <c r="CM64" s="1387" t="n"/>
      <c r="CN64" s="1387" t="n"/>
      <c r="CO64" s="1387" t="n"/>
      <c r="CP64" s="1387" t="n"/>
      <c r="CQ64" s="1387" t="n"/>
      <c r="CR64" s="1387" t="n"/>
      <c r="CS64" s="1388" t="n"/>
      <c r="CT64" s="1909">
        <f>+BS!H4</f>
        <v/>
      </c>
      <c r="CU64" s="1387" t="n"/>
      <c r="CV64" s="1387" t="n"/>
      <c r="CW64" s="1387" t="n"/>
      <c r="CX64" s="1387" t="n"/>
      <c r="CY64" s="1387" t="n"/>
      <c r="CZ64" s="1387" t="n"/>
      <c r="DA64" s="1387" t="n"/>
      <c r="DB64" s="1387" t="n"/>
      <c r="DC64" s="1387" t="n"/>
      <c r="DD64" s="1387" t="n"/>
      <c r="DE64" s="1387" t="n"/>
      <c r="DF64" s="1387" t="n"/>
      <c r="DG64" s="1388"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A58:DG58"/>
    <mergeCell ref="A60:R60"/>
    <mergeCell ref="AP60:BG60"/>
    <mergeCell ref="A61:I61"/>
    <mergeCell ref="J61:R61"/>
    <mergeCell ref="AP61:BG61"/>
    <mergeCell ref="BI61:DG62"/>
    <mergeCell ref="A62:I62"/>
    <mergeCell ref="J62:R62"/>
    <mergeCell ref="AP62:AX62"/>
    <mergeCell ref="AY62:BG62"/>
    <mergeCell ref="BH64:BT64"/>
    <mergeCell ref="BU64:BZ64"/>
    <mergeCell ref="CC64:CS64"/>
    <mergeCell ref="CT64:DG64"/>
  </mergeCells>
  <dataValidations count="4">
    <dataValidation sqref="B26:B31 IX26:IX31 ST26:ST31 ACP26:ACP31 B35:E36 IX35:JA36 ST35:SW36 ACP35:ACS36 B46:E47 IX46:JA47 ST46:SW47 ACP46:ACS47" showErrorMessage="1" showDropDown="0" showInputMessage="1" allowBlank="1" type="list" errorStyle="stop" operator="between">
      <formula1>"　,Y"</formula1>
      <formula2>0</formula2>
    </dataValidation>
    <dataValidation sqref="AD55:AY55 JZ55:KU55 TV55:UQ55 ADR55:AEM55" showErrorMessage="1" showDropDown="0" showInputMessage="1" allowBlank="1" type="list" errorStyle="stop" operator="between">
      <formula1>"　,E1,E2"</formula1>
      <formula2>0</formula2>
    </dataValidation>
    <dataValidation sqref="LQ64:LV64 VM64:VR64 AFI64:AFN64" showErrorMessage="1" showDropDown="0" showInputMessage="1" allowBlank="1" type="list" errorStyle="stop" operator="between">
      <formula1>"　,ＭＢ,ＭＡ"</formula1>
      <formula2>0</formula2>
    </dataValidation>
    <dataValidation sqref="BU64:BZ64" showErrorMessage="1" showDropDown="0" showInputMessage="1" allowBlank="0" type="list" errorStyle="stop" operator="between">
      <formula1>"　,ＭＢ,ＭＡ"</formula1>
      <formula2>0</formula2>
    </dataValidation>
  </dataValidations>
  <printOptions horizontalCentered="0" verticalCentered="0" headings="0" gridLines="0" gridLinesSet="1"/>
  <pageMargins left="0.590277777777778" right="0.196527777777778" top="0.39375" bottom="0.433333333333333" header="0" footer="0"/>
  <pageSetup orientation="portrait" paperSize="9" scale="100" fitToHeight="1" fitToWidth="1" pageOrder="downThenOver" blackAndWhite="0" draft="0" horizontalDpi="300" verticalDpi="300" copies="1"/>
  <headerFooter differentOddEven="0" differentFirst="0">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filterMode="0">
    <tabColor rgb="FF00B050"/>
    <outlinePr summaryBelow="1" summaryRight="1"/>
    <pageSetUpPr fitToPage="0"/>
  </sheetPr>
  <dimension ref="A2:EJ290"/>
  <sheetViews>
    <sheetView showFormulas="0" showGridLines="0" showRowColHeaders="1" showZeros="1" rightToLeft="0" tabSelected="0" showOutlineSymbols="1" defaultGridColor="1" view="pageBreakPreview" topLeftCell="A173" colorId="64" zoomScale="95" zoomScaleNormal="70" zoomScalePageLayoutView="95" workbookViewId="0">
      <selection pane="topLeft" activeCell="B172" activeCellId="0" sqref="B172"/>
    </sheetView>
  </sheetViews>
  <sheetFormatPr baseColWidth="8" defaultColWidth="8.9921875" defaultRowHeight="14.25" zeroHeight="0" outlineLevelRow="0"/>
  <cols>
    <col width="9" customWidth="1" style="1159" min="1" max="1"/>
    <col width="45.26" customWidth="1" style="1052" min="2" max="2"/>
    <col width="15" customWidth="1" style="1051" min="3" max="3"/>
    <col width="13.63" customWidth="1" style="1051" min="4" max="4"/>
    <col width="13.25" customWidth="1" style="1051" min="5" max="5"/>
    <col width="12.87" customWidth="1" style="1051" min="6" max="6"/>
    <col width="12.63" customWidth="1" style="1051" min="7" max="7"/>
    <col width="13.63" customWidth="1" style="1051" min="8" max="8"/>
    <col width="38.62" customWidth="1" style="1051" min="9" max="9"/>
    <col width="9" customWidth="1" style="1160" min="10" max="13"/>
    <col width="49.13" customWidth="1" style="1159" min="14" max="14"/>
    <col width="13.5" customWidth="1" style="1159" min="15" max="15"/>
    <col width="13.87" customWidth="1" style="1159" min="16" max="17"/>
    <col width="13.63" customWidth="1" style="1159" min="18" max="18"/>
    <col width="14.25" customWidth="1" style="1159" min="19" max="19"/>
    <col width="12.25" customWidth="1" style="1159" min="20" max="20"/>
    <col width="43.62" customWidth="1" style="1159" min="21" max="21"/>
    <col width="9" customWidth="1" style="1160" min="22" max="140"/>
    <col width="9" customWidth="1" style="1159" min="141" max="1024"/>
  </cols>
  <sheetData>
    <row r="2" ht="14.25" customHeight="1" s="980">
      <c r="B2" s="1053" t="inlineStr">
        <is>
          <t xml:space="preserve">CDM Notes Breakdown </t>
        </is>
      </c>
      <c r="C2" s="1054" t="n"/>
      <c r="D2" s="1054" t="n"/>
      <c r="E2" s="1054" t="n"/>
      <c r="F2" s="1054" t="n"/>
      <c r="G2" s="1054" t="n"/>
      <c r="H2" s="1054" t="n"/>
      <c r="I2" s="1055" t="n"/>
      <c r="N2" s="1161" t="inlineStr">
        <is>
          <t xml:space="preserve">CDM Notes Breakdown </t>
        </is>
      </c>
      <c r="O2" s="1054" t="n"/>
      <c r="P2" s="1054" t="n"/>
      <c r="Q2" s="1054" t="n"/>
      <c r="R2" s="1054" t="n"/>
      <c r="S2" s="1054" t="n"/>
      <c r="T2" s="1054" t="n"/>
      <c r="U2" s="1055" t="n"/>
    </row>
    <row r="3" ht="14.25" customHeight="1" s="980">
      <c r="B3" s="1056" t="n"/>
      <c r="C3" s="1057" t="n"/>
      <c r="D3" s="1057" t="n"/>
      <c r="E3" s="1057" t="n"/>
      <c r="F3" s="1057" t="n"/>
      <c r="G3" s="1057" t="n"/>
      <c r="H3" s="1057" t="n"/>
      <c r="I3" s="1058" t="n"/>
      <c r="N3" s="1056" t="n"/>
      <c r="O3" s="1057" t="n"/>
      <c r="P3" s="1057" t="n"/>
      <c r="Q3" s="1057" t="n"/>
      <c r="R3" s="1057" t="n"/>
      <c r="S3" s="1057" t="n"/>
      <c r="T3" s="1057" t="n"/>
      <c r="U3" s="1058" t="n"/>
    </row>
    <row r="4" ht="13.5" customHeight="1" s="980">
      <c r="B4" s="1060" t="inlineStr">
        <is>
          <t>Mizuho CCIF No.</t>
        </is>
      </c>
      <c r="C4" s="1061">
        <f>BS!$B$3</f>
        <v/>
      </c>
      <c r="D4" s="1062" t="n"/>
      <c r="E4" s="1062" t="n"/>
      <c r="F4" s="1062" t="n"/>
      <c r="G4" s="1062" t="n"/>
      <c r="H4" s="1062" t="n"/>
      <c r="I4" s="1063" t="n"/>
      <c r="N4" s="1060" t="inlineStr">
        <is>
          <t>Mizuho CCIF No.</t>
        </is>
      </c>
      <c r="O4" s="1061">
        <f>BS!$B$3</f>
        <v/>
      </c>
      <c r="P4" s="1062" t="n"/>
      <c r="Q4" s="1062" t="n"/>
      <c r="R4" s="1062" t="n"/>
      <c r="S4" s="1062" t="n"/>
      <c r="T4" s="1062" t="n"/>
      <c r="U4" s="1063" t="n"/>
    </row>
    <row r="5" ht="11.25" customHeight="1" s="980">
      <c r="B5" s="1064" t="n"/>
      <c r="C5" s="1065" t="n"/>
      <c r="D5" s="1066" t="n"/>
      <c r="E5" s="1066" t="n"/>
      <c r="F5" s="1066" t="n"/>
      <c r="G5" s="1066" t="n"/>
      <c r="H5" s="1066" t="n"/>
      <c r="I5" s="1067" t="n"/>
      <c r="N5" s="1064" t="n"/>
      <c r="O5" s="1065" t="n"/>
      <c r="P5" s="1066" t="n"/>
      <c r="Q5" s="1066" t="n"/>
      <c r="R5" s="1066" t="n"/>
      <c r="S5" s="1066" t="n"/>
      <c r="T5" s="1066" t="n"/>
      <c r="U5" s="1067" t="n"/>
    </row>
    <row r="6" ht="19.5" customHeight="1" s="980">
      <c r="B6" s="1060" t="inlineStr">
        <is>
          <t>Customer's Name</t>
        </is>
      </c>
      <c r="C6" s="1068">
        <f>BS!$B$2</f>
        <v/>
      </c>
      <c r="D6" s="1062" t="n"/>
      <c r="E6" s="1062" t="n"/>
      <c r="F6" s="1062" t="n"/>
      <c r="G6" s="1062" t="n"/>
      <c r="H6" s="1062" t="n"/>
      <c r="I6" s="1063" t="n"/>
      <c r="N6" s="1060" t="inlineStr">
        <is>
          <t>Customer's Name</t>
        </is>
      </c>
      <c r="O6" s="1068">
        <f>BS!$B$2</f>
        <v/>
      </c>
      <c r="P6" s="1062" t="n"/>
      <c r="Q6" s="1062" t="n"/>
      <c r="R6" s="1062" t="n"/>
      <c r="S6" s="1062" t="n"/>
      <c r="T6" s="1062" t="n"/>
      <c r="U6" s="1063" t="n"/>
    </row>
    <row r="7" hidden="1" ht="13.5" customHeight="1" s="980">
      <c r="B7" s="1064" t="n"/>
      <c r="C7" s="1065" t="n"/>
      <c r="D7" s="1066" t="n"/>
      <c r="E7" s="1066" t="n"/>
      <c r="F7" s="1066" t="n"/>
      <c r="G7" s="1066" t="n"/>
      <c r="H7" s="1066" t="n"/>
      <c r="I7" s="1067" t="n"/>
      <c r="N7" s="1064" t="n"/>
      <c r="O7" s="1065" t="n"/>
      <c r="P7" s="1066" t="n"/>
      <c r="Q7" s="1066" t="n"/>
      <c r="R7" s="1066" t="n"/>
      <c r="S7" s="1066" t="n"/>
      <c r="T7" s="1066" t="n"/>
      <c r="U7" s="1067" t="n"/>
    </row>
    <row r="8" ht="13.5" customHeight="1" s="980">
      <c r="B8" s="1060" t="inlineStr">
        <is>
          <t xml:space="preserve">Account Type </t>
        </is>
      </c>
      <c r="C8" s="1068">
        <f>'BS (Assets) breakdown'!$C$8:$I$8</f>
        <v/>
      </c>
      <c r="D8" s="1062" t="n"/>
      <c r="E8" s="1062" t="n"/>
      <c r="F8" s="1062" t="n"/>
      <c r="G8" s="1062" t="n"/>
      <c r="H8" s="1062" t="n"/>
      <c r="I8" s="1063" t="n"/>
      <c r="N8" s="1060" t="inlineStr">
        <is>
          <t xml:space="preserve">Account Type </t>
        </is>
      </c>
      <c r="O8" s="1068">
        <f>$C$8</f>
        <v/>
      </c>
      <c r="P8" s="1062" t="n"/>
      <c r="Q8" s="1062" t="n"/>
      <c r="R8" s="1062" t="n"/>
      <c r="S8" s="1062" t="n"/>
      <c r="T8" s="1062" t="n"/>
      <c r="U8" s="1063" t="n"/>
    </row>
    <row r="9" ht="6.75" customHeight="1" s="980">
      <c r="B9" s="1064" t="n"/>
      <c r="C9" s="1065" t="n"/>
      <c r="D9" s="1066" t="n"/>
      <c r="E9" s="1066" t="n"/>
      <c r="F9" s="1066" t="n"/>
      <c r="G9" s="1066" t="n"/>
      <c r="H9" s="1066" t="n"/>
      <c r="I9" s="1067" t="n"/>
      <c r="N9" s="1064" t="n"/>
      <c r="O9" s="1065" t="n"/>
      <c r="P9" s="1066" t="n"/>
      <c r="Q9" s="1066" t="n"/>
      <c r="R9" s="1066" t="n"/>
      <c r="S9" s="1066" t="n"/>
      <c r="T9" s="1066" t="n"/>
      <c r="U9" s="1067" t="n"/>
    </row>
    <row r="10" ht="14.25" customHeight="1" s="980">
      <c r="B10" s="1060" t="inlineStr">
        <is>
          <t>Unit</t>
        </is>
      </c>
      <c r="C10" s="1072">
        <f>BS!$B$7</f>
        <v/>
      </c>
      <c r="D10" s="1073">
        <f>BS!$B$8</f>
        <v/>
      </c>
      <c r="E10" s="1074" t="n"/>
      <c r="F10" s="1062" t="n"/>
      <c r="G10" s="1062" t="n"/>
      <c r="H10" s="1062" t="n"/>
      <c r="I10" s="1063" t="n"/>
      <c r="N10" s="1060" t="inlineStr">
        <is>
          <t>Unit</t>
        </is>
      </c>
      <c r="O10" s="1072">
        <f>BS!$B$7</f>
        <v/>
      </c>
      <c r="P10" s="1073">
        <f>BS!$B$10</f>
        <v/>
      </c>
      <c r="Q10" s="1074" t="n"/>
      <c r="R10" s="1062" t="n"/>
      <c r="S10" s="1062" t="n"/>
      <c r="T10" s="1062" t="n"/>
      <c r="U10" s="1063" t="n"/>
    </row>
    <row r="11" ht="7.5" customHeight="1" s="980">
      <c r="B11" s="1064" t="n"/>
      <c r="C11" s="1065" t="n"/>
      <c r="D11" s="1066" t="n"/>
      <c r="E11" s="1066" t="n"/>
      <c r="F11" s="1066" t="n"/>
      <c r="G11" s="1066" t="n"/>
      <c r="H11" s="1066" t="n"/>
      <c r="I11" s="1067" t="n"/>
      <c r="N11" s="1064" t="n"/>
      <c r="O11" s="1065" t="n"/>
      <c r="P11" s="1066" t="n"/>
      <c r="Q11" s="1066" t="n"/>
      <c r="R11" s="1066" t="n"/>
      <c r="S11" s="1066" t="n"/>
      <c r="T11" s="1066" t="n"/>
      <c r="U11" s="1067" t="n"/>
    </row>
    <row r="12" ht="14.25" customHeight="1" s="980">
      <c r="B12" s="1162" t="n"/>
      <c r="C12" s="1163" t="n"/>
      <c r="D12" s="1163" t="n"/>
      <c r="E12" s="1163" t="n"/>
      <c r="F12" s="1163" t="n"/>
      <c r="G12" s="1163" t="n"/>
      <c r="H12" s="1163" t="n"/>
      <c r="I12" s="1164" t="n"/>
      <c r="N12" s="1165" t="n"/>
      <c r="O12" s="1057" t="n"/>
      <c r="P12" s="1057" t="n"/>
      <c r="Q12" s="1057" t="n"/>
      <c r="R12" s="1057" t="n"/>
      <c r="S12" s="1057" t="n"/>
      <c r="T12" s="1057" t="n"/>
      <c r="U12" s="1058" t="n"/>
    </row>
    <row r="13" ht="28.5" customHeight="1" s="980">
      <c r="B13" s="1166" t="inlineStr">
        <is>
          <t xml:space="preserve">Notes to Balance Sheet </t>
        </is>
      </c>
      <c r="C13" s="1082">
        <f>BS!$B$21</f>
        <v/>
      </c>
      <c r="D13" s="1082">
        <f>BS!$C$21</f>
        <v/>
      </c>
      <c r="E13" s="1082">
        <f>BS!$D$21</f>
        <v/>
      </c>
      <c r="F13" s="1082">
        <f>BS!$E$21</f>
        <v/>
      </c>
      <c r="G13" s="1082">
        <f>BS!$F$21</f>
        <v/>
      </c>
      <c r="H13" s="1082">
        <f>BS!$G$21</f>
        <v/>
      </c>
      <c r="I13" s="1167" t="inlineStr">
        <is>
          <t xml:space="preserve">Remarks </t>
        </is>
      </c>
      <c r="N13" s="1166" t="inlineStr">
        <is>
          <t xml:space="preserve">Notes to Balance Sheet </t>
        </is>
      </c>
      <c r="O13" s="1082">
        <f>BS!$B$21</f>
        <v/>
      </c>
      <c r="P13" s="1082">
        <f>BS!$C$21</f>
        <v/>
      </c>
      <c r="Q13" s="1082">
        <f>BS!$D$21</f>
        <v/>
      </c>
      <c r="R13" s="1082">
        <f>BS!$E$21</f>
        <v/>
      </c>
      <c r="S13" s="1082">
        <f>BS!$F$21</f>
        <v/>
      </c>
      <c r="T13" s="1082">
        <f>BS!$G$21</f>
        <v/>
      </c>
      <c r="U13" s="1167" t="inlineStr">
        <is>
          <t xml:space="preserve">Remarks </t>
        </is>
      </c>
    </row>
    <row r="14" ht="27.75" customHeight="1" s="980">
      <c r="B14" s="1085" t="inlineStr">
        <is>
          <t xml:space="preserve">Liabilities </t>
        </is>
      </c>
      <c r="C14" s="1086" t="n"/>
      <c r="D14" s="1086" t="n"/>
      <c r="E14" s="1086" t="n"/>
      <c r="F14" s="1086" t="n"/>
      <c r="G14" s="1086" t="n"/>
      <c r="H14" s="1086" t="n"/>
      <c r="I14" s="1087" t="n"/>
      <c r="J14" s="1168" t="n"/>
      <c r="N14" s="1169" t="inlineStr">
        <is>
          <t xml:space="preserve">Liabilities </t>
        </is>
      </c>
      <c r="O14" s="1170" t="n"/>
      <c r="P14" s="1170" t="n"/>
      <c r="Q14" s="1170" t="n"/>
      <c r="R14" s="1170" t="n"/>
      <c r="S14" s="1170" t="n"/>
      <c r="T14" s="1170" t="n"/>
      <c r="U14" s="1171" t="n"/>
    </row>
    <row r="15" ht="16.5" customHeight="1" s="980">
      <c r="B15" s="1144" t="inlineStr">
        <is>
          <t xml:space="preserve">Short Term Debt </t>
        </is>
      </c>
      <c r="C15" s="1172" t="n"/>
      <c r="D15" s="1173" t="n"/>
      <c r="E15" s="1173" t="n"/>
      <c r="F15" s="1173" t="n"/>
      <c r="G15" s="1173" t="n"/>
      <c r="H15" s="1173" t="n"/>
      <c r="I15" s="1174" t="n"/>
      <c r="J15" s="1168" t="n"/>
      <c r="N15" s="1175">
        <f>B15</f>
        <v/>
      </c>
      <c r="O15" s="1176" t="n"/>
      <c r="P15" s="1177" t="n"/>
      <c r="Q15" s="1177" t="n"/>
      <c r="R15" s="1177" t="n"/>
      <c r="S15" s="1177" t="n"/>
      <c r="T15" s="1177" t="n"/>
      <c r="U15" s="1178" t="n"/>
    </row>
    <row r="16" ht="14.25" customHeight="1" s="980">
      <c r="B16" s="1097" t="inlineStr">
        <is>
          <t xml:space="preserve"> Secured at amortised cost Current </t>
        </is>
      </c>
      <c r="C16" s="1128" t="n"/>
      <c r="D16" s="1128" t="n"/>
      <c r="E16" s="1128" t="n"/>
      <c r="F16" s="1128" t="n"/>
      <c r="G16" s="1128" t="n">
        <v>14506615</v>
      </c>
      <c r="H16" s="1128" t="n">
        <v>15536531</v>
      </c>
      <c r="I16" s="1119" t="n"/>
      <c r="J16" s="1168" t="n"/>
      <c r="N16" s="1179">
        <f>B16</f>
        <v/>
      </c>
      <c r="O16" s="1180">
        <f>C16*BS!$B$9</f>
        <v/>
      </c>
      <c r="P16" s="1180">
        <f>D16*BS!$B$9</f>
        <v/>
      </c>
      <c r="Q16" s="1180">
        <f>E16*BS!$B$9</f>
        <v/>
      </c>
      <c r="R16" s="1180">
        <f>F16*BS!$B$9</f>
        <v/>
      </c>
      <c r="S16" s="1180">
        <f>G16*BS!$B$9</f>
        <v/>
      </c>
      <c r="T16" s="1180">
        <f>H16*BS!$B$9</f>
        <v/>
      </c>
      <c r="U16" s="1181">
        <f>I16</f>
        <v/>
      </c>
    </row>
    <row r="17" ht="14.25" customHeight="1" s="980">
      <c r="B17" s="1097" t="inlineStr">
        <is>
          <t xml:space="preserve">  Current</t>
        </is>
      </c>
      <c r="C17" s="1128" t="n"/>
      <c r="D17" s="1128" t="n"/>
      <c r="E17" s="1128" t="n"/>
      <c r="F17" s="1128" t="n"/>
      <c r="G17" s="1128" t="n">
        <v>2719442</v>
      </c>
      <c r="H17" s="1128" t="n">
        <v>1615671</v>
      </c>
      <c r="I17" s="1119" t="n"/>
      <c r="J17" s="1168" t="n"/>
      <c r="N17" s="1179">
        <f>B17</f>
        <v/>
      </c>
      <c r="O17" s="1180">
        <f>C17*BS!$B$9</f>
        <v/>
      </c>
      <c r="P17" s="1180">
        <f>D17*BS!$B$9</f>
        <v/>
      </c>
      <c r="Q17" s="1180">
        <f>E17*BS!$B$9</f>
        <v/>
      </c>
      <c r="R17" s="1180">
        <f>F17*BS!$B$9</f>
        <v/>
      </c>
      <c r="S17" s="1180">
        <f>G17*BS!$B$9</f>
        <v/>
      </c>
      <c r="T17" s="1180">
        <f>H17*BS!$B$9</f>
        <v/>
      </c>
      <c r="U17" s="1181">
        <f>I17</f>
        <v/>
      </c>
    </row>
    <row r="18" ht="14.25" customHeight="1" s="980">
      <c r="B18" s="1097" t="n"/>
      <c r="C18" s="1128" t="n"/>
      <c r="D18" s="1128" t="n"/>
      <c r="E18" s="1128" t="n"/>
      <c r="F18" s="1128" t="n"/>
      <c r="G18" s="1128" t="n"/>
      <c r="H18" s="1128" t="n"/>
      <c r="I18" s="1119" t="n"/>
      <c r="J18" s="1168" t="n"/>
      <c r="N18" s="1179">
        <f>B18</f>
        <v/>
      </c>
      <c r="O18" s="1180">
        <f>C18*BS!$B$9</f>
        <v/>
      </c>
      <c r="P18" s="1180">
        <f>D18*BS!$B$9</f>
        <v/>
      </c>
      <c r="Q18" s="1180">
        <f>E18*BS!$B$9</f>
        <v/>
      </c>
      <c r="R18" s="1180">
        <f>F18*BS!$B$9</f>
        <v/>
      </c>
      <c r="S18" s="1180">
        <f>G18*BS!$B$9</f>
        <v/>
      </c>
      <c r="T18" s="1180">
        <f>H18*BS!$B$9</f>
        <v/>
      </c>
      <c r="U18" s="1181">
        <f>I18</f>
        <v/>
      </c>
    </row>
    <row r="19" ht="14.25" customHeight="1" s="980">
      <c r="B19" s="1097" t="n"/>
      <c r="C19" s="1128" t="n"/>
      <c r="D19" s="1128" t="n"/>
      <c r="E19" s="1128" t="n"/>
      <c r="F19" s="1128" t="n"/>
      <c r="G19" s="1128" t="n"/>
      <c r="H19" s="1128" t="n"/>
      <c r="I19" s="1119" t="n"/>
      <c r="J19" s="1168" t="n"/>
      <c r="N19" s="1179">
        <f>B19</f>
        <v/>
      </c>
      <c r="O19" s="1180">
        <f>C19*BS!$B$9</f>
        <v/>
      </c>
      <c r="P19" s="1180">
        <f>D19*BS!$B$9</f>
        <v/>
      </c>
      <c r="Q19" s="1180">
        <f>E19*BS!$B$9</f>
        <v/>
      </c>
      <c r="R19" s="1180">
        <f>F19*BS!$B$9</f>
        <v/>
      </c>
      <c r="S19" s="1180">
        <f>G19*BS!$B$9</f>
        <v/>
      </c>
      <c r="T19" s="1180">
        <f>H19*BS!$B$9</f>
        <v/>
      </c>
      <c r="U19" s="1181">
        <f>I19</f>
        <v/>
      </c>
    </row>
    <row r="20" ht="14.25" customHeight="1" s="980">
      <c r="B20" s="1097" t="n"/>
      <c r="C20" s="1128" t="n"/>
      <c r="D20" s="1128" t="n"/>
      <c r="E20" s="1128" t="n"/>
      <c r="F20" s="1128" t="n"/>
      <c r="G20" s="1128" t="n"/>
      <c r="H20" s="1128" t="n"/>
      <c r="I20" s="1119" t="n"/>
      <c r="J20" s="1168" t="n"/>
      <c r="N20" s="1179">
        <f>B20</f>
        <v/>
      </c>
      <c r="O20" s="1180">
        <f>C20*BS!$B$9</f>
        <v/>
      </c>
      <c r="P20" s="1180">
        <f>D20*BS!$B$9</f>
        <v/>
      </c>
      <c r="Q20" s="1180">
        <f>E20*BS!$B$9</f>
        <v/>
      </c>
      <c r="R20" s="1180">
        <f>F20*BS!$B$9</f>
        <v/>
      </c>
      <c r="S20" s="1180">
        <f>G20*BS!$B$9</f>
        <v/>
      </c>
      <c r="T20" s="1180">
        <f>H20*BS!$B$9</f>
        <v/>
      </c>
      <c r="U20" s="1181">
        <f>I20</f>
        <v/>
      </c>
    </row>
    <row r="21" ht="14.25" customHeight="1" s="980">
      <c r="B21" s="1097" t="n"/>
      <c r="C21" s="1128" t="n"/>
      <c r="D21" s="1128" t="n"/>
      <c r="E21" s="1128" t="n"/>
      <c r="F21" s="1128" t="n"/>
      <c r="G21" s="1128" t="n"/>
      <c r="H21" s="1128" t="n"/>
      <c r="I21" s="1119" t="n"/>
      <c r="J21" s="1168" t="n"/>
      <c r="N21" s="1179">
        <f>B21</f>
        <v/>
      </c>
      <c r="O21" s="1180">
        <f>C21*BS!$B$9</f>
        <v/>
      </c>
      <c r="P21" s="1180">
        <f>D21*BS!$B$9</f>
        <v/>
      </c>
      <c r="Q21" s="1180">
        <f>E21*BS!$B$9</f>
        <v/>
      </c>
      <c r="R21" s="1180">
        <f>F21*BS!$B$9</f>
        <v/>
      </c>
      <c r="S21" s="1180">
        <f>G21*BS!$B$9</f>
        <v/>
      </c>
      <c r="T21" s="1180">
        <f>H21*BS!$B$9</f>
        <v/>
      </c>
      <c r="U21" s="1181">
        <f>I21</f>
        <v/>
      </c>
    </row>
    <row r="22" ht="14.25" customHeight="1" s="980">
      <c r="B22" s="1097" t="n"/>
      <c r="C22" s="1128" t="n"/>
      <c r="D22" s="1128" t="n"/>
      <c r="E22" s="1128" t="n"/>
      <c r="F22" s="1128" t="n"/>
      <c r="G22" s="1128" t="n"/>
      <c r="H22" s="1128" t="n"/>
      <c r="I22" s="1119" t="n"/>
      <c r="J22" s="1168" t="n"/>
      <c r="N22" s="1179">
        <f>B22</f>
        <v/>
      </c>
      <c r="O22" s="1180">
        <f>C22*BS!$B$9</f>
        <v/>
      </c>
      <c r="P22" s="1180">
        <f>D22*BS!$B$9</f>
        <v/>
      </c>
      <c r="Q22" s="1180">
        <f>E22*BS!$B$9</f>
        <v/>
      </c>
      <c r="R22" s="1180">
        <f>F22*BS!$B$9</f>
        <v/>
      </c>
      <c r="S22" s="1180">
        <f>G22*BS!$B$9</f>
        <v/>
      </c>
      <c r="T22" s="1180">
        <f>H22*BS!$B$9</f>
        <v/>
      </c>
      <c r="U22" s="1181">
        <f>I22</f>
        <v/>
      </c>
    </row>
    <row r="23" ht="14.25" customHeight="1" s="980">
      <c r="B23" s="1097" t="n"/>
      <c r="C23" s="1128" t="n"/>
      <c r="D23" s="1128" t="n"/>
      <c r="E23" s="1128" t="n"/>
      <c r="F23" s="1128" t="n"/>
      <c r="G23" s="1128" t="n"/>
      <c r="H23" s="1128" t="n"/>
      <c r="I23" s="1119" t="n"/>
      <c r="J23" s="1168" t="n"/>
      <c r="N23" s="1179">
        <f>B23</f>
        <v/>
      </c>
      <c r="O23" s="1180">
        <f>C23*BS!$B$9</f>
        <v/>
      </c>
      <c r="P23" s="1180">
        <f>D23*BS!$B$9</f>
        <v/>
      </c>
      <c r="Q23" s="1180">
        <f>E23*BS!$B$9</f>
        <v/>
      </c>
      <c r="R23" s="1180">
        <f>F23*BS!$B$9</f>
        <v/>
      </c>
      <c r="S23" s="1180">
        <f>G23*BS!$B$9</f>
        <v/>
      </c>
      <c r="T23" s="1180">
        <f>H23*BS!$B$9</f>
        <v/>
      </c>
      <c r="U23" s="1181">
        <f>I23</f>
        <v/>
      </c>
    </row>
    <row r="24" ht="14.25" customHeight="1" s="980">
      <c r="B24" s="1097" t="n"/>
      <c r="C24" s="1128" t="n"/>
      <c r="D24" s="1128" t="n"/>
      <c r="E24" s="1128" t="n"/>
      <c r="F24" s="1128" t="n"/>
      <c r="G24" s="1128" t="n"/>
      <c r="H24" s="1128" t="n"/>
      <c r="I24" s="1119" t="n"/>
      <c r="J24" s="1168" t="n"/>
      <c r="N24" s="1179">
        <f>B24</f>
        <v/>
      </c>
      <c r="O24" s="1180">
        <f>C24*BS!$B$9</f>
        <v/>
      </c>
      <c r="P24" s="1180">
        <f>D24*BS!$B$9</f>
        <v/>
      </c>
      <c r="Q24" s="1180">
        <f>E24*BS!$B$9</f>
        <v/>
      </c>
      <c r="R24" s="1180">
        <f>F24*BS!$B$9</f>
        <v/>
      </c>
      <c r="S24" s="1180">
        <f>G24*BS!$B$9</f>
        <v/>
      </c>
      <c r="T24" s="1180">
        <f>H24*BS!$B$9</f>
        <v/>
      </c>
      <c r="U24" s="1181">
        <f>I24</f>
        <v/>
      </c>
    </row>
    <row r="25" ht="14.25" customHeight="1" s="980">
      <c r="B25" s="1097" t="n"/>
      <c r="C25" s="1128" t="n"/>
      <c r="D25" s="1128" t="n"/>
      <c r="E25" s="1128" t="n"/>
      <c r="F25" s="1128" t="n"/>
      <c r="G25" s="1128" t="n"/>
      <c r="H25" s="1128" t="n"/>
      <c r="I25" s="1119" t="n"/>
      <c r="J25" s="1168" t="n"/>
      <c r="N25" s="1179">
        <f>B25</f>
        <v/>
      </c>
      <c r="O25" s="1180">
        <f>C25*BS!$B$9</f>
        <v/>
      </c>
      <c r="P25" s="1180">
        <f>D25*BS!$B$9</f>
        <v/>
      </c>
      <c r="Q25" s="1180">
        <f>E25*BS!$B$9</f>
        <v/>
      </c>
      <c r="R25" s="1180">
        <f>F25*BS!$B$9</f>
        <v/>
      </c>
      <c r="S25" s="1180">
        <f>G25*BS!$B$9</f>
        <v/>
      </c>
      <c r="T25" s="1180">
        <f>H25*BS!$B$9</f>
        <v/>
      </c>
      <c r="U25" s="1181">
        <f>I25</f>
        <v/>
      </c>
    </row>
    <row r="26" ht="14.25" customHeight="1" s="980">
      <c r="B26" s="1097" t="n"/>
      <c r="C26" s="1128" t="n"/>
      <c r="D26" s="1128" t="n"/>
      <c r="E26" s="1128" t="n"/>
      <c r="F26" s="1128" t="n"/>
      <c r="G26" s="1128" t="n"/>
      <c r="H26" s="1128" t="n"/>
      <c r="I26" s="1119" t="n"/>
      <c r="J26" s="1168" t="n"/>
      <c r="N26" s="1179">
        <f>B26</f>
        <v/>
      </c>
      <c r="O26" s="1180">
        <f>C26*BS!$B$9</f>
        <v/>
      </c>
      <c r="P26" s="1180">
        <f>D26*BS!$B$9</f>
        <v/>
      </c>
      <c r="Q26" s="1180">
        <f>E26*BS!$B$9</f>
        <v/>
      </c>
      <c r="R26" s="1180">
        <f>F26*BS!$B$9</f>
        <v/>
      </c>
      <c r="S26" s="1180">
        <f>G26*BS!$B$9</f>
        <v/>
      </c>
      <c r="T26" s="1180">
        <f>H26*BS!$B$9</f>
        <v/>
      </c>
      <c r="U26" s="1181">
        <f>I26</f>
        <v/>
      </c>
    </row>
    <row r="27" ht="16.5" customFormat="1" customHeight="1" s="1182">
      <c r="A27" s="1182" t="n"/>
      <c r="B27" s="1091" t="inlineStr">
        <is>
          <t xml:space="preserve">Total </t>
        </is>
      </c>
      <c r="C27" s="1144">
        <f>SUM(C16:C26)</f>
        <v/>
      </c>
      <c r="D27" s="1144">
        <f>SUM(D16:D26)</f>
        <v/>
      </c>
      <c r="E27" s="1144">
        <f>SUM(E16:E26)</f>
        <v/>
      </c>
      <c r="F27" s="1144">
        <f>SUM(F16:F26)</f>
        <v/>
      </c>
      <c r="G27" s="1144">
        <f>SUM(G16:G26)</f>
        <v/>
      </c>
      <c r="H27" s="1144">
        <f>SUM(H16:H26)</f>
        <v/>
      </c>
      <c r="I27" s="1183" t="n"/>
      <c r="J27" s="1184" t="n"/>
      <c r="K27" s="1185" t="n"/>
      <c r="L27" s="1185" t="n"/>
      <c r="M27" s="1185" t="n"/>
      <c r="N27" s="1175">
        <f>B27</f>
        <v/>
      </c>
      <c r="O27" s="1186">
        <f>C27*BS!$B$9</f>
        <v/>
      </c>
      <c r="P27" s="1186">
        <f>D27*BS!$B$9</f>
        <v/>
      </c>
      <c r="Q27" s="1186">
        <f>E27*BS!$B$9</f>
        <v/>
      </c>
      <c r="R27" s="1186">
        <f>F27*BS!$B$9</f>
        <v/>
      </c>
      <c r="S27" s="1186">
        <f>G27*BS!$B$9</f>
        <v/>
      </c>
      <c r="T27" s="1186">
        <f>H27*BS!$B$9</f>
        <v/>
      </c>
      <c r="U27" s="1181">
        <f>I27</f>
        <v/>
      </c>
      <c r="V27" s="1185" t="n"/>
      <c r="W27" s="1185" t="n"/>
      <c r="X27" s="1185" t="n"/>
      <c r="Y27" s="1185" t="n"/>
      <c r="Z27" s="1185" t="n"/>
      <c r="AA27" s="1185" t="n"/>
      <c r="AB27" s="1185" t="n"/>
      <c r="AC27" s="1185" t="n"/>
      <c r="AD27" s="1185" t="n"/>
      <c r="AE27" s="1185" t="n"/>
      <c r="AF27" s="1185" t="n"/>
      <c r="AG27" s="1185" t="n"/>
      <c r="AH27" s="1185" t="n"/>
      <c r="AI27" s="1185" t="n"/>
      <c r="AJ27" s="1185" t="n"/>
      <c r="AK27" s="1185" t="n"/>
      <c r="AL27" s="1185" t="n"/>
      <c r="AM27" s="1185" t="n"/>
      <c r="AN27" s="1185" t="n"/>
      <c r="AO27" s="1185" t="n"/>
      <c r="AP27" s="1185" t="n"/>
      <c r="AQ27" s="1185" t="n"/>
      <c r="AR27" s="1185" t="n"/>
      <c r="AS27" s="1185" t="n"/>
      <c r="AT27" s="1185" t="n"/>
      <c r="AU27" s="1185" t="n"/>
      <c r="AV27" s="1185" t="n"/>
      <c r="AW27" s="1185" t="n"/>
      <c r="AX27" s="1185" t="n"/>
      <c r="AY27" s="1185" t="n"/>
      <c r="AZ27" s="1185" t="n"/>
      <c r="BA27" s="1185" t="n"/>
      <c r="BB27" s="1185" t="n"/>
      <c r="BC27" s="1185" t="n"/>
      <c r="BD27" s="1185" t="n"/>
      <c r="BE27" s="1185" t="n"/>
      <c r="BF27" s="1185" t="n"/>
      <c r="BG27" s="1185" t="n"/>
      <c r="BH27" s="1185" t="n"/>
      <c r="BI27" s="1185" t="n"/>
      <c r="BJ27" s="1185" t="n"/>
      <c r="BK27" s="1185" t="n"/>
      <c r="BL27" s="1185" t="n"/>
      <c r="BM27" s="1185" t="n"/>
      <c r="BN27" s="1185" t="n"/>
      <c r="BO27" s="1185" t="n"/>
      <c r="BP27" s="1185" t="n"/>
      <c r="BQ27" s="1185" t="n"/>
      <c r="BR27" s="1185" t="n"/>
      <c r="BS27" s="1185" t="n"/>
      <c r="BT27" s="1185" t="n"/>
      <c r="BU27" s="1185" t="n"/>
      <c r="BV27" s="1185" t="n"/>
      <c r="BW27" s="1185" t="n"/>
      <c r="BX27" s="1185" t="n"/>
      <c r="BY27" s="1185" t="n"/>
      <c r="BZ27" s="1185" t="n"/>
      <c r="CA27" s="1185" t="n"/>
      <c r="CB27" s="1185" t="n"/>
      <c r="CC27" s="1185" t="n"/>
      <c r="CD27" s="1185" t="n"/>
      <c r="CE27" s="1185" t="n"/>
      <c r="CF27" s="1185" t="n"/>
      <c r="CG27" s="1185" t="n"/>
      <c r="CH27" s="1185" t="n"/>
      <c r="CI27" s="1185" t="n"/>
      <c r="CJ27" s="1185" t="n"/>
      <c r="CK27" s="1185" t="n"/>
      <c r="CL27" s="1185" t="n"/>
      <c r="CM27" s="1185" t="n"/>
      <c r="CN27" s="1185" t="n"/>
      <c r="CO27" s="1185" t="n"/>
      <c r="CP27" s="1185" t="n"/>
      <c r="CQ27" s="1185" t="n"/>
      <c r="CR27" s="1185" t="n"/>
      <c r="CS27" s="1185" t="n"/>
      <c r="CT27" s="1185" t="n"/>
      <c r="CU27" s="1185" t="n"/>
      <c r="CV27" s="1185" t="n"/>
      <c r="CW27" s="1185" t="n"/>
      <c r="CX27" s="1185" t="n"/>
      <c r="CY27" s="1185" t="n"/>
      <c r="CZ27" s="1185" t="n"/>
      <c r="DA27" s="1185" t="n"/>
      <c r="DB27" s="1185" t="n"/>
      <c r="DC27" s="1185" t="n"/>
      <c r="DD27" s="1185" t="n"/>
      <c r="DE27" s="1185" t="n"/>
      <c r="DF27" s="1185" t="n"/>
      <c r="DG27" s="1185" t="n"/>
      <c r="DH27" s="1185" t="n"/>
      <c r="DI27" s="1185" t="n"/>
      <c r="DJ27" s="1185" t="n"/>
      <c r="DK27" s="1185" t="n"/>
      <c r="DL27" s="1185" t="n"/>
      <c r="DM27" s="1185" t="n"/>
      <c r="DN27" s="1185" t="n"/>
      <c r="DO27" s="1185" t="n"/>
      <c r="DP27" s="1185" t="n"/>
      <c r="DQ27" s="1185" t="n"/>
      <c r="DR27" s="1185" t="n"/>
      <c r="DS27" s="1185" t="n"/>
      <c r="DT27" s="1185" t="n"/>
      <c r="DU27" s="1185" t="n"/>
      <c r="DV27" s="1185" t="n"/>
      <c r="DW27" s="1185" t="n"/>
      <c r="DX27" s="1185" t="n"/>
      <c r="DY27" s="1185" t="n"/>
      <c r="DZ27" s="1185" t="n"/>
      <c r="EA27" s="1185" t="n"/>
      <c r="EB27" s="1185" t="n"/>
      <c r="EC27" s="1185" t="n"/>
      <c r="ED27" s="1185" t="n"/>
      <c r="EE27" s="1185" t="n"/>
      <c r="EF27" s="1185" t="n"/>
      <c r="EG27" s="1185" t="n"/>
      <c r="EH27" s="1185" t="n"/>
      <c r="EI27" s="1185" t="n"/>
      <c r="EJ27" s="1185" t="n"/>
    </row>
    <row r="28" ht="16.5" customHeight="1" s="980">
      <c r="B28" s="1097" t="n"/>
      <c r="C28" s="1187" t="n"/>
      <c r="D28" s="1187" t="n"/>
      <c r="E28" s="1187" t="n"/>
      <c r="F28" s="1187" t="n"/>
      <c r="G28" s="1187" t="n"/>
      <c r="H28" s="1187" t="n"/>
      <c r="I28" s="1188" t="n"/>
      <c r="J28" s="1168" t="n"/>
      <c r="N28" s="1189" t="n"/>
      <c r="O28" s="1180" t="n"/>
      <c r="P28" s="1180" t="n"/>
      <c r="Q28" s="1180" t="n"/>
      <c r="R28" s="1180" t="n"/>
      <c r="S28" s="1180" t="n"/>
      <c r="T28" s="1180" t="n"/>
      <c r="U28" s="1181" t="n"/>
    </row>
    <row r="29" ht="18" customHeight="1" s="980">
      <c r="B29" s="1091" t="inlineStr">
        <is>
          <t xml:space="preserve">Long Term Debt due in one year </t>
        </is>
      </c>
      <c r="C29" s="1190" t="n"/>
      <c r="D29" s="1190" t="n"/>
      <c r="E29" s="1190" t="n"/>
      <c r="F29" s="1190" t="n"/>
      <c r="G29" s="1190" t="n"/>
      <c r="H29" s="1190" t="n"/>
      <c r="I29" s="1191" t="n"/>
      <c r="J29" s="1168" t="n"/>
      <c r="N29" s="1175">
        <f>B29</f>
        <v/>
      </c>
      <c r="O29" s="1192">
        <f>C29*BS!$B$9</f>
        <v/>
      </c>
      <c r="P29" s="1192">
        <f>D29*BS!$B$9</f>
        <v/>
      </c>
      <c r="Q29" s="1192">
        <f>E29*BS!$B$9</f>
        <v/>
      </c>
      <c r="R29" s="1192">
        <f>F29*BS!$B$9</f>
        <v/>
      </c>
      <c r="S29" s="1192">
        <f>G29*BS!$B$9</f>
        <v/>
      </c>
      <c r="T29" s="1192">
        <f>H29*BS!$B$9</f>
        <v/>
      </c>
      <c r="U29" s="1181">
        <f>I29</f>
        <v/>
      </c>
    </row>
    <row r="30" ht="14.25" customHeight="1" s="980">
      <c r="B30" s="1097" t="inlineStr">
        <is>
          <t>CURRENT LIABILITIES</t>
        </is>
      </c>
      <c r="C30" s="1128" t="n"/>
      <c r="D30" s="1128" t="n"/>
      <c r="E30" s="1128" t="n"/>
      <c r="F30" s="1128" t="n"/>
      <c r="G30" s="1128" t="n">
        <v>0</v>
      </c>
      <c r="H30" s="1128" t="n">
        <v>0</v>
      </c>
      <c r="I30" s="1191" t="n"/>
      <c r="J30" s="1168" t="n"/>
      <c r="N30" s="1193">
        <f>B30</f>
        <v/>
      </c>
      <c r="O30" s="1180">
        <f>C30*BS!$B$9</f>
        <v/>
      </c>
      <c r="P30" s="1180">
        <f>D30*BS!$B$9</f>
        <v/>
      </c>
      <c r="Q30" s="1180">
        <f>E30*BS!$B$9</f>
        <v/>
      </c>
      <c r="R30" s="1180">
        <f>F30*BS!$B$9</f>
        <v/>
      </c>
      <c r="S30" s="1180">
        <f>G30*BS!$B$9</f>
        <v/>
      </c>
      <c r="T30" s="1180">
        <f>H30*BS!$B$9</f>
        <v/>
      </c>
      <c r="U30" s="1181">
        <f>I30</f>
        <v/>
      </c>
    </row>
    <row r="31" ht="28.5" customHeight="1" s="980">
      <c r="B31" s="1097" t="inlineStr">
        <is>
          <t>Current tax liabilities</t>
        </is>
      </c>
      <c r="C31" s="1128" t="n"/>
      <c r="D31" s="1128" t="n"/>
      <c r="E31" s="1128" t="n"/>
      <c r="F31" s="1128" t="n"/>
      <c r="G31" s="1128" t="n">
        <v>5334394</v>
      </c>
      <c r="H31" s="1128" t="n">
        <v>39141813</v>
      </c>
      <c r="I31" s="1191" t="n"/>
      <c r="J31" s="1168" t="n"/>
      <c r="N31" s="1193">
        <f>B31</f>
        <v/>
      </c>
      <c r="O31" s="1180">
        <f>C31*BS!$B$9</f>
        <v/>
      </c>
      <c r="P31" s="1180">
        <f>D31*BS!$B$9</f>
        <v/>
      </c>
      <c r="Q31" s="1180">
        <f>E31*BS!$B$9</f>
        <v/>
      </c>
      <c r="R31" s="1180">
        <f>F31*BS!$B$9</f>
        <v/>
      </c>
      <c r="S31" s="1180">
        <f>G31*BS!$B$9</f>
        <v/>
      </c>
      <c r="T31" s="1180">
        <f>H31*BS!$B$9</f>
        <v/>
      </c>
      <c r="U31" s="1181">
        <f>I31</f>
        <v/>
      </c>
    </row>
    <row r="32" ht="14.25" customHeight="1" s="980">
      <c r="B32" s="1097" t="inlineStr">
        <is>
          <t>Other current liabilities</t>
        </is>
      </c>
      <c r="C32" s="1128" t="n"/>
      <c r="D32" s="1128" t="n"/>
      <c r="E32" s="1128" t="n"/>
      <c r="F32" s="1128" t="n"/>
      <c r="G32" s="1128" t="n">
        <v>248038</v>
      </c>
      <c r="H32" s="1128" t="n">
        <v>248256</v>
      </c>
      <c r="I32" s="1191" t="n"/>
      <c r="J32" s="1168" t="n"/>
      <c r="N32" s="1193">
        <f>B32</f>
        <v/>
      </c>
      <c r="O32" s="1180">
        <f>C32*BS!$B$9</f>
        <v/>
      </c>
      <c r="P32" s="1180">
        <f>D32*BS!$B$9</f>
        <v/>
      </c>
      <c r="Q32" s="1180">
        <f>E32*BS!$B$9</f>
        <v/>
      </c>
      <c r="R32" s="1180">
        <f>F32*BS!$B$9</f>
        <v/>
      </c>
      <c r="S32" s="1180">
        <f>G32*BS!$B$9</f>
        <v/>
      </c>
      <c r="T32" s="1180">
        <f>H32*BS!$B$9</f>
        <v/>
      </c>
      <c r="U32" s="1181">
        <f>I32</f>
        <v/>
      </c>
    </row>
    <row r="33" ht="14.25" customHeight="1" s="980">
      <c r="B33" s="1097" t="n"/>
      <c r="C33" s="1128" t="n"/>
      <c r="D33" s="1128" t="n"/>
      <c r="E33" s="1128" t="n"/>
      <c r="F33" s="1128" t="n"/>
      <c r="G33" s="1128" t="n"/>
      <c r="H33" s="1128" t="n"/>
      <c r="I33" s="1191" t="n"/>
      <c r="J33" s="1168" t="n"/>
      <c r="N33" s="1193">
        <f>B33</f>
        <v/>
      </c>
      <c r="O33" s="1180">
        <f>C33*BS!$B$9</f>
        <v/>
      </c>
      <c r="P33" s="1180">
        <f>D33*BS!$B$9</f>
        <v/>
      </c>
      <c r="Q33" s="1180">
        <f>E33*BS!$B$9</f>
        <v/>
      </c>
      <c r="R33" s="1180">
        <f>F33*BS!$B$9</f>
        <v/>
      </c>
      <c r="S33" s="1180">
        <f>G33*BS!$B$9</f>
        <v/>
      </c>
      <c r="T33" s="1180">
        <f>H33*BS!$B$9</f>
        <v/>
      </c>
      <c r="U33" s="1181">
        <f>I33</f>
        <v/>
      </c>
    </row>
    <row r="34" ht="14.25" customHeight="1" s="980">
      <c r="B34" s="1097" t="n"/>
      <c r="C34" s="1128" t="n"/>
      <c r="D34" s="1128" t="n"/>
      <c r="E34" s="1128" t="n"/>
      <c r="F34" s="1128" t="n"/>
      <c r="G34" s="1128" t="n"/>
      <c r="H34" s="1128" t="n"/>
      <c r="I34" s="1191" t="n"/>
      <c r="J34" s="1168" t="n"/>
      <c r="N34" s="1193">
        <f>B34</f>
        <v/>
      </c>
      <c r="O34" s="1180">
        <f>C34*BS!$B$9</f>
        <v/>
      </c>
      <c r="P34" s="1180">
        <f>D34*BS!$B$9</f>
        <v/>
      </c>
      <c r="Q34" s="1180">
        <f>E34*BS!$B$9</f>
        <v/>
      </c>
      <c r="R34" s="1180">
        <f>F34*BS!$B$9</f>
        <v/>
      </c>
      <c r="S34" s="1180">
        <f>G34*BS!$B$9</f>
        <v/>
      </c>
      <c r="T34" s="1180">
        <f>H34*BS!$B$9</f>
        <v/>
      </c>
      <c r="U34" s="1181">
        <f>I34</f>
        <v/>
      </c>
    </row>
    <row r="35" ht="14.25" customHeight="1" s="980">
      <c r="B35" s="1097" t="n"/>
      <c r="C35" s="1128" t="n"/>
      <c r="D35" s="1128" t="n"/>
      <c r="E35" s="1128" t="n"/>
      <c r="F35" s="1128" t="n"/>
      <c r="G35" s="1128" t="n"/>
      <c r="H35" s="1128" t="n"/>
      <c r="I35" s="1191" t="n"/>
      <c r="J35" s="1168" t="n"/>
      <c r="N35" s="1193">
        <f>B35</f>
        <v/>
      </c>
      <c r="O35" s="1180">
        <f>C35*BS!$B$9</f>
        <v/>
      </c>
      <c r="P35" s="1180">
        <f>D35*BS!$B$9</f>
        <v/>
      </c>
      <c r="Q35" s="1180">
        <f>E35*BS!$B$9</f>
        <v/>
      </c>
      <c r="R35" s="1180">
        <f>F35*BS!$B$9</f>
        <v/>
      </c>
      <c r="S35" s="1180">
        <f>G35*BS!$B$9</f>
        <v/>
      </c>
      <c r="T35" s="1180">
        <f>H35*BS!$B$9</f>
        <v/>
      </c>
      <c r="U35" s="1181">
        <f>I35</f>
        <v/>
      </c>
    </row>
    <row r="36" ht="14.25" customHeight="1" s="980">
      <c r="B36" s="1097" t="n"/>
      <c r="C36" s="1128" t="n"/>
      <c r="D36" s="1128" t="n"/>
      <c r="E36" s="1128" t="n"/>
      <c r="F36" s="1128" t="n"/>
      <c r="G36" s="1128" t="n"/>
      <c r="H36" s="1128" t="n"/>
      <c r="I36" s="1191" t="n"/>
      <c r="J36" s="1168" t="n"/>
      <c r="N36" s="1193">
        <f>B36</f>
        <v/>
      </c>
      <c r="O36" s="1180">
        <f>C36*BS!$B$9</f>
        <v/>
      </c>
      <c r="P36" s="1180">
        <f>D36*BS!$B$9</f>
        <v/>
      </c>
      <c r="Q36" s="1180">
        <f>E36*BS!$B$9</f>
        <v/>
      </c>
      <c r="R36" s="1180">
        <f>F36*BS!$B$9</f>
        <v/>
      </c>
      <c r="S36" s="1180">
        <f>G36*BS!$B$9</f>
        <v/>
      </c>
      <c r="T36" s="1180">
        <f>H36*BS!$B$9</f>
        <v/>
      </c>
      <c r="U36" s="1181">
        <f>I36</f>
        <v/>
      </c>
    </row>
    <row r="37" ht="14.25" customHeight="1" s="980">
      <c r="B37" s="1097" t="n"/>
      <c r="C37" s="1128" t="n"/>
      <c r="D37" s="1128" t="n"/>
      <c r="E37" s="1128" t="n"/>
      <c r="F37" s="1128" t="n"/>
      <c r="G37" s="1128" t="n"/>
      <c r="H37" s="1128" t="n"/>
      <c r="I37" s="1191" t="n"/>
      <c r="J37" s="1168" t="n"/>
      <c r="N37" s="1193">
        <f>B37</f>
        <v/>
      </c>
      <c r="O37" s="1180">
        <f>C37*BS!$B$9</f>
        <v/>
      </c>
      <c r="P37" s="1180">
        <f>D37*BS!$B$9</f>
        <v/>
      </c>
      <c r="Q37" s="1180">
        <f>E37*BS!$B$9</f>
        <v/>
      </c>
      <c r="R37" s="1180">
        <f>F37*BS!$B$9</f>
        <v/>
      </c>
      <c r="S37" s="1180">
        <f>G37*BS!$B$9</f>
        <v/>
      </c>
      <c r="T37" s="1180">
        <f>H37*BS!$B$9</f>
        <v/>
      </c>
      <c r="U37" s="1181">
        <f>I37</f>
        <v/>
      </c>
    </row>
    <row r="38" ht="14.25" customHeight="1" s="980">
      <c r="B38" s="1097" t="n"/>
      <c r="C38" s="1128" t="n"/>
      <c r="D38" s="1128" t="n"/>
      <c r="E38" s="1128" t="n"/>
      <c r="F38" s="1128" t="n"/>
      <c r="G38" s="1128" t="n"/>
      <c r="H38" s="1128" t="n"/>
      <c r="I38" s="1191" t="n"/>
      <c r="J38" s="1168" t="n"/>
      <c r="N38" s="1193">
        <f>B38</f>
        <v/>
      </c>
      <c r="O38" s="1180">
        <f>C38*BS!$B$9</f>
        <v/>
      </c>
      <c r="P38" s="1180">
        <f>D38*BS!$B$9</f>
        <v/>
      </c>
      <c r="Q38" s="1180">
        <f>E38*BS!$B$9</f>
        <v/>
      </c>
      <c r="R38" s="1180">
        <f>F38*BS!$B$9</f>
        <v/>
      </c>
      <c r="S38" s="1180">
        <f>G38*BS!$B$9</f>
        <v/>
      </c>
      <c r="T38" s="1180">
        <f>H38*BS!$B$9</f>
        <v/>
      </c>
      <c r="U38" s="1181">
        <f>I38</f>
        <v/>
      </c>
    </row>
    <row r="39" ht="14.25" customHeight="1" s="980">
      <c r="B39" s="1097" t="n"/>
      <c r="C39" s="1128" t="n"/>
      <c r="D39" s="1128" t="n"/>
      <c r="E39" s="1128" t="n"/>
      <c r="F39" s="1128" t="n"/>
      <c r="G39" s="1128" t="n"/>
      <c r="H39" s="1128" t="n"/>
      <c r="I39" s="1191" t="n"/>
      <c r="J39" s="1168" t="n"/>
      <c r="N39" s="1193">
        <f>B39</f>
        <v/>
      </c>
      <c r="O39" s="1180">
        <f>C39*BS!$B$9</f>
        <v/>
      </c>
      <c r="P39" s="1180">
        <f>D39*BS!$B$9</f>
        <v/>
      </c>
      <c r="Q39" s="1180">
        <f>E39*BS!$B$9</f>
        <v/>
      </c>
      <c r="R39" s="1180">
        <f>F39*BS!$B$9</f>
        <v/>
      </c>
      <c r="S39" s="1180">
        <f>G39*BS!$B$9</f>
        <v/>
      </c>
      <c r="T39" s="1180">
        <f>H39*BS!$B$9</f>
        <v/>
      </c>
      <c r="U39" s="1181">
        <f>I39</f>
        <v/>
      </c>
    </row>
    <row r="40" ht="14.25" customHeight="1" s="980">
      <c r="B40" s="1097" t="n"/>
      <c r="C40" s="1128" t="n"/>
      <c r="D40" s="1128" t="n"/>
      <c r="E40" s="1128" t="n"/>
      <c r="F40" s="1128" t="n"/>
      <c r="G40" s="1128" t="n"/>
      <c r="H40" s="1128" t="n"/>
      <c r="I40" s="1191" t="n"/>
      <c r="J40" s="1168" t="n"/>
      <c r="N40" s="1193">
        <f>B40</f>
        <v/>
      </c>
      <c r="O40" s="1180">
        <f>C40*BS!$B$9</f>
        <v/>
      </c>
      <c r="P40" s="1180">
        <f>D40*BS!$B$9</f>
        <v/>
      </c>
      <c r="Q40" s="1180">
        <f>E40*BS!$B$9</f>
        <v/>
      </c>
      <c r="R40" s="1180">
        <f>F40*BS!$B$9</f>
        <v/>
      </c>
      <c r="S40" s="1180">
        <f>G40*BS!$B$9</f>
        <v/>
      </c>
      <c r="T40" s="1180">
        <f>H40*BS!$B$9</f>
        <v/>
      </c>
      <c r="U40" s="1181">
        <f>I40</f>
        <v/>
      </c>
    </row>
    <row r="41" ht="14.25" customFormat="1" customHeight="1" s="1182">
      <c r="A41" s="1182" t="n"/>
      <c r="B41" s="1091" t="inlineStr">
        <is>
          <t xml:space="preserve">Total </t>
        </is>
      </c>
      <c r="C41" s="1144">
        <f>SUM(C30:C40)</f>
        <v/>
      </c>
      <c r="D41" s="1144">
        <f>SUM(D30:D40)</f>
        <v/>
      </c>
      <c r="E41" s="1144">
        <f>SUM(E30:E40)</f>
        <v/>
      </c>
      <c r="F41" s="1144">
        <f>SUM(F30:F40)</f>
        <v/>
      </c>
      <c r="G41" s="1144">
        <f>SUM(G30:G40)</f>
        <v/>
      </c>
      <c r="H41" s="1144">
        <f>SUM(H30:H40)</f>
        <v/>
      </c>
      <c r="I41" s="1194" t="n"/>
      <c r="J41" s="1184" t="n"/>
      <c r="K41" s="1185" t="n"/>
      <c r="L41" s="1185" t="n"/>
      <c r="M41" s="1185" t="n"/>
      <c r="N41" s="1175">
        <f>B41</f>
        <v/>
      </c>
      <c r="O41" s="1186">
        <f>C41*BS!$B$9</f>
        <v/>
      </c>
      <c r="P41" s="1186">
        <f>D41*BS!$B$9</f>
        <v/>
      </c>
      <c r="Q41" s="1186">
        <f>E41*BS!$B$9</f>
        <v/>
      </c>
      <c r="R41" s="1186">
        <f>F41*BS!$B$9</f>
        <v/>
      </c>
      <c r="S41" s="1186">
        <f>G41*BS!$B$9</f>
        <v/>
      </c>
      <c r="T41" s="1186">
        <f>H41*BS!$B$9</f>
        <v/>
      </c>
      <c r="U41" s="1181">
        <f>I41</f>
        <v/>
      </c>
      <c r="V41" s="1185" t="n"/>
      <c r="W41" s="1185" t="n"/>
      <c r="X41" s="1185" t="n"/>
      <c r="Y41" s="1185" t="n"/>
      <c r="Z41" s="1185" t="n"/>
      <c r="AA41" s="1185" t="n"/>
      <c r="AB41" s="1185" t="n"/>
      <c r="AC41" s="1185" t="n"/>
      <c r="AD41" s="1185" t="n"/>
      <c r="AE41" s="1185" t="n"/>
      <c r="AF41" s="1185" t="n"/>
      <c r="AG41" s="1185" t="n"/>
      <c r="AH41" s="1185" t="n"/>
      <c r="AI41" s="1185" t="n"/>
      <c r="AJ41" s="1185" t="n"/>
      <c r="AK41" s="1185" t="n"/>
      <c r="AL41" s="1185" t="n"/>
      <c r="AM41" s="1185" t="n"/>
      <c r="AN41" s="1185" t="n"/>
      <c r="AO41" s="1185" t="n"/>
      <c r="AP41" s="1185" t="n"/>
      <c r="AQ41" s="1185" t="n"/>
      <c r="AR41" s="1185" t="n"/>
      <c r="AS41" s="1185" t="n"/>
      <c r="AT41" s="1185" t="n"/>
      <c r="AU41" s="1185" t="n"/>
      <c r="AV41" s="1185" t="n"/>
      <c r="AW41" s="1185" t="n"/>
      <c r="AX41" s="1185" t="n"/>
      <c r="AY41" s="1185" t="n"/>
      <c r="AZ41" s="1185" t="n"/>
      <c r="BA41" s="1185" t="n"/>
      <c r="BB41" s="1185" t="n"/>
      <c r="BC41" s="1185" t="n"/>
      <c r="BD41" s="1185" t="n"/>
      <c r="BE41" s="1185" t="n"/>
      <c r="BF41" s="1185" t="n"/>
      <c r="BG41" s="1185" t="n"/>
      <c r="BH41" s="1185" t="n"/>
      <c r="BI41" s="1185" t="n"/>
      <c r="BJ41" s="1185" t="n"/>
      <c r="BK41" s="1185" t="n"/>
      <c r="BL41" s="1185" t="n"/>
      <c r="BM41" s="1185" t="n"/>
      <c r="BN41" s="1185" t="n"/>
      <c r="BO41" s="1185" t="n"/>
      <c r="BP41" s="1185" t="n"/>
      <c r="BQ41" s="1185" t="n"/>
      <c r="BR41" s="1185" t="n"/>
      <c r="BS41" s="1185" t="n"/>
      <c r="BT41" s="1185" t="n"/>
      <c r="BU41" s="1185" t="n"/>
      <c r="BV41" s="1185" t="n"/>
      <c r="BW41" s="1185" t="n"/>
      <c r="BX41" s="1185" t="n"/>
      <c r="BY41" s="1185" t="n"/>
      <c r="BZ41" s="1185" t="n"/>
      <c r="CA41" s="1185" t="n"/>
      <c r="CB41" s="1185" t="n"/>
      <c r="CC41" s="1185" t="n"/>
      <c r="CD41" s="1185" t="n"/>
      <c r="CE41" s="1185" t="n"/>
      <c r="CF41" s="1185" t="n"/>
      <c r="CG41" s="1185" t="n"/>
      <c r="CH41" s="1185" t="n"/>
      <c r="CI41" s="1185" t="n"/>
      <c r="CJ41" s="1185" t="n"/>
      <c r="CK41" s="1185" t="n"/>
      <c r="CL41" s="1185" t="n"/>
      <c r="CM41" s="1185" t="n"/>
      <c r="CN41" s="1185" t="n"/>
      <c r="CO41" s="1185" t="n"/>
      <c r="CP41" s="1185" t="n"/>
      <c r="CQ41" s="1185" t="n"/>
      <c r="CR41" s="1185" t="n"/>
      <c r="CS41" s="1185" t="n"/>
      <c r="CT41" s="1185" t="n"/>
      <c r="CU41" s="1185" t="n"/>
      <c r="CV41" s="1185" t="n"/>
      <c r="CW41" s="1185" t="n"/>
      <c r="CX41" s="1185" t="n"/>
      <c r="CY41" s="1185" t="n"/>
      <c r="CZ41" s="1185" t="n"/>
      <c r="DA41" s="1185" t="n"/>
      <c r="DB41" s="1185" t="n"/>
      <c r="DC41" s="1185" t="n"/>
      <c r="DD41" s="1185" t="n"/>
      <c r="DE41" s="1185" t="n"/>
      <c r="DF41" s="1185" t="n"/>
      <c r="DG41" s="1185" t="n"/>
      <c r="DH41" s="1185" t="n"/>
      <c r="DI41" s="1185" t="n"/>
      <c r="DJ41" s="1185" t="n"/>
      <c r="DK41" s="1185" t="n"/>
      <c r="DL41" s="1185" t="n"/>
      <c r="DM41" s="1185" t="n"/>
      <c r="DN41" s="1185" t="n"/>
      <c r="DO41" s="1185" t="n"/>
      <c r="DP41" s="1185" t="n"/>
      <c r="DQ41" s="1185" t="n"/>
      <c r="DR41" s="1185" t="n"/>
      <c r="DS41" s="1185" t="n"/>
      <c r="DT41" s="1185" t="n"/>
      <c r="DU41" s="1185" t="n"/>
      <c r="DV41" s="1185" t="n"/>
      <c r="DW41" s="1185" t="n"/>
      <c r="DX41" s="1185" t="n"/>
      <c r="DY41" s="1185" t="n"/>
      <c r="DZ41" s="1185" t="n"/>
      <c r="EA41" s="1185" t="n"/>
      <c r="EB41" s="1185" t="n"/>
      <c r="EC41" s="1185" t="n"/>
      <c r="ED41" s="1185" t="n"/>
      <c r="EE41" s="1185" t="n"/>
      <c r="EF41" s="1185" t="n"/>
      <c r="EG41" s="1185" t="n"/>
      <c r="EH41" s="1185" t="n"/>
      <c r="EI41" s="1185" t="n"/>
      <c r="EJ41" s="1185" t="n"/>
    </row>
    <row r="42" ht="14.25" customHeight="1" s="980">
      <c r="B42" s="1097" t="n"/>
      <c r="C42" s="1126" t="n"/>
      <c r="D42" s="1126" t="n"/>
      <c r="E42" s="1126" t="n"/>
      <c r="F42" s="1126" t="n"/>
      <c r="G42" s="1126" t="n"/>
      <c r="H42" s="1126" t="n"/>
      <c r="I42" s="1194" t="n"/>
      <c r="J42" s="1168" t="n"/>
      <c r="N42" s="1193" t="n"/>
      <c r="O42" s="1180" t="n"/>
      <c r="P42" s="1180" t="n"/>
      <c r="Q42" s="1180" t="n"/>
      <c r="R42" s="1180" t="n"/>
      <c r="S42" s="1180" t="n"/>
      <c r="T42" s="1180" t="n"/>
      <c r="U42" s="1181" t="n"/>
    </row>
    <row r="43" ht="14.25" customFormat="1" customHeight="1" s="1195">
      <c r="A43" s="1159" t="n"/>
      <c r="B43" s="1091" t="inlineStr">
        <is>
          <t xml:space="preserve">Note Payable (Debt) </t>
        </is>
      </c>
      <c r="C43" s="1144" t="n"/>
      <c r="D43" s="1144" t="n"/>
      <c r="E43" s="1144" t="n"/>
      <c r="F43" s="1144" t="n"/>
      <c r="G43" s="1144" t="n"/>
      <c r="H43" s="1144" t="n"/>
      <c r="I43" s="1194" t="n"/>
      <c r="J43" s="1168" t="n"/>
      <c r="K43" s="1160" t="n"/>
      <c r="L43" s="1160" t="n"/>
      <c r="M43" s="1160" t="n"/>
      <c r="N43" s="1175">
        <f>B43</f>
        <v/>
      </c>
      <c r="O43" s="1192" t="n"/>
      <c r="P43" s="1192" t="n"/>
      <c r="Q43" s="1192" t="n"/>
      <c r="R43" s="1192" t="n"/>
      <c r="S43" s="1192" t="n"/>
      <c r="T43" s="1192" t="n"/>
      <c r="U43" s="1181" t="n"/>
      <c r="V43" s="1160" t="n"/>
      <c r="W43" s="1160" t="n"/>
      <c r="X43" s="1160" t="n"/>
      <c r="Y43" s="1160" t="n"/>
      <c r="Z43" s="1160" t="n"/>
      <c r="AA43" s="1160" t="n"/>
      <c r="AB43" s="1160" t="n"/>
      <c r="AC43" s="1160" t="n"/>
      <c r="AD43" s="1160" t="n"/>
      <c r="AE43" s="1160" t="n"/>
      <c r="AF43" s="1160" t="n"/>
      <c r="AG43" s="1160" t="n"/>
      <c r="AH43" s="1160" t="n"/>
      <c r="AI43" s="1160" t="n"/>
      <c r="AJ43" s="1160" t="n"/>
      <c r="AK43" s="1160" t="n"/>
      <c r="AL43" s="1160" t="n"/>
      <c r="AM43" s="1160" t="n"/>
      <c r="AN43" s="1160" t="n"/>
      <c r="AO43" s="1160" t="n"/>
      <c r="AP43" s="1160" t="n"/>
      <c r="AQ43" s="1160" t="n"/>
      <c r="AR43" s="1160" t="n"/>
      <c r="AS43" s="1160" t="n"/>
      <c r="AT43" s="1160" t="n"/>
      <c r="AU43" s="1160" t="n"/>
      <c r="AV43" s="1160" t="n"/>
      <c r="AW43" s="1160" t="n"/>
      <c r="AX43" s="1160" t="n"/>
      <c r="AY43" s="1160" t="n"/>
      <c r="AZ43" s="1160" t="n"/>
      <c r="BA43" s="1160" t="n"/>
      <c r="BB43" s="1160" t="n"/>
      <c r="BC43" s="1160" t="n"/>
      <c r="BD43" s="1160" t="n"/>
      <c r="BE43" s="1160" t="n"/>
      <c r="BF43" s="1160" t="n"/>
      <c r="BG43" s="1160" t="n"/>
      <c r="BH43" s="1160" t="n"/>
      <c r="BI43" s="1160" t="n"/>
      <c r="BJ43" s="1160" t="n"/>
      <c r="BK43" s="1160" t="n"/>
      <c r="BL43" s="1160" t="n"/>
      <c r="BM43" s="1160" t="n"/>
      <c r="BN43" s="1160" t="n"/>
      <c r="BO43" s="1160" t="n"/>
      <c r="BP43" s="1160" t="n"/>
      <c r="BQ43" s="1160" t="n"/>
      <c r="BR43" s="1160" t="n"/>
      <c r="BS43" s="1160" t="n"/>
      <c r="BT43" s="1160" t="n"/>
      <c r="BU43" s="1160" t="n"/>
      <c r="BV43" s="1160" t="n"/>
      <c r="BW43" s="1160" t="n"/>
      <c r="BX43" s="1160" t="n"/>
      <c r="BY43" s="1160" t="n"/>
      <c r="BZ43" s="1160" t="n"/>
      <c r="CA43" s="1160" t="n"/>
      <c r="CB43" s="1160" t="n"/>
      <c r="CC43" s="1160" t="n"/>
      <c r="CD43" s="1160" t="n"/>
      <c r="CE43" s="1160" t="n"/>
      <c r="CF43" s="1160" t="n"/>
      <c r="CG43" s="1160" t="n"/>
      <c r="CH43" s="1160" t="n"/>
      <c r="CI43" s="1160" t="n"/>
      <c r="CJ43" s="1160" t="n"/>
      <c r="CK43" s="1160" t="n"/>
      <c r="CL43" s="1160" t="n"/>
      <c r="CM43" s="1160" t="n"/>
      <c r="CN43" s="1160" t="n"/>
      <c r="CO43" s="1160" t="n"/>
      <c r="CP43" s="1160" t="n"/>
      <c r="CQ43" s="1160" t="n"/>
      <c r="CR43" s="1160" t="n"/>
      <c r="CS43" s="1160" t="n"/>
      <c r="CT43" s="1160" t="n"/>
      <c r="CU43" s="1160" t="n"/>
      <c r="CV43" s="1160" t="n"/>
      <c r="CW43" s="1160" t="n"/>
      <c r="CX43" s="1160" t="n"/>
      <c r="CY43" s="1160" t="n"/>
      <c r="CZ43" s="1160" t="n"/>
      <c r="DA43" s="1160" t="n"/>
      <c r="DB43" s="1160" t="n"/>
      <c r="DC43" s="1160" t="n"/>
      <c r="DD43" s="1160" t="n"/>
      <c r="DE43" s="1160" t="n"/>
      <c r="DF43" s="1160" t="n"/>
      <c r="DG43" s="1160" t="n"/>
      <c r="DH43" s="1160" t="n"/>
      <c r="DI43" s="1160" t="n"/>
      <c r="DJ43" s="1160" t="n"/>
      <c r="DK43" s="1160" t="n"/>
      <c r="DL43" s="1160" t="n"/>
      <c r="DM43" s="1160" t="n"/>
      <c r="DN43" s="1160" t="n"/>
      <c r="DO43" s="1160" t="n"/>
      <c r="DP43" s="1160" t="n"/>
      <c r="DQ43" s="1160" t="n"/>
      <c r="DR43" s="1160" t="n"/>
      <c r="DS43" s="1160" t="n"/>
      <c r="DT43" s="1160" t="n"/>
      <c r="DU43" s="1160" t="n"/>
      <c r="DV43" s="1160" t="n"/>
      <c r="DW43" s="1160" t="n"/>
      <c r="DX43" s="1160" t="n"/>
      <c r="DY43" s="1160" t="n"/>
      <c r="DZ43" s="1160" t="n"/>
      <c r="EA43" s="1160" t="n"/>
      <c r="EB43" s="1160" t="n"/>
      <c r="EC43" s="1160" t="n"/>
      <c r="ED43" s="1160" t="n"/>
      <c r="EE43" s="1160" t="n"/>
      <c r="EF43" s="1160" t="n"/>
      <c r="EG43" s="1160" t="n"/>
      <c r="EH43" s="1160" t="n"/>
      <c r="EI43" s="1160" t="n"/>
      <c r="EJ43" s="1160" t="n"/>
    </row>
    <row r="44" ht="14.25" customFormat="1" customHeight="1" s="1159">
      <c r="B44" s="1097" t="n"/>
      <c r="C44" s="1128" t="n"/>
      <c r="D44" s="1128" t="n"/>
      <c r="E44" s="1128" t="n"/>
      <c r="F44" s="1128" t="n"/>
      <c r="G44" s="1128" t="n"/>
      <c r="H44" s="1128" t="n"/>
      <c r="I44" s="1191" t="n"/>
      <c r="J44" s="1168" t="n"/>
      <c r="K44" s="1160" t="n"/>
      <c r="L44" s="1160" t="n"/>
      <c r="M44" s="1160" t="n"/>
      <c r="N44" s="1193">
        <f>B44</f>
        <v/>
      </c>
      <c r="O44" s="1180">
        <f>C44*BS!$B$9</f>
        <v/>
      </c>
      <c r="P44" s="1180">
        <f>D44*BS!$B$9</f>
        <v/>
      </c>
      <c r="Q44" s="1180">
        <f>E44*BS!$B$9</f>
        <v/>
      </c>
      <c r="R44" s="1180">
        <f>F44*BS!$B$9</f>
        <v/>
      </c>
      <c r="S44" s="1180">
        <f>G44*BS!$B$9</f>
        <v/>
      </c>
      <c r="T44" s="1180">
        <f>H44*BS!$B$9</f>
        <v/>
      </c>
      <c r="U44" s="1181">
        <f>I44</f>
        <v/>
      </c>
      <c r="V44" s="1160" t="n"/>
      <c r="W44" s="1160" t="n"/>
      <c r="X44" s="1160" t="n"/>
      <c r="Y44" s="1160" t="n"/>
      <c r="Z44" s="1160" t="n"/>
      <c r="AA44" s="1160" t="n"/>
      <c r="AB44" s="1160" t="n"/>
      <c r="AC44" s="1160" t="n"/>
      <c r="AD44" s="1160" t="n"/>
      <c r="AE44" s="1160" t="n"/>
      <c r="AF44" s="1160" t="n"/>
      <c r="AG44" s="1160" t="n"/>
      <c r="AH44" s="1160" t="n"/>
      <c r="AI44" s="1160" t="n"/>
      <c r="AJ44" s="1160" t="n"/>
      <c r="AK44" s="1160" t="n"/>
      <c r="AL44" s="1160" t="n"/>
      <c r="AM44" s="1160" t="n"/>
      <c r="AN44" s="1160" t="n"/>
      <c r="AO44" s="1160" t="n"/>
      <c r="AP44" s="1160" t="n"/>
      <c r="AQ44" s="1160" t="n"/>
      <c r="AR44" s="1160" t="n"/>
      <c r="AS44" s="1160" t="n"/>
      <c r="AT44" s="1160" t="n"/>
      <c r="AU44" s="1160" t="n"/>
      <c r="AV44" s="1160" t="n"/>
      <c r="AW44" s="1160" t="n"/>
      <c r="AX44" s="1160" t="n"/>
      <c r="AY44" s="1160" t="n"/>
      <c r="AZ44" s="1160" t="n"/>
      <c r="BA44" s="1160" t="n"/>
      <c r="BB44" s="1160" t="n"/>
      <c r="BC44" s="1160" t="n"/>
      <c r="BD44" s="1160" t="n"/>
      <c r="BE44" s="1160" t="n"/>
      <c r="BF44" s="1160" t="n"/>
      <c r="BG44" s="1160" t="n"/>
      <c r="BH44" s="1160" t="n"/>
      <c r="BI44" s="1160" t="n"/>
      <c r="BJ44" s="1160" t="n"/>
      <c r="BK44" s="1160" t="n"/>
      <c r="BL44" s="1160" t="n"/>
      <c r="BM44" s="1160" t="n"/>
      <c r="BN44" s="1160" t="n"/>
      <c r="BO44" s="1160" t="n"/>
      <c r="BP44" s="1160" t="n"/>
      <c r="BQ44" s="1160" t="n"/>
      <c r="BR44" s="1160" t="n"/>
      <c r="BS44" s="1160" t="n"/>
      <c r="BT44" s="1160" t="n"/>
      <c r="BU44" s="1160" t="n"/>
      <c r="BV44" s="1160" t="n"/>
      <c r="BW44" s="1160" t="n"/>
      <c r="BX44" s="1160" t="n"/>
      <c r="BY44" s="1160" t="n"/>
      <c r="BZ44" s="1160" t="n"/>
      <c r="CA44" s="1160" t="n"/>
      <c r="CB44" s="1160" t="n"/>
      <c r="CC44" s="1160" t="n"/>
      <c r="CD44" s="1160" t="n"/>
      <c r="CE44" s="1160" t="n"/>
      <c r="CF44" s="1160" t="n"/>
      <c r="CG44" s="1160" t="n"/>
      <c r="CH44" s="1160" t="n"/>
      <c r="CI44" s="1160" t="n"/>
      <c r="CJ44" s="1160" t="n"/>
      <c r="CK44" s="1160" t="n"/>
      <c r="CL44" s="1160" t="n"/>
      <c r="CM44" s="1160" t="n"/>
      <c r="CN44" s="1160" t="n"/>
      <c r="CO44" s="1160" t="n"/>
      <c r="CP44" s="1160" t="n"/>
      <c r="CQ44" s="1160" t="n"/>
      <c r="CR44" s="1160" t="n"/>
      <c r="CS44" s="1160" t="n"/>
      <c r="CT44" s="1160" t="n"/>
      <c r="CU44" s="1160" t="n"/>
      <c r="CV44" s="1160" t="n"/>
      <c r="CW44" s="1160" t="n"/>
      <c r="CX44" s="1160" t="n"/>
      <c r="CY44" s="1160" t="n"/>
      <c r="CZ44" s="1160" t="n"/>
      <c r="DA44" s="1160" t="n"/>
      <c r="DB44" s="1160" t="n"/>
      <c r="DC44" s="1160" t="n"/>
      <c r="DD44" s="1160" t="n"/>
      <c r="DE44" s="1160" t="n"/>
      <c r="DF44" s="1160" t="n"/>
      <c r="DG44" s="1160" t="n"/>
      <c r="DH44" s="1160" t="n"/>
      <c r="DI44" s="1160" t="n"/>
      <c r="DJ44" s="1160" t="n"/>
      <c r="DK44" s="1160" t="n"/>
      <c r="DL44" s="1160" t="n"/>
      <c r="DM44" s="1160" t="n"/>
      <c r="DN44" s="1160" t="n"/>
      <c r="DO44" s="1160" t="n"/>
      <c r="DP44" s="1160" t="n"/>
      <c r="DQ44" s="1160" t="n"/>
      <c r="DR44" s="1160" t="n"/>
      <c r="DS44" s="1160" t="n"/>
      <c r="DT44" s="1160" t="n"/>
      <c r="DU44" s="1160" t="n"/>
      <c r="DV44" s="1160" t="n"/>
      <c r="DW44" s="1160" t="n"/>
      <c r="DX44" s="1160" t="n"/>
      <c r="DY44" s="1160" t="n"/>
      <c r="DZ44" s="1160" t="n"/>
      <c r="EA44" s="1160" t="n"/>
      <c r="EB44" s="1160" t="n"/>
      <c r="EC44" s="1160" t="n"/>
      <c r="ED44" s="1160" t="n"/>
      <c r="EE44" s="1160" t="n"/>
      <c r="EF44" s="1160" t="n"/>
      <c r="EG44" s="1160" t="n"/>
      <c r="EH44" s="1160" t="n"/>
      <c r="EI44" s="1160" t="n"/>
      <c r="EJ44" s="1160" t="n"/>
    </row>
    <row r="45" ht="14.25" customFormat="1" customHeight="1" s="1159">
      <c r="B45" s="1097" t="n"/>
      <c r="C45" s="1128" t="n"/>
      <c r="D45" s="1128" t="n"/>
      <c r="E45" s="1128" t="n"/>
      <c r="F45" s="1128" t="n"/>
      <c r="G45" s="1128" t="n"/>
      <c r="H45" s="1128" t="n"/>
      <c r="I45" s="1191" t="n"/>
      <c r="J45" s="1168" t="n"/>
      <c r="K45" s="1160" t="n"/>
      <c r="L45" s="1160" t="n"/>
      <c r="M45" s="1160" t="n"/>
      <c r="N45" s="1193">
        <f>B45</f>
        <v/>
      </c>
      <c r="O45" s="1180">
        <f>C45*BS!$B$9</f>
        <v/>
      </c>
      <c r="P45" s="1180">
        <f>D45*BS!$B$9</f>
        <v/>
      </c>
      <c r="Q45" s="1180">
        <f>E45*BS!$B$9</f>
        <v/>
      </c>
      <c r="R45" s="1180">
        <f>F45*BS!$B$9</f>
        <v/>
      </c>
      <c r="S45" s="1180">
        <f>G45*BS!$B$9</f>
        <v/>
      </c>
      <c r="T45" s="1180">
        <f>H45*BS!$B$9</f>
        <v/>
      </c>
      <c r="U45" s="1181">
        <f>I45</f>
        <v/>
      </c>
      <c r="V45" s="1160" t="n"/>
      <c r="W45" s="1160" t="n"/>
      <c r="X45" s="1160" t="n"/>
      <c r="Y45" s="1160" t="n"/>
      <c r="Z45" s="1160" t="n"/>
      <c r="AA45" s="1160" t="n"/>
      <c r="AB45" s="1160" t="n"/>
      <c r="AC45" s="1160" t="n"/>
      <c r="AD45" s="1160" t="n"/>
      <c r="AE45" s="1160" t="n"/>
      <c r="AF45" s="1160" t="n"/>
      <c r="AG45" s="1160" t="n"/>
      <c r="AH45" s="1160" t="n"/>
      <c r="AI45" s="1160" t="n"/>
      <c r="AJ45" s="1160" t="n"/>
      <c r="AK45" s="1160" t="n"/>
      <c r="AL45" s="1160" t="n"/>
      <c r="AM45" s="1160" t="n"/>
      <c r="AN45" s="1160" t="n"/>
      <c r="AO45" s="1160" t="n"/>
      <c r="AP45" s="1160" t="n"/>
      <c r="AQ45" s="1160" t="n"/>
      <c r="AR45" s="1160" t="n"/>
      <c r="AS45" s="1160" t="n"/>
      <c r="AT45" s="1160" t="n"/>
      <c r="AU45" s="1160" t="n"/>
      <c r="AV45" s="1160" t="n"/>
      <c r="AW45" s="1160" t="n"/>
      <c r="AX45" s="1160" t="n"/>
      <c r="AY45" s="1160" t="n"/>
      <c r="AZ45" s="1160" t="n"/>
      <c r="BA45" s="1160" t="n"/>
      <c r="BB45" s="1160" t="n"/>
      <c r="BC45" s="1160" t="n"/>
      <c r="BD45" s="1160" t="n"/>
      <c r="BE45" s="1160" t="n"/>
      <c r="BF45" s="1160" t="n"/>
      <c r="BG45" s="1160" t="n"/>
      <c r="BH45" s="1160" t="n"/>
      <c r="BI45" s="1160" t="n"/>
      <c r="BJ45" s="1160" t="n"/>
      <c r="BK45" s="1160" t="n"/>
      <c r="BL45" s="1160" t="n"/>
      <c r="BM45" s="1160" t="n"/>
      <c r="BN45" s="1160" t="n"/>
      <c r="BO45" s="1160" t="n"/>
      <c r="BP45" s="1160" t="n"/>
      <c r="BQ45" s="1160" t="n"/>
      <c r="BR45" s="1160" t="n"/>
      <c r="BS45" s="1160" t="n"/>
      <c r="BT45" s="1160" t="n"/>
      <c r="BU45" s="1160" t="n"/>
      <c r="BV45" s="1160" t="n"/>
      <c r="BW45" s="1160" t="n"/>
      <c r="BX45" s="1160" t="n"/>
      <c r="BY45" s="1160" t="n"/>
      <c r="BZ45" s="1160" t="n"/>
      <c r="CA45" s="1160" t="n"/>
      <c r="CB45" s="1160" t="n"/>
      <c r="CC45" s="1160" t="n"/>
      <c r="CD45" s="1160" t="n"/>
      <c r="CE45" s="1160" t="n"/>
      <c r="CF45" s="1160" t="n"/>
      <c r="CG45" s="1160" t="n"/>
      <c r="CH45" s="1160" t="n"/>
      <c r="CI45" s="1160" t="n"/>
      <c r="CJ45" s="1160" t="n"/>
      <c r="CK45" s="1160" t="n"/>
      <c r="CL45" s="1160" t="n"/>
      <c r="CM45" s="1160" t="n"/>
      <c r="CN45" s="1160" t="n"/>
      <c r="CO45" s="1160" t="n"/>
      <c r="CP45" s="1160" t="n"/>
      <c r="CQ45" s="1160" t="n"/>
      <c r="CR45" s="1160" t="n"/>
      <c r="CS45" s="1160" t="n"/>
      <c r="CT45" s="1160" t="n"/>
      <c r="CU45" s="1160" t="n"/>
      <c r="CV45" s="1160" t="n"/>
      <c r="CW45" s="1160" t="n"/>
      <c r="CX45" s="1160" t="n"/>
      <c r="CY45" s="1160" t="n"/>
      <c r="CZ45" s="1160" t="n"/>
      <c r="DA45" s="1160" t="n"/>
      <c r="DB45" s="1160" t="n"/>
      <c r="DC45" s="1160" t="n"/>
      <c r="DD45" s="1160" t="n"/>
      <c r="DE45" s="1160" t="n"/>
      <c r="DF45" s="1160" t="n"/>
      <c r="DG45" s="1160" t="n"/>
      <c r="DH45" s="1160" t="n"/>
      <c r="DI45" s="1160" t="n"/>
      <c r="DJ45" s="1160" t="n"/>
      <c r="DK45" s="1160" t="n"/>
      <c r="DL45" s="1160" t="n"/>
      <c r="DM45" s="1160" t="n"/>
      <c r="DN45" s="1160" t="n"/>
      <c r="DO45" s="1160" t="n"/>
      <c r="DP45" s="1160" t="n"/>
      <c r="DQ45" s="1160" t="n"/>
      <c r="DR45" s="1160" t="n"/>
      <c r="DS45" s="1160" t="n"/>
      <c r="DT45" s="1160" t="n"/>
      <c r="DU45" s="1160" t="n"/>
      <c r="DV45" s="1160" t="n"/>
      <c r="DW45" s="1160" t="n"/>
      <c r="DX45" s="1160" t="n"/>
      <c r="DY45" s="1160" t="n"/>
      <c r="DZ45" s="1160" t="n"/>
      <c r="EA45" s="1160" t="n"/>
      <c r="EB45" s="1160" t="n"/>
      <c r="EC45" s="1160" t="n"/>
      <c r="ED45" s="1160" t="n"/>
      <c r="EE45" s="1160" t="n"/>
      <c r="EF45" s="1160" t="n"/>
      <c r="EG45" s="1160" t="n"/>
      <c r="EH45" s="1160" t="n"/>
      <c r="EI45" s="1160" t="n"/>
      <c r="EJ45" s="1160" t="n"/>
    </row>
    <row r="46" ht="14.25" customFormat="1" customHeight="1" s="1159">
      <c r="B46" s="1097" t="n"/>
      <c r="C46" s="1128" t="n"/>
      <c r="D46" s="1128" t="n"/>
      <c r="E46" s="1128" t="n"/>
      <c r="F46" s="1128" t="n"/>
      <c r="G46" s="1128" t="n"/>
      <c r="H46" s="1128" t="n"/>
      <c r="I46" s="1191" t="n"/>
      <c r="J46" s="1168" t="n"/>
      <c r="K46" s="1160" t="n"/>
      <c r="L46" s="1160" t="n"/>
      <c r="M46" s="1160" t="n"/>
      <c r="N46" s="1193">
        <f>B46</f>
        <v/>
      </c>
      <c r="O46" s="1180">
        <f>C46*BS!$B$9</f>
        <v/>
      </c>
      <c r="P46" s="1180">
        <f>D46*BS!$B$9</f>
        <v/>
      </c>
      <c r="Q46" s="1180">
        <f>E46*BS!$B$9</f>
        <v/>
      </c>
      <c r="R46" s="1180">
        <f>F46*BS!$B$9</f>
        <v/>
      </c>
      <c r="S46" s="1180">
        <f>G46*BS!$B$9</f>
        <v/>
      </c>
      <c r="T46" s="1180">
        <f>H46*BS!$B$9</f>
        <v/>
      </c>
      <c r="U46" s="1181">
        <f>I46</f>
        <v/>
      </c>
      <c r="V46" s="1160" t="n"/>
      <c r="W46" s="1160" t="n"/>
      <c r="X46" s="1160" t="n"/>
      <c r="Y46" s="1160" t="n"/>
      <c r="Z46" s="1160" t="n"/>
      <c r="AA46" s="1160" t="n"/>
      <c r="AB46" s="1160" t="n"/>
      <c r="AC46" s="1160" t="n"/>
      <c r="AD46" s="1160" t="n"/>
      <c r="AE46" s="1160" t="n"/>
      <c r="AF46" s="1160" t="n"/>
      <c r="AG46" s="1160" t="n"/>
      <c r="AH46" s="1160" t="n"/>
      <c r="AI46" s="1160" t="n"/>
      <c r="AJ46" s="1160" t="n"/>
      <c r="AK46" s="1160" t="n"/>
      <c r="AL46" s="1160" t="n"/>
      <c r="AM46" s="1160" t="n"/>
      <c r="AN46" s="1160" t="n"/>
      <c r="AO46" s="1160" t="n"/>
      <c r="AP46" s="1160" t="n"/>
      <c r="AQ46" s="1160" t="n"/>
      <c r="AR46" s="1160" t="n"/>
      <c r="AS46" s="1160" t="n"/>
      <c r="AT46" s="1160" t="n"/>
      <c r="AU46" s="1160" t="n"/>
      <c r="AV46" s="1160" t="n"/>
      <c r="AW46" s="1160" t="n"/>
      <c r="AX46" s="1160" t="n"/>
      <c r="AY46" s="1160" t="n"/>
      <c r="AZ46" s="1160" t="n"/>
      <c r="BA46" s="1160" t="n"/>
      <c r="BB46" s="1160" t="n"/>
      <c r="BC46" s="1160" t="n"/>
      <c r="BD46" s="1160" t="n"/>
      <c r="BE46" s="1160" t="n"/>
      <c r="BF46" s="1160" t="n"/>
      <c r="BG46" s="1160" t="n"/>
      <c r="BH46" s="1160" t="n"/>
      <c r="BI46" s="1160" t="n"/>
      <c r="BJ46" s="1160" t="n"/>
      <c r="BK46" s="1160" t="n"/>
      <c r="BL46" s="1160" t="n"/>
      <c r="BM46" s="1160" t="n"/>
      <c r="BN46" s="1160" t="n"/>
      <c r="BO46" s="1160" t="n"/>
      <c r="BP46" s="1160" t="n"/>
      <c r="BQ46" s="1160" t="n"/>
      <c r="BR46" s="1160" t="n"/>
      <c r="BS46" s="1160" t="n"/>
      <c r="BT46" s="1160" t="n"/>
      <c r="BU46" s="1160" t="n"/>
      <c r="BV46" s="1160" t="n"/>
      <c r="BW46" s="1160" t="n"/>
      <c r="BX46" s="1160" t="n"/>
      <c r="BY46" s="1160" t="n"/>
      <c r="BZ46" s="1160" t="n"/>
      <c r="CA46" s="1160" t="n"/>
      <c r="CB46" s="1160" t="n"/>
      <c r="CC46" s="1160" t="n"/>
      <c r="CD46" s="1160" t="n"/>
      <c r="CE46" s="1160" t="n"/>
      <c r="CF46" s="1160" t="n"/>
      <c r="CG46" s="1160" t="n"/>
      <c r="CH46" s="1160" t="n"/>
      <c r="CI46" s="1160" t="n"/>
      <c r="CJ46" s="1160" t="n"/>
      <c r="CK46" s="1160" t="n"/>
      <c r="CL46" s="1160" t="n"/>
      <c r="CM46" s="1160" t="n"/>
      <c r="CN46" s="1160" t="n"/>
      <c r="CO46" s="1160" t="n"/>
      <c r="CP46" s="1160" t="n"/>
      <c r="CQ46" s="1160" t="n"/>
      <c r="CR46" s="1160" t="n"/>
      <c r="CS46" s="1160" t="n"/>
      <c r="CT46" s="1160" t="n"/>
      <c r="CU46" s="1160" t="n"/>
      <c r="CV46" s="1160" t="n"/>
      <c r="CW46" s="1160" t="n"/>
      <c r="CX46" s="1160" t="n"/>
      <c r="CY46" s="1160" t="n"/>
      <c r="CZ46" s="1160" t="n"/>
      <c r="DA46" s="1160" t="n"/>
      <c r="DB46" s="1160" t="n"/>
      <c r="DC46" s="1160" t="n"/>
      <c r="DD46" s="1160" t="n"/>
      <c r="DE46" s="1160" t="n"/>
      <c r="DF46" s="1160" t="n"/>
      <c r="DG46" s="1160" t="n"/>
      <c r="DH46" s="1160" t="n"/>
      <c r="DI46" s="1160" t="n"/>
      <c r="DJ46" s="1160" t="n"/>
      <c r="DK46" s="1160" t="n"/>
      <c r="DL46" s="1160" t="n"/>
      <c r="DM46" s="1160" t="n"/>
      <c r="DN46" s="1160" t="n"/>
      <c r="DO46" s="1160" t="n"/>
      <c r="DP46" s="1160" t="n"/>
      <c r="DQ46" s="1160" t="n"/>
      <c r="DR46" s="1160" t="n"/>
      <c r="DS46" s="1160" t="n"/>
      <c r="DT46" s="1160" t="n"/>
      <c r="DU46" s="1160" t="n"/>
      <c r="DV46" s="1160" t="n"/>
      <c r="DW46" s="1160" t="n"/>
      <c r="DX46" s="1160" t="n"/>
      <c r="DY46" s="1160" t="n"/>
      <c r="DZ46" s="1160" t="n"/>
      <c r="EA46" s="1160" t="n"/>
      <c r="EB46" s="1160" t="n"/>
      <c r="EC46" s="1160" t="n"/>
      <c r="ED46" s="1160" t="n"/>
      <c r="EE46" s="1160" t="n"/>
      <c r="EF46" s="1160" t="n"/>
      <c r="EG46" s="1160" t="n"/>
      <c r="EH46" s="1160" t="n"/>
      <c r="EI46" s="1160" t="n"/>
      <c r="EJ46" s="1160" t="n"/>
    </row>
    <row r="47" ht="14.25" customFormat="1" customHeight="1" s="1159">
      <c r="B47" s="1097" t="n"/>
      <c r="C47" s="1128" t="n"/>
      <c r="D47" s="1128" t="n"/>
      <c r="E47" s="1128" t="n"/>
      <c r="F47" s="1128" t="n"/>
      <c r="G47" s="1128" t="n"/>
      <c r="H47" s="1128" t="n"/>
      <c r="I47" s="1191" t="n"/>
      <c r="J47" s="1168" t="n"/>
      <c r="K47" s="1160" t="n"/>
      <c r="L47" s="1160" t="n"/>
      <c r="M47" s="1160" t="n"/>
      <c r="N47" s="1193">
        <f>B47</f>
        <v/>
      </c>
      <c r="O47" s="1180">
        <f>C47*BS!$B$9</f>
        <v/>
      </c>
      <c r="P47" s="1180">
        <f>D47*BS!$B$9</f>
        <v/>
      </c>
      <c r="Q47" s="1180">
        <f>E47*BS!$B$9</f>
        <v/>
      </c>
      <c r="R47" s="1180">
        <f>F47*BS!$B$9</f>
        <v/>
      </c>
      <c r="S47" s="1180">
        <f>G47*BS!$B$9</f>
        <v/>
      </c>
      <c r="T47" s="1180">
        <f>H47*BS!$B$9</f>
        <v/>
      </c>
      <c r="U47" s="1181">
        <f>I47</f>
        <v/>
      </c>
      <c r="V47" s="1160" t="n"/>
      <c r="W47" s="1160" t="n"/>
      <c r="X47" s="1160" t="n"/>
      <c r="Y47" s="1160" t="n"/>
      <c r="Z47" s="1160" t="n"/>
      <c r="AA47" s="1160" t="n"/>
      <c r="AB47" s="1160" t="n"/>
      <c r="AC47" s="1160" t="n"/>
      <c r="AD47" s="1160" t="n"/>
      <c r="AE47" s="1160" t="n"/>
      <c r="AF47" s="1160" t="n"/>
      <c r="AG47" s="1160" t="n"/>
      <c r="AH47" s="1160" t="n"/>
      <c r="AI47" s="1160" t="n"/>
      <c r="AJ47" s="1160" t="n"/>
      <c r="AK47" s="1160" t="n"/>
      <c r="AL47" s="1160" t="n"/>
      <c r="AM47" s="1160" t="n"/>
      <c r="AN47" s="1160" t="n"/>
      <c r="AO47" s="1160" t="n"/>
      <c r="AP47" s="1160" t="n"/>
      <c r="AQ47" s="1160" t="n"/>
      <c r="AR47" s="1160" t="n"/>
      <c r="AS47" s="1160" t="n"/>
      <c r="AT47" s="1160" t="n"/>
      <c r="AU47" s="1160" t="n"/>
      <c r="AV47" s="1160" t="n"/>
      <c r="AW47" s="1160" t="n"/>
      <c r="AX47" s="1160" t="n"/>
      <c r="AY47" s="1160" t="n"/>
      <c r="AZ47" s="1160" t="n"/>
      <c r="BA47" s="1160" t="n"/>
      <c r="BB47" s="1160" t="n"/>
      <c r="BC47" s="1160" t="n"/>
      <c r="BD47" s="1160" t="n"/>
      <c r="BE47" s="1160" t="n"/>
      <c r="BF47" s="1160" t="n"/>
      <c r="BG47" s="1160" t="n"/>
      <c r="BH47" s="1160" t="n"/>
      <c r="BI47" s="1160" t="n"/>
      <c r="BJ47" s="1160" t="n"/>
      <c r="BK47" s="1160" t="n"/>
      <c r="BL47" s="1160" t="n"/>
      <c r="BM47" s="1160" t="n"/>
      <c r="BN47" s="1160" t="n"/>
      <c r="BO47" s="1160" t="n"/>
      <c r="BP47" s="1160" t="n"/>
      <c r="BQ47" s="1160" t="n"/>
      <c r="BR47" s="1160" t="n"/>
      <c r="BS47" s="1160" t="n"/>
      <c r="BT47" s="1160" t="n"/>
      <c r="BU47" s="1160" t="n"/>
      <c r="BV47" s="1160" t="n"/>
      <c r="BW47" s="1160" t="n"/>
      <c r="BX47" s="1160" t="n"/>
      <c r="BY47" s="1160" t="n"/>
      <c r="BZ47" s="1160" t="n"/>
      <c r="CA47" s="1160" t="n"/>
      <c r="CB47" s="1160" t="n"/>
      <c r="CC47" s="1160" t="n"/>
      <c r="CD47" s="1160" t="n"/>
      <c r="CE47" s="1160" t="n"/>
      <c r="CF47" s="1160" t="n"/>
      <c r="CG47" s="1160" t="n"/>
      <c r="CH47" s="1160" t="n"/>
      <c r="CI47" s="1160" t="n"/>
      <c r="CJ47" s="1160" t="n"/>
      <c r="CK47" s="1160" t="n"/>
      <c r="CL47" s="1160" t="n"/>
      <c r="CM47" s="1160" t="n"/>
      <c r="CN47" s="1160" t="n"/>
      <c r="CO47" s="1160" t="n"/>
      <c r="CP47" s="1160" t="n"/>
      <c r="CQ47" s="1160" t="n"/>
      <c r="CR47" s="1160" t="n"/>
      <c r="CS47" s="1160" t="n"/>
      <c r="CT47" s="1160" t="n"/>
      <c r="CU47" s="1160" t="n"/>
      <c r="CV47" s="1160" t="n"/>
      <c r="CW47" s="1160" t="n"/>
      <c r="CX47" s="1160" t="n"/>
      <c r="CY47" s="1160" t="n"/>
      <c r="CZ47" s="1160" t="n"/>
      <c r="DA47" s="1160" t="n"/>
      <c r="DB47" s="1160" t="n"/>
      <c r="DC47" s="1160" t="n"/>
      <c r="DD47" s="1160" t="n"/>
      <c r="DE47" s="1160" t="n"/>
      <c r="DF47" s="1160" t="n"/>
      <c r="DG47" s="1160" t="n"/>
      <c r="DH47" s="1160" t="n"/>
      <c r="DI47" s="1160" t="n"/>
      <c r="DJ47" s="1160" t="n"/>
      <c r="DK47" s="1160" t="n"/>
      <c r="DL47" s="1160" t="n"/>
      <c r="DM47" s="1160" t="n"/>
      <c r="DN47" s="1160" t="n"/>
      <c r="DO47" s="1160" t="n"/>
      <c r="DP47" s="1160" t="n"/>
      <c r="DQ47" s="1160" t="n"/>
      <c r="DR47" s="1160" t="n"/>
      <c r="DS47" s="1160" t="n"/>
      <c r="DT47" s="1160" t="n"/>
      <c r="DU47" s="1160" t="n"/>
      <c r="DV47" s="1160" t="n"/>
      <c r="DW47" s="1160" t="n"/>
      <c r="DX47" s="1160" t="n"/>
      <c r="DY47" s="1160" t="n"/>
      <c r="DZ47" s="1160" t="n"/>
      <c r="EA47" s="1160" t="n"/>
      <c r="EB47" s="1160" t="n"/>
      <c r="EC47" s="1160" t="n"/>
      <c r="ED47" s="1160" t="n"/>
      <c r="EE47" s="1160" t="n"/>
      <c r="EF47" s="1160" t="n"/>
      <c r="EG47" s="1160" t="n"/>
      <c r="EH47" s="1160" t="n"/>
      <c r="EI47" s="1160" t="n"/>
      <c r="EJ47" s="1160" t="n"/>
    </row>
    <row r="48" ht="14.25" customFormat="1" customHeight="1" s="1159">
      <c r="B48" s="1097" t="n"/>
      <c r="C48" s="1128" t="n"/>
      <c r="D48" s="1128" t="n"/>
      <c r="E48" s="1128" t="n"/>
      <c r="F48" s="1128" t="n"/>
      <c r="G48" s="1128" t="n"/>
      <c r="H48" s="1128" t="n"/>
      <c r="I48" s="1191" t="n"/>
      <c r="J48" s="1168" t="n"/>
      <c r="K48" s="1160" t="n"/>
      <c r="L48" s="1160" t="n"/>
      <c r="M48" s="1160" t="n"/>
      <c r="N48" s="1193">
        <f>B48</f>
        <v/>
      </c>
      <c r="O48" s="1180">
        <f>C48*BS!$B$9</f>
        <v/>
      </c>
      <c r="P48" s="1180">
        <f>D48*BS!$B$9</f>
        <v/>
      </c>
      <c r="Q48" s="1180">
        <f>E48*BS!$B$9</f>
        <v/>
      </c>
      <c r="R48" s="1180">
        <f>F48*BS!$B$9</f>
        <v/>
      </c>
      <c r="S48" s="1180">
        <f>G48*BS!$B$9</f>
        <v/>
      </c>
      <c r="T48" s="1180">
        <f>H48*BS!$B$9</f>
        <v/>
      </c>
      <c r="U48" s="1181">
        <f>I48</f>
        <v/>
      </c>
      <c r="V48" s="1160" t="n"/>
      <c r="W48" s="1160" t="n"/>
      <c r="X48" s="1160" t="n"/>
      <c r="Y48" s="1160" t="n"/>
      <c r="Z48" s="1160" t="n"/>
      <c r="AA48" s="1160" t="n"/>
      <c r="AB48" s="1160" t="n"/>
      <c r="AC48" s="1160" t="n"/>
      <c r="AD48" s="1160" t="n"/>
      <c r="AE48" s="1160" t="n"/>
      <c r="AF48" s="1160" t="n"/>
      <c r="AG48" s="1160" t="n"/>
      <c r="AH48" s="1160" t="n"/>
      <c r="AI48" s="1160" t="n"/>
      <c r="AJ48" s="1160" t="n"/>
      <c r="AK48" s="1160" t="n"/>
      <c r="AL48" s="1160" t="n"/>
      <c r="AM48" s="1160" t="n"/>
      <c r="AN48" s="1160" t="n"/>
      <c r="AO48" s="1160" t="n"/>
      <c r="AP48" s="1160" t="n"/>
      <c r="AQ48" s="1160" t="n"/>
      <c r="AR48" s="1160" t="n"/>
      <c r="AS48" s="1160" t="n"/>
      <c r="AT48" s="1160" t="n"/>
      <c r="AU48" s="1160" t="n"/>
      <c r="AV48" s="1160" t="n"/>
      <c r="AW48" s="1160" t="n"/>
      <c r="AX48" s="1160" t="n"/>
      <c r="AY48" s="1160" t="n"/>
      <c r="AZ48" s="1160" t="n"/>
      <c r="BA48" s="1160" t="n"/>
      <c r="BB48" s="1160" t="n"/>
      <c r="BC48" s="1160" t="n"/>
      <c r="BD48" s="1160" t="n"/>
      <c r="BE48" s="1160" t="n"/>
      <c r="BF48" s="1160" t="n"/>
      <c r="BG48" s="1160" t="n"/>
      <c r="BH48" s="1160" t="n"/>
      <c r="BI48" s="1160" t="n"/>
      <c r="BJ48" s="1160" t="n"/>
      <c r="BK48" s="1160" t="n"/>
      <c r="BL48" s="1160" t="n"/>
      <c r="BM48" s="1160" t="n"/>
      <c r="BN48" s="1160" t="n"/>
      <c r="BO48" s="1160" t="n"/>
      <c r="BP48" s="1160" t="n"/>
      <c r="BQ48" s="1160" t="n"/>
      <c r="BR48" s="1160" t="n"/>
      <c r="BS48" s="1160" t="n"/>
      <c r="BT48" s="1160" t="n"/>
      <c r="BU48" s="1160" t="n"/>
      <c r="BV48" s="1160" t="n"/>
      <c r="BW48" s="1160" t="n"/>
      <c r="BX48" s="1160" t="n"/>
      <c r="BY48" s="1160" t="n"/>
      <c r="BZ48" s="1160" t="n"/>
      <c r="CA48" s="1160" t="n"/>
      <c r="CB48" s="1160" t="n"/>
      <c r="CC48" s="1160" t="n"/>
      <c r="CD48" s="1160" t="n"/>
      <c r="CE48" s="1160" t="n"/>
      <c r="CF48" s="1160" t="n"/>
      <c r="CG48" s="1160" t="n"/>
      <c r="CH48" s="1160" t="n"/>
      <c r="CI48" s="1160" t="n"/>
      <c r="CJ48" s="1160" t="n"/>
      <c r="CK48" s="1160" t="n"/>
      <c r="CL48" s="1160" t="n"/>
      <c r="CM48" s="1160" t="n"/>
      <c r="CN48" s="1160" t="n"/>
      <c r="CO48" s="1160" t="n"/>
      <c r="CP48" s="1160" t="n"/>
      <c r="CQ48" s="1160" t="n"/>
      <c r="CR48" s="1160" t="n"/>
      <c r="CS48" s="1160" t="n"/>
      <c r="CT48" s="1160" t="n"/>
      <c r="CU48" s="1160" t="n"/>
      <c r="CV48" s="1160" t="n"/>
      <c r="CW48" s="1160" t="n"/>
      <c r="CX48" s="1160" t="n"/>
      <c r="CY48" s="1160" t="n"/>
      <c r="CZ48" s="1160" t="n"/>
      <c r="DA48" s="1160" t="n"/>
      <c r="DB48" s="1160" t="n"/>
      <c r="DC48" s="1160" t="n"/>
      <c r="DD48" s="1160" t="n"/>
      <c r="DE48" s="1160" t="n"/>
      <c r="DF48" s="1160" t="n"/>
      <c r="DG48" s="1160" t="n"/>
      <c r="DH48" s="1160" t="n"/>
      <c r="DI48" s="1160" t="n"/>
      <c r="DJ48" s="1160" t="n"/>
      <c r="DK48" s="1160" t="n"/>
      <c r="DL48" s="1160" t="n"/>
      <c r="DM48" s="1160" t="n"/>
      <c r="DN48" s="1160" t="n"/>
      <c r="DO48" s="1160" t="n"/>
      <c r="DP48" s="1160" t="n"/>
      <c r="DQ48" s="1160" t="n"/>
      <c r="DR48" s="1160" t="n"/>
      <c r="DS48" s="1160" t="n"/>
      <c r="DT48" s="1160" t="n"/>
      <c r="DU48" s="1160" t="n"/>
      <c r="DV48" s="1160" t="n"/>
      <c r="DW48" s="1160" t="n"/>
      <c r="DX48" s="1160" t="n"/>
      <c r="DY48" s="1160" t="n"/>
      <c r="DZ48" s="1160" t="n"/>
      <c r="EA48" s="1160" t="n"/>
      <c r="EB48" s="1160" t="n"/>
      <c r="EC48" s="1160" t="n"/>
      <c r="ED48" s="1160" t="n"/>
      <c r="EE48" s="1160" t="n"/>
      <c r="EF48" s="1160" t="n"/>
      <c r="EG48" s="1160" t="n"/>
      <c r="EH48" s="1160" t="n"/>
      <c r="EI48" s="1160" t="n"/>
      <c r="EJ48" s="1160" t="n"/>
    </row>
    <row r="49" ht="14.25" customFormat="1" customHeight="1" s="1159">
      <c r="B49" s="1097" t="n"/>
      <c r="C49" s="1128" t="n"/>
      <c r="D49" s="1128" t="n"/>
      <c r="E49" s="1128" t="n"/>
      <c r="F49" s="1128" t="n"/>
      <c r="G49" s="1128" t="n"/>
      <c r="H49" s="1128" t="n"/>
      <c r="I49" s="1191" t="n"/>
      <c r="J49" s="1168" t="n"/>
      <c r="K49" s="1160" t="n"/>
      <c r="L49" s="1160" t="n"/>
      <c r="M49" s="1160" t="n"/>
      <c r="N49" s="1193">
        <f>B49</f>
        <v/>
      </c>
      <c r="O49" s="1180">
        <f>C49*BS!$B$9</f>
        <v/>
      </c>
      <c r="P49" s="1180">
        <f>D49*BS!$B$9</f>
        <v/>
      </c>
      <c r="Q49" s="1180">
        <f>E49*BS!$B$9</f>
        <v/>
      </c>
      <c r="R49" s="1180">
        <f>F49*BS!$B$9</f>
        <v/>
      </c>
      <c r="S49" s="1180">
        <f>G49*BS!$B$9</f>
        <v/>
      </c>
      <c r="T49" s="1180">
        <f>H49*BS!$B$9</f>
        <v/>
      </c>
      <c r="U49" s="1181">
        <f>I49</f>
        <v/>
      </c>
      <c r="V49" s="1160" t="n"/>
      <c r="W49" s="1160" t="n"/>
      <c r="X49" s="1160" t="n"/>
      <c r="Y49" s="1160" t="n"/>
      <c r="Z49" s="1160" t="n"/>
      <c r="AA49" s="1160" t="n"/>
      <c r="AB49" s="1160" t="n"/>
      <c r="AC49" s="1160" t="n"/>
      <c r="AD49" s="1160" t="n"/>
      <c r="AE49" s="1160" t="n"/>
      <c r="AF49" s="1160" t="n"/>
      <c r="AG49" s="1160" t="n"/>
      <c r="AH49" s="1160" t="n"/>
      <c r="AI49" s="1160" t="n"/>
      <c r="AJ49" s="1160" t="n"/>
      <c r="AK49" s="1160" t="n"/>
      <c r="AL49" s="1160" t="n"/>
      <c r="AM49" s="1160" t="n"/>
      <c r="AN49" s="1160" t="n"/>
      <c r="AO49" s="1160" t="n"/>
      <c r="AP49" s="1160" t="n"/>
      <c r="AQ49" s="1160" t="n"/>
      <c r="AR49" s="1160" t="n"/>
      <c r="AS49" s="1160" t="n"/>
      <c r="AT49" s="1160" t="n"/>
      <c r="AU49" s="1160" t="n"/>
      <c r="AV49" s="1160" t="n"/>
      <c r="AW49" s="1160" t="n"/>
      <c r="AX49" s="1160" t="n"/>
      <c r="AY49" s="1160" t="n"/>
      <c r="AZ49" s="1160" t="n"/>
      <c r="BA49" s="1160" t="n"/>
      <c r="BB49" s="1160" t="n"/>
      <c r="BC49" s="1160" t="n"/>
      <c r="BD49" s="1160" t="n"/>
      <c r="BE49" s="1160" t="n"/>
      <c r="BF49" s="1160" t="n"/>
      <c r="BG49" s="1160" t="n"/>
      <c r="BH49" s="1160" t="n"/>
      <c r="BI49" s="1160" t="n"/>
      <c r="BJ49" s="1160" t="n"/>
      <c r="BK49" s="1160" t="n"/>
      <c r="BL49" s="1160" t="n"/>
      <c r="BM49" s="1160" t="n"/>
      <c r="BN49" s="1160" t="n"/>
      <c r="BO49" s="1160" t="n"/>
      <c r="BP49" s="1160" t="n"/>
      <c r="BQ49" s="1160" t="n"/>
      <c r="BR49" s="1160" t="n"/>
      <c r="BS49" s="1160" t="n"/>
      <c r="BT49" s="1160" t="n"/>
      <c r="BU49" s="1160" t="n"/>
      <c r="BV49" s="1160" t="n"/>
      <c r="BW49" s="1160" t="n"/>
      <c r="BX49" s="1160" t="n"/>
      <c r="BY49" s="1160" t="n"/>
      <c r="BZ49" s="1160" t="n"/>
      <c r="CA49" s="1160" t="n"/>
      <c r="CB49" s="1160" t="n"/>
      <c r="CC49" s="1160" t="n"/>
      <c r="CD49" s="1160" t="n"/>
      <c r="CE49" s="1160" t="n"/>
      <c r="CF49" s="1160" t="n"/>
      <c r="CG49" s="1160" t="n"/>
      <c r="CH49" s="1160" t="n"/>
      <c r="CI49" s="1160" t="n"/>
      <c r="CJ49" s="1160" t="n"/>
      <c r="CK49" s="1160" t="n"/>
      <c r="CL49" s="1160" t="n"/>
      <c r="CM49" s="1160" t="n"/>
      <c r="CN49" s="1160" t="n"/>
      <c r="CO49" s="1160" t="n"/>
      <c r="CP49" s="1160" t="n"/>
      <c r="CQ49" s="1160" t="n"/>
      <c r="CR49" s="1160" t="n"/>
      <c r="CS49" s="1160" t="n"/>
      <c r="CT49" s="1160" t="n"/>
      <c r="CU49" s="1160" t="n"/>
      <c r="CV49" s="1160" t="n"/>
      <c r="CW49" s="1160" t="n"/>
      <c r="CX49" s="1160" t="n"/>
      <c r="CY49" s="1160" t="n"/>
      <c r="CZ49" s="1160" t="n"/>
      <c r="DA49" s="1160" t="n"/>
      <c r="DB49" s="1160" t="n"/>
      <c r="DC49" s="1160" t="n"/>
      <c r="DD49" s="1160" t="n"/>
      <c r="DE49" s="1160" t="n"/>
      <c r="DF49" s="1160" t="n"/>
      <c r="DG49" s="1160" t="n"/>
      <c r="DH49" s="1160" t="n"/>
      <c r="DI49" s="1160" t="n"/>
      <c r="DJ49" s="1160" t="n"/>
      <c r="DK49" s="1160" t="n"/>
      <c r="DL49" s="1160" t="n"/>
      <c r="DM49" s="1160" t="n"/>
      <c r="DN49" s="1160" t="n"/>
      <c r="DO49" s="1160" t="n"/>
      <c r="DP49" s="1160" t="n"/>
      <c r="DQ49" s="1160" t="n"/>
      <c r="DR49" s="1160" t="n"/>
      <c r="DS49" s="1160" t="n"/>
      <c r="DT49" s="1160" t="n"/>
      <c r="DU49" s="1160" t="n"/>
      <c r="DV49" s="1160" t="n"/>
      <c r="DW49" s="1160" t="n"/>
      <c r="DX49" s="1160" t="n"/>
      <c r="DY49" s="1160" t="n"/>
      <c r="DZ49" s="1160" t="n"/>
      <c r="EA49" s="1160" t="n"/>
      <c r="EB49" s="1160" t="n"/>
      <c r="EC49" s="1160" t="n"/>
      <c r="ED49" s="1160" t="n"/>
      <c r="EE49" s="1160" t="n"/>
      <c r="EF49" s="1160" t="n"/>
      <c r="EG49" s="1160" t="n"/>
      <c r="EH49" s="1160" t="n"/>
      <c r="EI49" s="1160" t="n"/>
      <c r="EJ49" s="1160" t="n"/>
    </row>
    <row r="50" ht="14.25" customFormat="1" customHeight="1" s="1159">
      <c r="B50" s="1097" t="n"/>
      <c r="C50" s="1128" t="n"/>
      <c r="D50" s="1128" t="n"/>
      <c r="E50" s="1128" t="n"/>
      <c r="F50" s="1128" t="n"/>
      <c r="G50" s="1128" t="n"/>
      <c r="H50" s="1128" t="n"/>
      <c r="I50" s="1191" t="n"/>
      <c r="J50" s="1168" t="n"/>
      <c r="K50" s="1160" t="n"/>
      <c r="L50" s="1160" t="n"/>
      <c r="M50" s="1160" t="n"/>
      <c r="N50" s="1193">
        <f>B50</f>
        <v/>
      </c>
      <c r="O50" s="1180">
        <f>C50*BS!$B$9</f>
        <v/>
      </c>
      <c r="P50" s="1180">
        <f>D50*BS!$B$9</f>
        <v/>
      </c>
      <c r="Q50" s="1180">
        <f>E50*BS!$B$9</f>
        <v/>
      </c>
      <c r="R50" s="1180">
        <f>F50*BS!$B$9</f>
        <v/>
      </c>
      <c r="S50" s="1180">
        <f>G50*BS!$B$9</f>
        <v/>
      </c>
      <c r="T50" s="1180">
        <f>H50*BS!$B$9</f>
        <v/>
      </c>
      <c r="U50" s="1181">
        <f>I50</f>
        <v/>
      </c>
      <c r="V50" s="1160" t="n"/>
      <c r="W50" s="1160" t="n"/>
      <c r="X50" s="1160" t="n"/>
      <c r="Y50" s="1160" t="n"/>
      <c r="Z50" s="1160" t="n"/>
      <c r="AA50" s="1160" t="n"/>
      <c r="AB50" s="1160" t="n"/>
      <c r="AC50" s="1160" t="n"/>
      <c r="AD50" s="1160" t="n"/>
      <c r="AE50" s="1160" t="n"/>
      <c r="AF50" s="1160" t="n"/>
      <c r="AG50" s="1160" t="n"/>
      <c r="AH50" s="1160" t="n"/>
      <c r="AI50" s="1160" t="n"/>
      <c r="AJ50" s="1160" t="n"/>
      <c r="AK50" s="1160" t="n"/>
      <c r="AL50" s="1160" t="n"/>
      <c r="AM50" s="1160" t="n"/>
      <c r="AN50" s="1160" t="n"/>
      <c r="AO50" s="1160" t="n"/>
      <c r="AP50" s="1160" t="n"/>
      <c r="AQ50" s="1160" t="n"/>
      <c r="AR50" s="1160" t="n"/>
      <c r="AS50" s="1160" t="n"/>
      <c r="AT50" s="1160" t="n"/>
      <c r="AU50" s="1160" t="n"/>
      <c r="AV50" s="1160" t="n"/>
      <c r="AW50" s="1160" t="n"/>
      <c r="AX50" s="1160" t="n"/>
      <c r="AY50" s="1160" t="n"/>
      <c r="AZ50" s="1160" t="n"/>
      <c r="BA50" s="1160" t="n"/>
      <c r="BB50" s="1160" t="n"/>
      <c r="BC50" s="1160" t="n"/>
      <c r="BD50" s="1160" t="n"/>
      <c r="BE50" s="1160" t="n"/>
      <c r="BF50" s="1160" t="n"/>
      <c r="BG50" s="1160" t="n"/>
      <c r="BH50" s="1160" t="n"/>
      <c r="BI50" s="1160" t="n"/>
      <c r="BJ50" s="1160" t="n"/>
      <c r="BK50" s="1160" t="n"/>
      <c r="BL50" s="1160" t="n"/>
      <c r="BM50" s="1160" t="n"/>
      <c r="BN50" s="1160" t="n"/>
      <c r="BO50" s="1160" t="n"/>
      <c r="BP50" s="1160" t="n"/>
      <c r="BQ50" s="1160" t="n"/>
      <c r="BR50" s="1160" t="n"/>
      <c r="BS50" s="1160" t="n"/>
      <c r="BT50" s="1160" t="n"/>
      <c r="BU50" s="1160" t="n"/>
      <c r="BV50" s="1160" t="n"/>
      <c r="BW50" s="1160" t="n"/>
      <c r="BX50" s="1160" t="n"/>
      <c r="BY50" s="1160" t="n"/>
      <c r="BZ50" s="1160" t="n"/>
      <c r="CA50" s="1160" t="n"/>
      <c r="CB50" s="1160" t="n"/>
      <c r="CC50" s="1160" t="n"/>
      <c r="CD50" s="1160" t="n"/>
      <c r="CE50" s="1160" t="n"/>
      <c r="CF50" s="1160" t="n"/>
      <c r="CG50" s="1160" t="n"/>
      <c r="CH50" s="1160" t="n"/>
      <c r="CI50" s="1160" t="n"/>
      <c r="CJ50" s="1160" t="n"/>
      <c r="CK50" s="1160" t="n"/>
      <c r="CL50" s="1160" t="n"/>
      <c r="CM50" s="1160" t="n"/>
      <c r="CN50" s="1160" t="n"/>
      <c r="CO50" s="1160" t="n"/>
      <c r="CP50" s="1160" t="n"/>
      <c r="CQ50" s="1160" t="n"/>
      <c r="CR50" s="1160" t="n"/>
      <c r="CS50" s="1160" t="n"/>
      <c r="CT50" s="1160" t="n"/>
      <c r="CU50" s="1160" t="n"/>
      <c r="CV50" s="1160" t="n"/>
      <c r="CW50" s="1160" t="n"/>
      <c r="CX50" s="1160" t="n"/>
      <c r="CY50" s="1160" t="n"/>
      <c r="CZ50" s="1160" t="n"/>
      <c r="DA50" s="1160" t="n"/>
      <c r="DB50" s="1160" t="n"/>
      <c r="DC50" s="1160" t="n"/>
      <c r="DD50" s="1160" t="n"/>
      <c r="DE50" s="1160" t="n"/>
      <c r="DF50" s="1160" t="n"/>
      <c r="DG50" s="1160" t="n"/>
      <c r="DH50" s="1160" t="n"/>
      <c r="DI50" s="1160" t="n"/>
      <c r="DJ50" s="1160" t="n"/>
      <c r="DK50" s="1160" t="n"/>
      <c r="DL50" s="1160" t="n"/>
      <c r="DM50" s="1160" t="n"/>
      <c r="DN50" s="1160" t="n"/>
      <c r="DO50" s="1160" t="n"/>
      <c r="DP50" s="1160" t="n"/>
      <c r="DQ50" s="1160" t="n"/>
      <c r="DR50" s="1160" t="n"/>
      <c r="DS50" s="1160" t="n"/>
      <c r="DT50" s="1160" t="n"/>
      <c r="DU50" s="1160" t="n"/>
      <c r="DV50" s="1160" t="n"/>
      <c r="DW50" s="1160" t="n"/>
      <c r="DX50" s="1160" t="n"/>
      <c r="DY50" s="1160" t="n"/>
      <c r="DZ50" s="1160" t="n"/>
      <c r="EA50" s="1160" t="n"/>
      <c r="EB50" s="1160" t="n"/>
      <c r="EC50" s="1160" t="n"/>
      <c r="ED50" s="1160" t="n"/>
      <c r="EE50" s="1160" t="n"/>
      <c r="EF50" s="1160" t="n"/>
      <c r="EG50" s="1160" t="n"/>
      <c r="EH50" s="1160" t="n"/>
      <c r="EI50" s="1160" t="n"/>
      <c r="EJ50" s="1160" t="n"/>
    </row>
    <row r="51" ht="14.25" customFormat="1" customHeight="1" s="1159">
      <c r="B51" s="1097" t="n"/>
      <c r="C51" s="1128" t="n"/>
      <c r="D51" s="1128" t="n"/>
      <c r="E51" s="1128" t="n"/>
      <c r="F51" s="1128" t="n"/>
      <c r="G51" s="1128" t="n"/>
      <c r="H51" s="1128" t="n"/>
      <c r="I51" s="1191" t="n"/>
      <c r="J51" s="1168" t="n"/>
      <c r="K51" s="1160" t="n"/>
      <c r="L51" s="1160" t="n"/>
      <c r="M51" s="1160" t="n"/>
      <c r="N51" s="1193">
        <f>B51</f>
        <v/>
      </c>
      <c r="O51" s="1180">
        <f>C51*BS!$B$9</f>
        <v/>
      </c>
      <c r="P51" s="1180">
        <f>D51*BS!$B$9</f>
        <v/>
      </c>
      <c r="Q51" s="1180">
        <f>E51*BS!$B$9</f>
        <v/>
      </c>
      <c r="R51" s="1180">
        <f>F51*BS!$B$9</f>
        <v/>
      </c>
      <c r="S51" s="1180">
        <f>G51*BS!$B$9</f>
        <v/>
      </c>
      <c r="T51" s="1180">
        <f>H51*BS!$B$9</f>
        <v/>
      </c>
      <c r="U51" s="1181">
        <f>I51</f>
        <v/>
      </c>
      <c r="V51" s="1160" t="n"/>
      <c r="W51" s="1160" t="n"/>
      <c r="X51" s="1160" t="n"/>
      <c r="Y51" s="1160" t="n"/>
      <c r="Z51" s="1160" t="n"/>
      <c r="AA51" s="1160" t="n"/>
      <c r="AB51" s="1160" t="n"/>
      <c r="AC51" s="1160" t="n"/>
      <c r="AD51" s="1160" t="n"/>
      <c r="AE51" s="1160" t="n"/>
      <c r="AF51" s="1160" t="n"/>
      <c r="AG51" s="1160" t="n"/>
      <c r="AH51" s="1160" t="n"/>
      <c r="AI51" s="1160" t="n"/>
      <c r="AJ51" s="1160" t="n"/>
      <c r="AK51" s="1160" t="n"/>
      <c r="AL51" s="1160" t="n"/>
      <c r="AM51" s="1160" t="n"/>
      <c r="AN51" s="1160" t="n"/>
      <c r="AO51" s="1160" t="n"/>
      <c r="AP51" s="1160" t="n"/>
      <c r="AQ51" s="1160" t="n"/>
      <c r="AR51" s="1160" t="n"/>
      <c r="AS51" s="1160" t="n"/>
      <c r="AT51" s="1160" t="n"/>
      <c r="AU51" s="1160" t="n"/>
      <c r="AV51" s="1160" t="n"/>
      <c r="AW51" s="1160" t="n"/>
      <c r="AX51" s="1160" t="n"/>
      <c r="AY51" s="1160" t="n"/>
      <c r="AZ51" s="1160" t="n"/>
      <c r="BA51" s="1160" t="n"/>
      <c r="BB51" s="1160" t="n"/>
      <c r="BC51" s="1160" t="n"/>
      <c r="BD51" s="1160" t="n"/>
      <c r="BE51" s="1160" t="n"/>
      <c r="BF51" s="1160" t="n"/>
      <c r="BG51" s="1160" t="n"/>
      <c r="BH51" s="1160" t="n"/>
      <c r="BI51" s="1160" t="n"/>
      <c r="BJ51" s="1160" t="n"/>
      <c r="BK51" s="1160" t="n"/>
      <c r="BL51" s="1160" t="n"/>
      <c r="BM51" s="1160" t="n"/>
      <c r="BN51" s="1160" t="n"/>
      <c r="BO51" s="1160" t="n"/>
      <c r="BP51" s="1160" t="n"/>
      <c r="BQ51" s="1160" t="n"/>
      <c r="BR51" s="1160" t="n"/>
      <c r="BS51" s="1160" t="n"/>
      <c r="BT51" s="1160" t="n"/>
      <c r="BU51" s="1160" t="n"/>
      <c r="BV51" s="1160" t="n"/>
      <c r="BW51" s="1160" t="n"/>
      <c r="BX51" s="1160" t="n"/>
      <c r="BY51" s="1160" t="n"/>
      <c r="BZ51" s="1160" t="n"/>
      <c r="CA51" s="1160" t="n"/>
      <c r="CB51" s="1160" t="n"/>
      <c r="CC51" s="1160" t="n"/>
      <c r="CD51" s="1160" t="n"/>
      <c r="CE51" s="1160" t="n"/>
      <c r="CF51" s="1160" t="n"/>
      <c r="CG51" s="1160" t="n"/>
      <c r="CH51" s="1160" t="n"/>
      <c r="CI51" s="1160" t="n"/>
      <c r="CJ51" s="1160" t="n"/>
      <c r="CK51" s="1160" t="n"/>
      <c r="CL51" s="1160" t="n"/>
      <c r="CM51" s="1160" t="n"/>
      <c r="CN51" s="1160" t="n"/>
      <c r="CO51" s="1160" t="n"/>
      <c r="CP51" s="1160" t="n"/>
      <c r="CQ51" s="1160" t="n"/>
      <c r="CR51" s="1160" t="n"/>
      <c r="CS51" s="1160" t="n"/>
      <c r="CT51" s="1160" t="n"/>
      <c r="CU51" s="1160" t="n"/>
      <c r="CV51" s="1160" t="n"/>
      <c r="CW51" s="1160" t="n"/>
      <c r="CX51" s="1160" t="n"/>
      <c r="CY51" s="1160" t="n"/>
      <c r="CZ51" s="1160" t="n"/>
      <c r="DA51" s="1160" t="n"/>
      <c r="DB51" s="1160" t="n"/>
      <c r="DC51" s="1160" t="n"/>
      <c r="DD51" s="1160" t="n"/>
      <c r="DE51" s="1160" t="n"/>
      <c r="DF51" s="1160" t="n"/>
      <c r="DG51" s="1160" t="n"/>
      <c r="DH51" s="1160" t="n"/>
      <c r="DI51" s="1160" t="n"/>
      <c r="DJ51" s="1160" t="n"/>
      <c r="DK51" s="1160" t="n"/>
      <c r="DL51" s="1160" t="n"/>
      <c r="DM51" s="1160" t="n"/>
      <c r="DN51" s="1160" t="n"/>
      <c r="DO51" s="1160" t="n"/>
      <c r="DP51" s="1160" t="n"/>
      <c r="DQ51" s="1160" t="n"/>
      <c r="DR51" s="1160" t="n"/>
      <c r="DS51" s="1160" t="n"/>
      <c r="DT51" s="1160" t="n"/>
      <c r="DU51" s="1160" t="n"/>
      <c r="DV51" s="1160" t="n"/>
      <c r="DW51" s="1160" t="n"/>
      <c r="DX51" s="1160" t="n"/>
      <c r="DY51" s="1160" t="n"/>
      <c r="DZ51" s="1160" t="n"/>
      <c r="EA51" s="1160" t="n"/>
      <c r="EB51" s="1160" t="n"/>
      <c r="EC51" s="1160" t="n"/>
      <c r="ED51" s="1160" t="n"/>
      <c r="EE51" s="1160" t="n"/>
      <c r="EF51" s="1160" t="n"/>
      <c r="EG51" s="1160" t="n"/>
      <c r="EH51" s="1160" t="n"/>
      <c r="EI51" s="1160" t="n"/>
      <c r="EJ51" s="1160" t="n"/>
    </row>
    <row r="52" ht="14.25" customFormat="1" customHeight="1" s="1159">
      <c r="B52" s="1097" t="n"/>
      <c r="C52" s="1128" t="n"/>
      <c r="D52" s="1128" t="n"/>
      <c r="E52" s="1128" t="n"/>
      <c r="F52" s="1128" t="n"/>
      <c r="G52" s="1128" t="n"/>
      <c r="H52" s="1128" t="n"/>
      <c r="I52" s="1191" t="n"/>
      <c r="J52" s="1168" t="n"/>
      <c r="K52" s="1160" t="n"/>
      <c r="L52" s="1160" t="n"/>
      <c r="M52" s="1160" t="n"/>
      <c r="N52" s="1193">
        <f>B52</f>
        <v/>
      </c>
      <c r="O52" s="1180">
        <f>C52*BS!$B$9</f>
        <v/>
      </c>
      <c r="P52" s="1180">
        <f>D52*BS!$B$9</f>
        <v/>
      </c>
      <c r="Q52" s="1180">
        <f>E52*BS!$B$9</f>
        <v/>
      </c>
      <c r="R52" s="1180">
        <f>F52*BS!$B$9</f>
        <v/>
      </c>
      <c r="S52" s="1180">
        <f>G52*BS!$B$9</f>
        <v/>
      </c>
      <c r="T52" s="1180">
        <f>H52*BS!$B$9</f>
        <v/>
      </c>
      <c r="U52" s="1181">
        <f>I52</f>
        <v/>
      </c>
      <c r="V52" s="1160" t="n"/>
      <c r="W52" s="1160" t="n"/>
      <c r="X52" s="1160" t="n"/>
      <c r="Y52" s="1160" t="n"/>
      <c r="Z52" s="1160" t="n"/>
      <c r="AA52" s="1160" t="n"/>
      <c r="AB52" s="1160" t="n"/>
      <c r="AC52" s="1160" t="n"/>
      <c r="AD52" s="1160" t="n"/>
      <c r="AE52" s="1160" t="n"/>
      <c r="AF52" s="1160" t="n"/>
      <c r="AG52" s="1160" t="n"/>
      <c r="AH52" s="1160" t="n"/>
      <c r="AI52" s="1160" t="n"/>
      <c r="AJ52" s="1160" t="n"/>
      <c r="AK52" s="1160" t="n"/>
      <c r="AL52" s="1160" t="n"/>
      <c r="AM52" s="1160" t="n"/>
      <c r="AN52" s="1160" t="n"/>
      <c r="AO52" s="1160" t="n"/>
      <c r="AP52" s="1160" t="n"/>
      <c r="AQ52" s="1160" t="n"/>
      <c r="AR52" s="1160" t="n"/>
      <c r="AS52" s="1160" t="n"/>
      <c r="AT52" s="1160" t="n"/>
      <c r="AU52" s="1160" t="n"/>
      <c r="AV52" s="1160" t="n"/>
      <c r="AW52" s="1160" t="n"/>
      <c r="AX52" s="1160" t="n"/>
      <c r="AY52" s="1160" t="n"/>
      <c r="AZ52" s="1160" t="n"/>
      <c r="BA52" s="1160" t="n"/>
      <c r="BB52" s="1160" t="n"/>
      <c r="BC52" s="1160" t="n"/>
      <c r="BD52" s="1160" t="n"/>
      <c r="BE52" s="1160" t="n"/>
      <c r="BF52" s="1160" t="n"/>
      <c r="BG52" s="1160" t="n"/>
      <c r="BH52" s="1160" t="n"/>
      <c r="BI52" s="1160" t="n"/>
      <c r="BJ52" s="1160" t="n"/>
      <c r="BK52" s="1160" t="n"/>
      <c r="BL52" s="1160" t="n"/>
      <c r="BM52" s="1160" t="n"/>
      <c r="BN52" s="1160" t="n"/>
      <c r="BO52" s="1160" t="n"/>
      <c r="BP52" s="1160" t="n"/>
      <c r="BQ52" s="1160" t="n"/>
      <c r="BR52" s="1160" t="n"/>
      <c r="BS52" s="1160" t="n"/>
      <c r="BT52" s="1160" t="n"/>
      <c r="BU52" s="1160" t="n"/>
      <c r="BV52" s="1160" t="n"/>
      <c r="BW52" s="1160" t="n"/>
      <c r="BX52" s="1160" t="n"/>
      <c r="BY52" s="1160" t="n"/>
      <c r="BZ52" s="1160" t="n"/>
      <c r="CA52" s="1160" t="n"/>
      <c r="CB52" s="1160" t="n"/>
      <c r="CC52" s="1160" t="n"/>
      <c r="CD52" s="1160" t="n"/>
      <c r="CE52" s="1160" t="n"/>
      <c r="CF52" s="1160" t="n"/>
      <c r="CG52" s="1160" t="n"/>
      <c r="CH52" s="1160" t="n"/>
      <c r="CI52" s="1160" t="n"/>
      <c r="CJ52" s="1160" t="n"/>
      <c r="CK52" s="1160" t="n"/>
      <c r="CL52" s="1160" t="n"/>
      <c r="CM52" s="1160" t="n"/>
      <c r="CN52" s="1160" t="n"/>
      <c r="CO52" s="1160" t="n"/>
      <c r="CP52" s="1160" t="n"/>
      <c r="CQ52" s="1160" t="n"/>
      <c r="CR52" s="1160" t="n"/>
      <c r="CS52" s="1160" t="n"/>
      <c r="CT52" s="1160" t="n"/>
      <c r="CU52" s="1160" t="n"/>
      <c r="CV52" s="1160" t="n"/>
      <c r="CW52" s="1160" t="n"/>
      <c r="CX52" s="1160" t="n"/>
      <c r="CY52" s="1160" t="n"/>
      <c r="CZ52" s="1160" t="n"/>
      <c r="DA52" s="1160" t="n"/>
      <c r="DB52" s="1160" t="n"/>
      <c r="DC52" s="1160" t="n"/>
      <c r="DD52" s="1160" t="n"/>
      <c r="DE52" s="1160" t="n"/>
      <c r="DF52" s="1160" t="n"/>
      <c r="DG52" s="1160" t="n"/>
      <c r="DH52" s="1160" t="n"/>
      <c r="DI52" s="1160" t="n"/>
      <c r="DJ52" s="1160" t="n"/>
      <c r="DK52" s="1160" t="n"/>
      <c r="DL52" s="1160" t="n"/>
      <c r="DM52" s="1160" t="n"/>
      <c r="DN52" s="1160" t="n"/>
      <c r="DO52" s="1160" t="n"/>
      <c r="DP52" s="1160" t="n"/>
      <c r="DQ52" s="1160" t="n"/>
      <c r="DR52" s="1160" t="n"/>
      <c r="DS52" s="1160" t="n"/>
      <c r="DT52" s="1160" t="n"/>
      <c r="DU52" s="1160" t="n"/>
      <c r="DV52" s="1160" t="n"/>
      <c r="DW52" s="1160" t="n"/>
      <c r="DX52" s="1160" t="n"/>
      <c r="DY52" s="1160" t="n"/>
      <c r="DZ52" s="1160" t="n"/>
      <c r="EA52" s="1160" t="n"/>
      <c r="EB52" s="1160" t="n"/>
      <c r="EC52" s="1160" t="n"/>
      <c r="ED52" s="1160" t="n"/>
      <c r="EE52" s="1160" t="n"/>
      <c r="EF52" s="1160" t="n"/>
      <c r="EG52" s="1160" t="n"/>
      <c r="EH52" s="1160" t="n"/>
      <c r="EI52" s="1160" t="n"/>
      <c r="EJ52" s="1160" t="n"/>
    </row>
    <row r="53" ht="14.25" customFormat="1" customHeight="1" s="1159">
      <c r="B53" s="1097" t="n"/>
      <c r="C53" s="1128" t="n"/>
      <c r="D53" s="1128" t="n"/>
      <c r="E53" s="1128" t="n"/>
      <c r="F53" s="1128" t="n"/>
      <c r="G53" s="1128" t="n"/>
      <c r="H53" s="1128" t="n"/>
      <c r="I53" s="1191" t="n"/>
      <c r="J53" s="1168" t="n"/>
      <c r="K53" s="1160" t="n"/>
      <c r="L53" s="1160" t="n"/>
      <c r="M53" s="1160" t="n"/>
      <c r="N53" s="1193">
        <f>B53</f>
        <v/>
      </c>
      <c r="O53" s="1180">
        <f>C53*BS!$B$9</f>
        <v/>
      </c>
      <c r="P53" s="1180">
        <f>D53*BS!$B$9</f>
        <v/>
      </c>
      <c r="Q53" s="1180">
        <f>E53*BS!$B$9</f>
        <v/>
      </c>
      <c r="R53" s="1180">
        <f>F53*BS!$B$9</f>
        <v/>
      </c>
      <c r="S53" s="1180">
        <f>G53*BS!$B$9</f>
        <v/>
      </c>
      <c r="T53" s="1180">
        <f>H53*BS!$B$9</f>
        <v/>
      </c>
      <c r="U53" s="1181">
        <f>I53</f>
        <v/>
      </c>
      <c r="V53" s="1160" t="n"/>
      <c r="W53" s="1160" t="n"/>
      <c r="X53" s="1160" t="n"/>
      <c r="Y53" s="1160" t="n"/>
      <c r="Z53" s="1160" t="n"/>
      <c r="AA53" s="1160" t="n"/>
      <c r="AB53" s="1160" t="n"/>
      <c r="AC53" s="1160" t="n"/>
      <c r="AD53" s="1160" t="n"/>
      <c r="AE53" s="1160" t="n"/>
      <c r="AF53" s="1160" t="n"/>
      <c r="AG53" s="1160" t="n"/>
      <c r="AH53" s="1160" t="n"/>
      <c r="AI53" s="1160" t="n"/>
      <c r="AJ53" s="1160" t="n"/>
      <c r="AK53" s="1160" t="n"/>
      <c r="AL53" s="1160" t="n"/>
      <c r="AM53" s="1160" t="n"/>
      <c r="AN53" s="1160" t="n"/>
      <c r="AO53" s="1160" t="n"/>
      <c r="AP53" s="1160" t="n"/>
      <c r="AQ53" s="1160" t="n"/>
      <c r="AR53" s="1160" t="n"/>
      <c r="AS53" s="1160" t="n"/>
      <c r="AT53" s="1160" t="n"/>
      <c r="AU53" s="1160" t="n"/>
      <c r="AV53" s="1160" t="n"/>
      <c r="AW53" s="1160" t="n"/>
      <c r="AX53" s="1160" t="n"/>
      <c r="AY53" s="1160" t="n"/>
      <c r="AZ53" s="1160" t="n"/>
      <c r="BA53" s="1160" t="n"/>
      <c r="BB53" s="1160" t="n"/>
      <c r="BC53" s="1160" t="n"/>
      <c r="BD53" s="1160" t="n"/>
      <c r="BE53" s="1160" t="n"/>
      <c r="BF53" s="1160" t="n"/>
      <c r="BG53" s="1160" t="n"/>
      <c r="BH53" s="1160" t="n"/>
      <c r="BI53" s="1160" t="n"/>
      <c r="BJ53" s="1160" t="n"/>
      <c r="BK53" s="1160" t="n"/>
      <c r="BL53" s="1160" t="n"/>
      <c r="BM53" s="1160" t="n"/>
      <c r="BN53" s="1160" t="n"/>
      <c r="BO53" s="1160" t="n"/>
      <c r="BP53" s="1160" t="n"/>
      <c r="BQ53" s="1160" t="n"/>
      <c r="BR53" s="1160" t="n"/>
      <c r="BS53" s="1160" t="n"/>
      <c r="BT53" s="1160" t="n"/>
      <c r="BU53" s="1160" t="n"/>
      <c r="BV53" s="1160" t="n"/>
      <c r="BW53" s="1160" t="n"/>
      <c r="BX53" s="1160" t="n"/>
      <c r="BY53" s="1160" t="n"/>
      <c r="BZ53" s="1160" t="n"/>
      <c r="CA53" s="1160" t="n"/>
      <c r="CB53" s="1160" t="n"/>
      <c r="CC53" s="1160" t="n"/>
      <c r="CD53" s="1160" t="n"/>
      <c r="CE53" s="1160" t="n"/>
      <c r="CF53" s="1160" t="n"/>
      <c r="CG53" s="1160" t="n"/>
      <c r="CH53" s="1160" t="n"/>
      <c r="CI53" s="1160" t="n"/>
      <c r="CJ53" s="1160" t="n"/>
      <c r="CK53" s="1160" t="n"/>
      <c r="CL53" s="1160" t="n"/>
      <c r="CM53" s="1160" t="n"/>
      <c r="CN53" s="1160" t="n"/>
      <c r="CO53" s="1160" t="n"/>
      <c r="CP53" s="1160" t="n"/>
      <c r="CQ53" s="1160" t="n"/>
      <c r="CR53" s="1160" t="n"/>
      <c r="CS53" s="1160" t="n"/>
      <c r="CT53" s="1160" t="n"/>
      <c r="CU53" s="1160" t="n"/>
      <c r="CV53" s="1160" t="n"/>
      <c r="CW53" s="1160" t="n"/>
      <c r="CX53" s="1160" t="n"/>
      <c r="CY53" s="1160" t="n"/>
      <c r="CZ53" s="1160" t="n"/>
      <c r="DA53" s="1160" t="n"/>
      <c r="DB53" s="1160" t="n"/>
      <c r="DC53" s="1160" t="n"/>
      <c r="DD53" s="1160" t="n"/>
      <c r="DE53" s="1160" t="n"/>
      <c r="DF53" s="1160" t="n"/>
      <c r="DG53" s="1160" t="n"/>
      <c r="DH53" s="1160" t="n"/>
      <c r="DI53" s="1160" t="n"/>
      <c r="DJ53" s="1160" t="n"/>
      <c r="DK53" s="1160" t="n"/>
      <c r="DL53" s="1160" t="n"/>
      <c r="DM53" s="1160" t="n"/>
      <c r="DN53" s="1160" t="n"/>
      <c r="DO53" s="1160" t="n"/>
      <c r="DP53" s="1160" t="n"/>
      <c r="DQ53" s="1160" t="n"/>
      <c r="DR53" s="1160" t="n"/>
      <c r="DS53" s="1160" t="n"/>
      <c r="DT53" s="1160" t="n"/>
      <c r="DU53" s="1160" t="n"/>
      <c r="DV53" s="1160" t="n"/>
      <c r="DW53" s="1160" t="n"/>
      <c r="DX53" s="1160" t="n"/>
      <c r="DY53" s="1160" t="n"/>
      <c r="DZ53" s="1160" t="n"/>
      <c r="EA53" s="1160" t="n"/>
      <c r="EB53" s="1160" t="n"/>
      <c r="EC53" s="1160" t="n"/>
      <c r="ED53" s="1160" t="n"/>
      <c r="EE53" s="1160" t="n"/>
      <c r="EF53" s="1160" t="n"/>
      <c r="EG53" s="1160" t="n"/>
      <c r="EH53" s="1160" t="n"/>
      <c r="EI53" s="1160" t="n"/>
      <c r="EJ53" s="1160" t="n"/>
    </row>
    <row r="54" ht="14.25" customFormat="1" customHeight="1" s="1159">
      <c r="B54" s="1097" t="n"/>
      <c r="C54" s="1128" t="n"/>
      <c r="D54" s="1128" t="n"/>
      <c r="E54" s="1128" t="n"/>
      <c r="F54" s="1128" t="n"/>
      <c r="G54" s="1128" t="n"/>
      <c r="H54" s="1128" t="n"/>
      <c r="I54" s="1191" t="n"/>
      <c r="J54" s="1168" t="n"/>
      <c r="K54" s="1160" t="n"/>
      <c r="L54" s="1160" t="n"/>
      <c r="M54" s="1160" t="n"/>
      <c r="N54" s="1193">
        <f>B54</f>
        <v/>
      </c>
      <c r="O54" s="1180">
        <f>C54*BS!$B$9</f>
        <v/>
      </c>
      <c r="P54" s="1180">
        <f>D54*BS!$B$9</f>
        <v/>
      </c>
      <c r="Q54" s="1180">
        <f>E54*BS!$B$9</f>
        <v/>
      </c>
      <c r="R54" s="1180">
        <f>F54*BS!$B$9</f>
        <v/>
      </c>
      <c r="S54" s="1180">
        <f>G54*BS!$B$9</f>
        <v/>
      </c>
      <c r="T54" s="1180">
        <f>H54*BS!$B$9</f>
        <v/>
      </c>
      <c r="U54" s="1181">
        <f>I54</f>
        <v/>
      </c>
      <c r="V54" s="1160" t="n"/>
      <c r="W54" s="1160" t="n"/>
      <c r="X54" s="1160" t="n"/>
      <c r="Y54" s="1160" t="n"/>
      <c r="Z54" s="1160" t="n"/>
      <c r="AA54" s="1160" t="n"/>
      <c r="AB54" s="1160" t="n"/>
      <c r="AC54" s="1160" t="n"/>
      <c r="AD54" s="1160" t="n"/>
      <c r="AE54" s="1160" t="n"/>
      <c r="AF54" s="1160" t="n"/>
      <c r="AG54" s="1160" t="n"/>
      <c r="AH54" s="1160" t="n"/>
      <c r="AI54" s="1160" t="n"/>
      <c r="AJ54" s="1160" t="n"/>
      <c r="AK54" s="1160" t="n"/>
      <c r="AL54" s="1160" t="n"/>
      <c r="AM54" s="1160" t="n"/>
      <c r="AN54" s="1160" t="n"/>
      <c r="AO54" s="1160" t="n"/>
      <c r="AP54" s="1160" t="n"/>
      <c r="AQ54" s="1160" t="n"/>
      <c r="AR54" s="1160" t="n"/>
      <c r="AS54" s="1160" t="n"/>
      <c r="AT54" s="1160" t="n"/>
      <c r="AU54" s="1160" t="n"/>
      <c r="AV54" s="1160" t="n"/>
      <c r="AW54" s="1160" t="n"/>
      <c r="AX54" s="1160" t="n"/>
      <c r="AY54" s="1160" t="n"/>
      <c r="AZ54" s="1160" t="n"/>
      <c r="BA54" s="1160" t="n"/>
      <c r="BB54" s="1160" t="n"/>
      <c r="BC54" s="1160" t="n"/>
      <c r="BD54" s="1160" t="n"/>
      <c r="BE54" s="1160" t="n"/>
      <c r="BF54" s="1160" t="n"/>
      <c r="BG54" s="1160" t="n"/>
      <c r="BH54" s="1160" t="n"/>
      <c r="BI54" s="1160" t="n"/>
      <c r="BJ54" s="1160" t="n"/>
      <c r="BK54" s="1160" t="n"/>
      <c r="BL54" s="1160" t="n"/>
      <c r="BM54" s="1160" t="n"/>
      <c r="BN54" s="1160" t="n"/>
      <c r="BO54" s="1160" t="n"/>
      <c r="BP54" s="1160" t="n"/>
      <c r="BQ54" s="1160" t="n"/>
      <c r="BR54" s="1160" t="n"/>
      <c r="BS54" s="1160" t="n"/>
      <c r="BT54" s="1160" t="n"/>
      <c r="BU54" s="1160" t="n"/>
      <c r="BV54" s="1160" t="n"/>
      <c r="BW54" s="1160" t="n"/>
      <c r="BX54" s="1160" t="n"/>
      <c r="BY54" s="1160" t="n"/>
      <c r="BZ54" s="1160" t="n"/>
      <c r="CA54" s="1160" t="n"/>
      <c r="CB54" s="1160" t="n"/>
      <c r="CC54" s="1160" t="n"/>
      <c r="CD54" s="1160" t="n"/>
      <c r="CE54" s="1160" t="n"/>
      <c r="CF54" s="1160" t="n"/>
      <c r="CG54" s="1160" t="n"/>
      <c r="CH54" s="1160" t="n"/>
      <c r="CI54" s="1160" t="n"/>
      <c r="CJ54" s="1160" t="n"/>
      <c r="CK54" s="1160" t="n"/>
      <c r="CL54" s="1160" t="n"/>
      <c r="CM54" s="1160" t="n"/>
      <c r="CN54" s="1160" t="n"/>
      <c r="CO54" s="1160" t="n"/>
      <c r="CP54" s="1160" t="n"/>
      <c r="CQ54" s="1160" t="n"/>
      <c r="CR54" s="1160" t="n"/>
      <c r="CS54" s="1160" t="n"/>
      <c r="CT54" s="1160" t="n"/>
      <c r="CU54" s="1160" t="n"/>
      <c r="CV54" s="1160" t="n"/>
      <c r="CW54" s="1160" t="n"/>
      <c r="CX54" s="1160" t="n"/>
      <c r="CY54" s="1160" t="n"/>
      <c r="CZ54" s="1160" t="n"/>
      <c r="DA54" s="1160" t="n"/>
      <c r="DB54" s="1160" t="n"/>
      <c r="DC54" s="1160" t="n"/>
      <c r="DD54" s="1160" t="n"/>
      <c r="DE54" s="1160" t="n"/>
      <c r="DF54" s="1160" t="n"/>
      <c r="DG54" s="1160" t="n"/>
      <c r="DH54" s="1160" t="n"/>
      <c r="DI54" s="1160" t="n"/>
      <c r="DJ54" s="1160" t="n"/>
      <c r="DK54" s="1160" t="n"/>
      <c r="DL54" s="1160" t="n"/>
      <c r="DM54" s="1160" t="n"/>
      <c r="DN54" s="1160" t="n"/>
      <c r="DO54" s="1160" t="n"/>
      <c r="DP54" s="1160" t="n"/>
      <c r="DQ54" s="1160" t="n"/>
      <c r="DR54" s="1160" t="n"/>
      <c r="DS54" s="1160" t="n"/>
      <c r="DT54" s="1160" t="n"/>
      <c r="DU54" s="1160" t="n"/>
      <c r="DV54" s="1160" t="n"/>
      <c r="DW54" s="1160" t="n"/>
      <c r="DX54" s="1160" t="n"/>
      <c r="DY54" s="1160" t="n"/>
      <c r="DZ54" s="1160" t="n"/>
      <c r="EA54" s="1160" t="n"/>
      <c r="EB54" s="1160" t="n"/>
      <c r="EC54" s="1160" t="n"/>
      <c r="ED54" s="1160" t="n"/>
      <c r="EE54" s="1160" t="n"/>
      <c r="EF54" s="1160" t="n"/>
      <c r="EG54" s="1160" t="n"/>
      <c r="EH54" s="1160" t="n"/>
      <c r="EI54" s="1160" t="n"/>
      <c r="EJ54" s="1160" t="n"/>
    </row>
    <row r="55" ht="14.25" customFormat="1" customHeight="1" s="1182">
      <c r="A55" s="1182" t="n"/>
      <c r="B55" s="1091" t="inlineStr">
        <is>
          <t xml:space="preserve">Total </t>
        </is>
      </c>
      <c r="C55" s="1144">
        <f>SUM(C44:C54)</f>
        <v/>
      </c>
      <c r="D55" s="1144">
        <f>SUM(D44:D54)</f>
        <v/>
      </c>
      <c r="E55" s="1144">
        <f>SUM(E44:E54)</f>
        <v/>
      </c>
      <c r="F55" s="1144">
        <f>SUM(F44:F54)</f>
        <v/>
      </c>
      <c r="G55" s="1144" t="n">
        <v>0</v>
      </c>
      <c r="H55" s="1144" t="n">
        <v>0</v>
      </c>
      <c r="I55" s="1194" t="n"/>
      <c r="J55" s="1184" t="n"/>
      <c r="K55" s="1185" t="n"/>
      <c r="L55" s="1185" t="n"/>
      <c r="M55" s="1185" t="n"/>
      <c r="N55" s="1175">
        <f>B55</f>
        <v/>
      </c>
      <c r="O55" s="1186">
        <f>C55*BS!$B$9</f>
        <v/>
      </c>
      <c r="P55" s="1186">
        <f>D55*BS!$B$9</f>
        <v/>
      </c>
      <c r="Q55" s="1186">
        <f>E55*BS!$B$9</f>
        <v/>
      </c>
      <c r="R55" s="1186">
        <f>F55*BS!$B$9</f>
        <v/>
      </c>
      <c r="S55" s="1186">
        <f>G55*BS!$B$9</f>
        <v/>
      </c>
      <c r="T55" s="1186">
        <f>H55*BS!$B$9</f>
        <v/>
      </c>
      <c r="U55" s="1181">
        <f>I55</f>
        <v/>
      </c>
      <c r="V55" s="1185" t="n"/>
      <c r="W55" s="1185" t="n"/>
      <c r="X55" s="1185" t="n"/>
      <c r="Y55" s="1185" t="n"/>
      <c r="Z55" s="1185" t="n"/>
      <c r="AA55" s="1185" t="n"/>
      <c r="AB55" s="1185" t="n"/>
      <c r="AC55" s="1185" t="n"/>
      <c r="AD55" s="1185" t="n"/>
      <c r="AE55" s="1185" t="n"/>
      <c r="AF55" s="1185" t="n"/>
      <c r="AG55" s="1185" t="n"/>
      <c r="AH55" s="1185" t="n"/>
      <c r="AI55" s="1185" t="n"/>
      <c r="AJ55" s="1185" t="n"/>
      <c r="AK55" s="1185" t="n"/>
      <c r="AL55" s="1185" t="n"/>
      <c r="AM55" s="1185" t="n"/>
      <c r="AN55" s="1185" t="n"/>
      <c r="AO55" s="1185" t="n"/>
      <c r="AP55" s="1185" t="n"/>
      <c r="AQ55" s="1185" t="n"/>
      <c r="AR55" s="1185" t="n"/>
      <c r="AS55" s="1185" t="n"/>
      <c r="AT55" s="1185" t="n"/>
      <c r="AU55" s="1185" t="n"/>
      <c r="AV55" s="1185" t="n"/>
      <c r="AW55" s="1185" t="n"/>
      <c r="AX55" s="1185" t="n"/>
      <c r="AY55" s="1185" t="n"/>
      <c r="AZ55" s="1185" t="n"/>
      <c r="BA55" s="1185" t="n"/>
      <c r="BB55" s="1185" t="n"/>
      <c r="BC55" s="1185" t="n"/>
      <c r="BD55" s="1185" t="n"/>
      <c r="BE55" s="1185" t="n"/>
      <c r="BF55" s="1185" t="n"/>
      <c r="BG55" s="1185" t="n"/>
      <c r="BH55" s="1185" t="n"/>
      <c r="BI55" s="1185" t="n"/>
      <c r="BJ55" s="1185" t="n"/>
      <c r="BK55" s="1185" t="n"/>
      <c r="BL55" s="1185" t="n"/>
      <c r="BM55" s="1185" t="n"/>
      <c r="BN55" s="1185" t="n"/>
      <c r="BO55" s="1185" t="n"/>
      <c r="BP55" s="1185" t="n"/>
      <c r="BQ55" s="1185" t="n"/>
      <c r="BR55" s="1185" t="n"/>
      <c r="BS55" s="1185" t="n"/>
      <c r="BT55" s="1185" t="n"/>
      <c r="BU55" s="1185" t="n"/>
      <c r="BV55" s="1185" t="n"/>
      <c r="BW55" s="1185" t="n"/>
      <c r="BX55" s="1185" t="n"/>
      <c r="BY55" s="1185" t="n"/>
      <c r="BZ55" s="1185" t="n"/>
      <c r="CA55" s="1185" t="n"/>
      <c r="CB55" s="1185" t="n"/>
      <c r="CC55" s="1185" t="n"/>
      <c r="CD55" s="1185" t="n"/>
      <c r="CE55" s="1185" t="n"/>
      <c r="CF55" s="1185" t="n"/>
      <c r="CG55" s="1185" t="n"/>
      <c r="CH55" s="1185" t="n"/>
      <c r="CI55" s="1185" t="n"/>
      <c r="CJ55" s="1185" t="n"/>
      <c r="CK55" s="1185" t="n"/>
      <c r="CL55" s="1185" t="n"/>
      <c r="CM55" s="1185" t="n"/>
      <c r="CN55" s="1185" t="n"/>
      <c r="CO55" s="1185" t="n"/>
      <c r="CP55" s="1185" t="n"/>
      <c r="CQ55" s="1185" t="n"/>
      <c r="CR55" s="1185" t="n"/>
      <c r="CS55" s="1185" t="n"/>
      <c r="CT55" s="1185" t="n"/>
      <c r="CU55" s="1185" t="n"/>
      <c r="CV55" s="1185" t="n"/>
      <c r="CW55" s="1185" t="n"/>
      <c r="CX55" s="1185" t="n"/>
      <c r="CY55" s="1185" t="n"/>
      <c r="CZ55" s="1185" t="n"/>
      <c r="DA55" s="1185" t="n"/>
      <c r="DB55" s="1185" t="n"/>
      <c r="DC55" s="1185" t="n"/>
      <c r="DD55" s="1185" t="n"/>
      <c r="DE55" s="1185" t="n"/>
      <c r="DF55" s="1185" t="n"/>
      <c r="DG55" s="1185" t="n"/>
      <c r="DH55" s="1185" t="n"/>
      <c r="DI55" s="1185" t="n"/>
      <c r="DJ55" s="1185" t="n"/>
      <c r="DK55" s="1185" t="n"/>
      <c r="DL55" s="1185" t="n"/>
      <c r="DM55" s="1185" t="n"/>
      <c r="DN55" s="1185" t="n"/>
      <c r="DO55" s="1185" t="n"/>
      <c r="DP55" s="1185" t="n"/>
      <c r="DQ55" s="1185" t="n"/>
      <c r="DR55" s="1185" t="n"/>
      <c r="DS55" s="1185" t="n"/>
      <c r="DT55" s="1185" t="n"/>
      <c r="DU55" s="1185" t="n"/>
      <c r="DV55" s="1185" t="n"/>
      <c r="DW55" s="1185" t="n"/>
      <c r="DX55" s="1185" t="n"/>
      <c r="DY55" s="1185" t="n"/>
      <c r="DZ55" s="1185" t="n"/>
      <c r="EA55" s="1185" t="n"/>
      <c r="EB55" s="1185" t="n"/>
      <c r="EC55" s="1185" t="n"/>
      <c r="ED55" s="1185" t="n"/>
      <c r="EE55" s="1185" t="n"/>
      <c r="EF55" s="1185" t="n"/>
      <c r="EG55" s="1185" t="n"/>
      <c r="EH55" s="1185" t="n"/>
      <c r="EI55" s="1185" t="n"/>
      <c r="EJ55" s="1185" t="n"/>
    </row>
    <row r="56" ht="14.25" customHeight="1" s="980">
      <c r="B56" s="1097" t="n"/>
      <c r="C56" s="1128" t="n"/>
      <c r="D56" s="1128" t="n"/>
      <c r="E56" s="1128" t="n"/>
      <c r="F56" s="1128" t="n"/>
      <c r="G56" s="1128" t="n"/>
      <c r="H56" s="1128" t="n"/>
      <c r="I56" s="1191" t="n"/>
      <c r="J56" s="1168" t="n"/>
      <c r="N56" s="1193" t="n"/>
      <c r="O56" s="1180" t="n"/>
      <c r="P56" s="1180" t="n"/>
      <c r="Q56" s="1180" t="n"/>
      <c r="R56" s="1180" t="n"/>
      <c r="S56" s="1180" t="n"/>
      <c r="T56" s="1180" t="n"/>
      <c r="U56" s="1181" t="n"/>
    </row>
    <row r="57" ht="14.25" customHeight="1" s="980">
      <c r="B57" s="1091" t="inlineStr">
        <is>
          <t xml:space="preserve">Accounts Payable </t>
        </is>
      </c>
      <c r="C57" s="1173" t="n"/>
      <c r="D57" s="1173" t="n"/>
      <c r="E57" s="1173" t="n"/>
      <c r="F57" s="1173" t="n"/>
      <c r="G57" s="1173" t="n"/>
      <c r="H57" s="1173" t="n"/>
      <c r="I57" s="1191" t="n"/>
      <c r="J57" s="1168" t="n"/>
      <c r="N57" s="1175">
        <f>B57</f>
        <v/>
      </c>
      <c r="O57" s="1192" t="n"/>
      <c r="P57" s="1192" t="n"/>
      <c r="Q57" s="1192" t="n"/>
      <c r="R57" s="1192" t="n"/>
      <c r="S57" s="1192" t="n"/>
      <c r="T57" s="1192" t="n"/>
      <c r="U57" s="1181" t="n"/>
    </row>
    <row r="58" ht="14.25" customHeight="1" s="980">
      <c r="B58" s="1097" t="inlineStr">
        <is>
          <t xml:space="preserve">  Trade payables Trade payables </t>
        </is>
      </c>
      <c r="C58" s="1128" t="n"/>
      <c r="D58" s="1128" t="n"/>
      <c r="E58" s="1128" t="n"/>
      <c r="F58" s="1128" t="n"/>
      <c r="G58" s="1128" t="n">
        <v>2506637</v>
      </c>
      <c r="H58" s="1128" t="n">
        <v>1932688</v>
      </c>
      <c r="I58" s="1191" t="n"/>
      <c r="J58" s="1168" t="n"/>
      <c r="N58" s="1193">
        <f>B58</f>
        <v/>
      </c>
      <c r="O58" s="1180">
        <f>C58*BS!$B$9</f>
        <v/>
      </c>
      <c r="P58" s="1180">
        <f>D58*BS!$B$9</f>
        <v/>
      </c>
      <c r="Q58" s="1180">
        <f>E58*BS!$B$9</f>
        <v/>
      </c>
      <c r="R58" s="1180">
        <f>F58*BS!$B$9</f>
        <v/>
      </c>
      <c r="S58" s="1180">
        <f>G58*BS!$B$9</f>
        <v/>
      </c>
      <c r="T58" s="1180">
        <f>H58*BS!$B$9</f>
        <v/>
      </c>
      <c r="U58" s="1181">
        <f>I58</f>
        <v/>
      </c>
    </row>
    <row r="59" ht="14.25" customHeight="1" s="980">
      <c r="B59" s="1097" t="inlineStr">
        <is>
          <t xml:space="preserve">  Current  </t>
        </is>
      </c>
      <c r="C59" s="1128" t="n"/>
      <c r="D59" s="1128" t="n"/>
      <c r="E59" s="1128" t="n"/>
      <c r="F59" s="1128" t="n"/>
      <c r="G59" s="1128" t="n">
        <v>8092154</v>
      </c>
      <c r="H59" s="1128" t="n">
        <v>12878066</v>
      </c>
      <c r="I59" s="1191" t="n"/>
      <c r="J59" s="1168" t="n"/>
      <c r="N59" s="1193">
        <f>B59</f>
        <v/>
      </c>
      <c r="O59" s="1180">
        <f>C59*BS!$B$9</f>
        <v/>
      </c>
      <c r="P59" s="1180">
        <f>D59*BS!$B$9</f>
        <v/>
      </c>
      <c r="Q59" s="1180">
        <f>E59*BS!$B$9</f>
        <v/>
      </c>
      <c r="R59" s="1180">
        <f>F59*BS!$B$9</f>
        <v/>
      </c>
      <c r="S59" s="1180">
        <f>G59*BS!$B$9</f>
        <v/>
      </c>
      <c r="T59" s="1180">
        <f>H59*BS!$B$9</f>
        <v/>
      </c>
      <c r="U59" s="1181">
        <f>I59</f>
        <v/>
      </c>
    </row>
    <row r="60" ht="14.25" customHeight="1" s="980">
      <c r="B60" s="1097" t="n"/>
      <c r="C60" s="1128" t="n"/>
      <c r="D60" s="1128" t="n"/>
      <c r="E60" s="1128" t="n"/>
      <c r="F60" s="1128" t="n"/>
      <c r="G60" s="1128" t="n"/>
      <c r="H60" s="1128" t="n"/>
      <c r="I60" s="1191" t="n"/>
      <c r="J60" s="1168" t="n"/>
      <c r="N60" s="1193">
        <f>B60</f>
        <v/>
      </c>
      <c r="O60" s="1180">
        <f>C60*BS!$B$9</f>
        <v/>
      </c>
      <c r="P60" s="1180">
        <f>D60*BS!$B$9</f>
        <v/>
      </c>
      <c r="Q60" s="1180">
        <f>E60*BS!$B$9</f>
        <v/>
      </c>
      <c r="R60" s="1180">
        <f>F60*BS!$B$9</f>
        <v/>
      </c>
      <c r="S60" s="1180">
        <f>G60*BS!$B$9</f>
        <v/>
      </c>
      <c r="T60" s="1180">
        <f>H60*BS!$B$9</f>
        <v/>
      </c>
      <c r="U60" s="1181">
        <f>I60</f>
        <v/>
      </c>
    </row>
    <row r="61" ht="14.25" customHeight="1" s="980">
      <c r="B61" s="1097" t="n"/>
      <c r="C61" s="1128" t="n"/>
      <c r="D61" s="1128" t="n"/>
      <c r="E61" s="1128" t="n"/>
      <c r="F61" s="1128" t="n"/>
      <c r="G61" s="1128" t="n"/>
      <c r="H61" s="1128" t="n"/>
      <c r="I61" s="1191" t="n"/>
      <c r="J61" s="1168" t="n"/>
      <c r="N61" s="1193">
        <f>B61</f>
        <v/>
      </c>
      <c r="O61" s="1180">
        <f>C61*BS!$B$9</f>
        <v/>
      </c>
      <c r="P61" s="1180">
        <f>D61*BS!$B$9</f>
        <v/>
      </c>
      <c r="Q61" s="1180">
        <f>E61*BS!$B$9</f>
        <v/>
      </c>
      <c r="R61" s="1180">
        <f>F61*BS!$B$9</f>
        <v/>
      </c>
      <c r="S61" s="1180">
        <f>G61*BS!$B$9</f>
        <v/>
      </c>
      <c r="T61" s="1180">
        <f>H61*BS!$B$9</f>
        <v/>
      </c>
      <c r="U61" s="1181">
        <f>I61</f>
        <v/>
      </c>
    </row>
    <row r="62" ht="14.25" customHeight="1" s="980">
      <c r="B62" s="1097" t="n"/>
      <c r="C62" s="1128" t="n"/>
      <c r="D62" s="1128" t="n"/>
      <c r="E62" s="1128" t="n"/>
      <c r="F62" s="1128" t="n"/>
      <c r="G62" s="1128" t="n"/>
      <c r="H62" s="1128" t="n"/>
      <c r="I62" s="1191" t="n"/>
      <c r="J62" s="1168" t="n"/>
      <c r="N62" s="1193">
        <f>B62</f>
        <v/>
      </c>
      <c r="O62" s="1180">
        <f>C62*BS!$B$9</f>
        <v/>
      </c>
      <c r="P62" s="1180">
        <f>D62*BS!$B$9</f>
        <v/>
      </c>
      <c r="Q62" s="1180">
        <f>E62*BS!$B$9</f>
        <v/>
      </c>
      <c r="R62" s="1180">
        <f>F62*BS!$B$9</f>
        <v/>
      </c>
      <c r="S62" s="1180">
        <f>G62*BS!$B$9</f>
        <v/>
      </c>
      <c r="T62" s="1180">
        <f>H62*BS!$B$9</f>
        <v/>
      </c>
      <c r="U62" s="1181">
        <f>I62</f>
        <v/>
      </c>
    </row>
    <row r="63" ht="14.25" customHeight="1" s="980">
      <c r="B63" s="1097" t="n"/>
      <c r="C63" s="1128" t="n"/>
      <c r="D63" s="1128" t="n"/>
      <c r="E63" s="1128" t="n"/>
      <c r="F63" s="1128" t="n"/>
      <c r="G63" s="1128" t="n"/>
      <c r="H63" s="1128" t="n"/>
      <c r="I63" s="1191" t="n"/>
      <c r="J63" s="1168" t="n"/>
      <c r="N63" s="1193">
        <f>B63</f>
        <v/>
      </c>
      <c r="O63" s="1180">
        <f>C63*BS!$B$9</f>
        <v/>
      </c>
      <c r="P63" s="1180">
        <f>D63*BS!$B$9</f>
        <v/>
      </c>
      <c r="Q63" s="1180">
        <f>E63*BS!$B$9</f>
        <v/>
      </c>
      <c r="R63" s="1180">
        <f>F63*BS!$B$9</f>
        <v/>
      </c>
      <c r="S63" s="1180">
        <f>G63*BS!$B$9</f>
        <v/>
      </c>
      <c r="T63" s="1180">
        <f>H63*BS!$B$9</f>
        <v/>
      </c>
      <c r="U63" s="1181">
        <f>I63</f>
        <v/>
      </c>
    </row>
    <row r="64" ht="14.25" customHeight="1" s="980">
      <c r="B64" s="1097" t="n"/>
      <c r="C64" s="1128" t="n"/>
      <c r="D64" s="1128" t="n"/>
      <c r="E64" s="1128" t="n"/>
      <c r="F64" s="1128" t="n"/>
      <c r="G64" s="1128" t="n"/>
      <c r="H64" s="1128" t="n"/>
      <c r="I64" s="1191" t="n"/>
      <c r="J64" s="1168" t="n"/>
      <c r="N64" s="1193">
        <f>B64</f>
        <v/>
      </c>
      <c r="O64" s="1180">
        <f>C64*BS!$B$9</f>
        <v/>
      </c>
      <c r="P64" s="1180">
        <f>D64*BS!$B$9</f>
        <v/>
      </c>
      <c r="Q64" s="1180">
        <f>E64*BS!$B$9</f>
        <v/>
      </c>
      <c r="R64" s="1180">
        <f>F64*BS!$B$9</f>
        <v/>
      </c>
      <c r="S64" s="1180">
        <f>G64*BS!$B$9</f>
        <v/>
      </c>
      <c r="T64" s="1180">
        <f>H64*BS!$B$9</f>
        <v/>
      </c>
      <c r="U64" s="1181">
        <f>I64</f>
        <v/>
      </c>
    </row>
    <row r="65" ht="14.25" customHeight="1" s="980">
      <c r="B65" s="1097" t="n"/>
      <c r="C65" s="1128" t="n"/>
      <c r="D65" s="1128" t="n"/>
      <c r="E65" s="1128" t="n"/>
      <c r="F65" s="1128" t="n"/>
      <c r="G65" s="1128" t="n"/>
      <c r="H65" s="1128" t="n"/>
      <c r="I65" s="1191" t="n"/>
      <c r="J65" s="1168" t="n"/>
      <c r="N65" s="1193">
        <f>B65</f>
        <v/>
      </c>
      <c r="O65" s="1180">
        <f>C65*BS!$B$9</f>
        <v/>
      </c>
      <c r="P65" s="1180">
        <f>D65*BS!$B$9</f>
        <v/>
      </c>
      <c r="Q65" s="1180">
        <f>E65*BS!$B$9</f>
        <v/>
      </c>
      <c r="R65" s="1180">
        <f>F65*BS!$B$9</f>
        <v/>
      </c>
      <c r="S65" s="1180">
        <f>G65*BS!$B$9</f>
        <v/>
      </c>
      <c r="T65" s="1180">
        <f>H65*BS!$B$9</f>
        <v/>
      </c>
      <c r="U65" s="1181">
        <f>I65</f>
        <v/>
      </c>
    </row>
    <row r="66" ht="14.25" customHeight="1" s="980">
      <c r="B66" s="1097" t="n"/>
      <c r="C66" s="1128" t="n"/>
      <c r="D66" s="1128" t="n"/>
      <c r="E66" s="1128" t="n"/>
      <c r="F66" s="1128" t="n"/>
      <c r="G66" s="1128" t="n"/>
      <c r="H66" s="1128" t="n"/>
      <c r="I66" s="1191" t="n"/>
      <c r="J66" s="1168" t="n"/>
      <c r="N66" s="1193">
        <f>B66</f>
        <v/>
      </c>
      <c r="O66" s="1180">
        <f>C66*BS!$B$9</f>
        <v/>
      </c>
      <c r="P66" s="1180">
        <f>D66*BS!$B$9</f>
        <v/>
      </c>
      <c r="Q66" s="1180">
        <f>E66*BS!$B$9</f>
        <v/>
      </c>
      <c r="R66" s="1180">
        <f>F66*BS!$B$9</f>
        <v/>
      </c>
      <c r="S66" s="1180">
        <f>G66*BS!$B$9</f>
        <v/>
      </c>
      <c r="T66" s="1180">
        <f>H66*BS!$B$9</f>
        <v/>
      </c>
      <c r="U66" s="1181">
        <f>I66</f>
        <v/>
      </c>
    </row>
    <row r="67" ht="14.25" customFormat="1" customHeight="1" s="1182">
      <c r="A67" s="1182" t="n"/>
      <c r="B67" s="1091" t="inlineStr">
        <is>
          <t xml:space="preserve">Total </t>
        </is>
      </c>
      <c r="C67" s="1144">
        <f>SUM(C58:C66)</f>
        <v/>
      </c>
      <c r="D67" s="1144">
        <f>SUM(D58:D66)</f>
        <v/>
      </c>
      <c r="E67" s="1144">
        <f>SUM(E58:E66)</f>
        <v/>
      </c>
      <c r="F67" s="1144">
        <f>SUM(F58:F66)</f>
        <v/>
      </c>
      <c r="G67" s="1144">
        <f>SUM(G58:G66)</f>
        <v/>
      </c>
      <c r="H67" s="1144">
        <f>SUM(H58:H66)</f>
        <v/>
      </c>
      <c r="I67" s="1194" t="n"/>
      <c r="J67" s="1184" t="n"/>
      <c r="K67" s="1185" t="n"/>
      <c r="L67" s="1185" t="n"/>
      <c r="M67" s="1185" t="n"/>
      <c r="N67" s="1175">
        <f>B67</f>
        <v/>
      </c>
      <c r="O67" s="1186">
        <f>C67*BS!$B$9</f>
        <v/>
      </c>
      <c r="P67" s="1186">
        <f>D67*BS!$B$9</f>
        <v/>
      </c>
      <c r="Q67" s="1186">
        <f>E67*BS!$B$9</f>
        <v/>
      </c>
      <c r="R67" s="1186">
        <f>F67*BS!$B$9</f>
        <v/>
      </c>
      <c r="S67" s="1186">
        <f>G67*BS!$B$9</f>
        <v/>
      </c>
      <c r="T67" s="1186">
        <f>H67*BS!$B$9</f>
        <v/>
      </c>
      <c r="U67" s="1181">
        <f>I67</f>
        <v/>
      </c>
      <c r="V67" s="1185" t="n"/>
      <c r="W67" s="1185" t="n"/>
      <c r="X67" s="1185" t="n"/>
      <c r="Y67" s="1185" t="n"/>
      <c r="Z67" s="1185" t="n"/>
      <c r="AA67" s="1185" t="n"/>
      <c r="AB67" s="1185" t="n"/>
      <c r="AC67" s="1185" t="n"/>
      <c r="AD67" s="1185" t="n"/>
      <c r="AE67" s="1185" t="n"/>
      <c r="AF67" s="1185" t="n"/>
      <c r="AG67" s="1185" t="n"/>
      <c r="AH67" s="1185" t="n"/>
      <c r="AI67" s="1185" t="n"/>
      <c r="AJ67" s="1185" t="n"/>
      <c r="AK67" s="1185" t="n"/>
      <c r="AL67" s="1185" t="n"/>
      <c r="AM67" s="1185" t="n"/>
      <c r="AN67" s="1185" t="n"/>
      <c r="AO67" s="1185" t="n"/>
      <c r="AP67" s="1185" t="n"/>
      <c r="AQ67" s="1185" t="n"/>
      <c r="AR67" s="1185" t="n"/>
      <c r="AS67" s="1185" t="n"/>
      <c r="AT67" s="1185" t="n"/>
      <c r="AU67" s="1185" t="n"/>
      <c r="AV67" s="1185" t="n"/>
      <c r="AW67" s="1185" t="n"/>
      <c r="AX67" s="1185" t="n"/>
      <c r="AY67" s="1185" t="n"/>
      <c r="AZ67" s="1185" t="n"/>
      <c r="BA67" s="1185" t="n"/>
      <c r="BB67" s="1185" t="n"/>
      <c r="BC67" s="1185" t="n"/>
      <c r="BD67" s="1185" t="n"/>
      <c r="BE67" s="1185" t="n"/>
      <c r="BF67" s="1185" t="n"/>
      <c r="BG67" s="1185" t="n"/>
      <c r="BH67" s="1185" t="n"/>
      <c r="BI67" s="1185" t="n"/>
      <c r="BJ67" s="1185" t="n"/>
      <c r="BK67" s="1185" t="n"/>
      <c r="BL67" s="1185" t="n"/>
      <c r="BM67" s="1185" t="n"/>
      <c r="BN67" s="1185" t="n"/>
      <c r="BO67" s="1185" t="n"/>
      <c r="BP67" s="1185" t="n"/>
      <c r="BQ67" s="1185" t="n"/>
      <c r="BR67" s="1185" t="n"/>
      <c r="BS67" s="1185" t="n"/>
      <c r="BT67" s="1185" t="n"/>
      <c r="BU67" s="1185" t="n"/>
      <c r="BV67" s="1185" t="n"/>
      <c r="BW67" s="1185" t="n"/>
      <c r="BX67" s="1185" t="n"/>
      <c r="BY67" s="1185" t="n"/>
      <c r="BZ67" s="1185" t="n"/>
      <c r="CA67" s="1185" t="n"/>
      <c r="CB67" s="1185" t="n"/>
      <c r="CC67" s="1185" t="n"/>
      <c r="CD67" s="1185" t="n"/>
      <c r="CE67" s="1185" t="n"/>
      <c r="CF67" s="1185" t="n"/>
      <c r="CG67" s="1185" t="n"/>
      <c r="CH67" s="1185" t="n"/>
      <c r="CI67" s="1185" t="n"/>
      <c r="CJ67" s="1185" t="n"/>
      <c r="CK67" s="1185" t="n"/>
      <c r="CL67" s="1185" t="n"/>
      <c r="CM67" s="1185" t="n"/>
      <c r="CN67" s="1185" t="n"/>
      <c r="CO67" s="1185" t="n"/>
      <c r="CP67" s="1185" t="n"/>
      <c r="CQ67" s="1185" t="n"/>
      <c r="CR67" s="1185" t="n"/>
      <c r="CS67" s="1185" t="n"/>
      <c r="CT67" s="1185" t="n"/>
      <c r="CU67" s="1185" t="n"/>
      <c r="CV67" s="1185" t="n"/>
      <c r="CW67" s="1185" t="n"/>
      <c r="CX67" s="1185" t="n"/>
      <c r="CY67" s="1185" t="n"/>
      <c r="CZ67" s="1185" t="n"/>
      <c r="DA67" s="1185" t="n"/>
      <c r="DB67" s="1185" t="n"/>
      <c r="DC67" s="1185" t="n"/>
      <c r="DD67" s="1185" t="n"/>
      <c r="DE67" s="1185" t="n"/>
      <c r="DF67" s="1185" t="n"/>
      <c r="DG67" s="1185" t="n"/>
      <c r="DH67" s="1185" t="n"/>
      <c r="DI67" s="1185" t="n"/>
      <c r="DJ67" s="1185" t="n"/>
      <c r="DK67" s="1185" t="n"/>
      <c r="DL67" s="1185" t="n"/>
      <c r="DM67" s="1185" t="n"/>
      <c r="DN67" s="1185" t="n"/>
      <c r="DO67" s="1185" t="n"/>
      <c r="DP67" s="1185" t="n"/>
      <c r="DQ67" s="1185" t="n"/>
      <c r="DR67" s="1185" t="n"/>
      <c r="DS67" s="1185" t="n"/>
      <c r="DT67" s="1185" t="n"/>
      <c r="DU67" s="1185" t="n"/>
      <c r="DV67" s="1185" t="n"/>
      <c r="DW67" s="1185" t="n"/>
      <c r="DX67" s="1185" t="n"/>
      <c r="DY67" s="1185" t="n"/>
      <c r="DZ67" s="1185" t="n"/>
      <c r="EA67" s="1185" t="n"/>
      <c r="EB67" s="1185" t="n"/>
      <c r="EC67" s="1185" t="n"/>
      <c r="ED67" s="1185" t="n"/>
      <c r="EE67" s="1185" t="n"/>
      <c r="EF67" s="1185" t="n"/>
      <c r="EG67" s="1185" t="n"/>
      <c r="EH67" s="1185" t="n"/>
      <c r="EI67" s="1185" t="n"/>
      <c r="EJ67" s="1185" t="n"/>
    </row>
    <row r="68" ht="14.25" customHeight="1" s="980">
      <c r="B68" s="1097" t="n"/>
      <c r="C68" s="1128" t="n"/>
      <c r="D68" s="1128" t="n"/>
      <c r="E68" s="1128" t="n"/>
      <c r="F68" s="1128" t="n"/>
      <c r="G68" s="1128" t="n"/>
      <c r="H68" s="1128" t="n"/>
      <c r="I68" s="1191" t="n"/>
      <c r="J68" s="1168" t="n"/>
      <c r="N68" s="1193" t="n"/>
      <c r="O68" s="1180" t="n"/>
      <c r="P68" s="1180" t="n"/>
      <c r="Q68" s="1180" t="n"/>
      <c r="R68" s="1180" t="n"/>
      <c r="S68" s="1180" t="n"/>
      <c r="T68" s="1180" t="n"/>
      <c r="U68" s="1181" t="n"/>
    </row>
    <row r="69" ht="14.25" customHeight="1" s="980">
      <c r="B69" s="1091" t="inlineStr">
        <is>
          <t xml:space="preserve">Accrued Expenses </t>
        </is>
      </c>
      <c r="C69" s="1173" t="n"/>
      <c r="D69" s="1173" t="n"/>
      <c r="E69" s="1173" t="n"/>
      <c r="F69" s="1173" t="n"/>
      <c r="G69" s="1173" t="n"/>
      <c r="H69" s="1173" t="n"/>
      <c r="I69" s="1191" t="n"/>
      <c r="J69" s="1168" t="n"/>
      <c r="N69" s="1175">
        <f>B69</f>
        <v/>
      </c>
      <c r="O69" s="1192" t="n"/>
      <c r="P69" s="1192" t="n"/>
      <c r="Q69" s="1192" t="n"/>
      <c r="R69" s="1192" t="n"/>
      <c r="S69" s="1192" t="n"/>
      <c r="T69" s="1192" t="n"/>
      <c r="U69" s="1181" t="n"/>
    </row>
    <row r="70" ht="14.25" customHeight="1" s="980">
      <c r="B70" s="1097" t="inlineStr">
        <is>
          <t xml:space="preserve">  Accrued expenses Accrued expenses </t>
        </is>
      </c>
      <c r="C70" s="1128" t="n"/>
      <c r="D70" s="1128" t="n"/>
      <c r="E70" s="1128" t="n"/>
      <c r="F70" s="1128" t="n"/>
      <c r="G70" s="1128" t="n">
        <v>4976574</v>
      </c>
      <c r="H70" s="1128" t="n">
        <v>9550494</v>
      </c>
      <c r="I70" s="1194" t="n"/>
      <c r="J70" s="1168" t="n"/>
      <c r="N70" s="1193">
        <f>B70</f>
        <v/>
      </c>
      <c r="O70" s="1180">
        <f>C70*BS!$B$9</f>
        <v/>
      </c>
      <c r="P70" s="1180">
        <f>D70*BS!$B$9</f>
        <v/>
      </c>
      <c r="Q70" s="1180">
        <f>E70*BS!$B$9</f>
        <v/>
      </c>
      <c r="R70" s="1180">
        <f>F70*BS!$B$9</f>
        <v/>
      </c>
      <c r="S70" s="1180">
        <f>G70*BS!$B$9</f>
        <v/>
      </c>
      <c r="T70" s="1180">
        <f>H70*BS!$B$9</f>
        <v/>
      </c>
      <c r="U70" s="1181">
        <f>I70</f>
        <v/>
      </c>
    </row>
    <row r="71" ht="14.25" customHeight="1" s="980">
      <c r="B71" s="1097" t="n"/>
      <c r="C71" s="1128" t="n"/>
      <c r="D71" s="1128" t="n"/>
      <c r="E71" s="1128" t="n"/>
      <c r="F71" s="1128" t="n"/>
      <c r="G71" s="1128" t="n"/>
      <c r="H71" s="1128" t="n"/>
      <c r="I71" s="1194" t="n"/>
      <c r="J71" s="1168" t="n"/>
      <c r="N71" s="1193">
        <f>B71</f>
        <v/>
      </c>
      <c r="O71" s="1180">
        <f>C71*BS!$B$9</f>
        <v/>
      </c>
      <c r="P71" s="1180">
        <f>D71*BS!$B$9</f>
        <v/>
      </c>
      <c r="Q71" s="1180">
        <f>E71*BS!$B$9</f>
        <v/>
      </c>
      <c r="R71" s="1180">
        <f>F71*BS!$B$9</f>
        <v/>
      </c>
      <c r="S71" s="1180">
        <f>G71*BS!$B$9</f>
        <v/>
      </c>
      <c r="T71" s="1180">
        <f>H71*BS!$B$9</f>
        <v/>
      </c>
      <c r="U71" s="1181">
        <f>I71</f>
        <v/>
      </c>
    </row>
    <row r="72" ht="14.25" customHeight="1" s="980">
      <c r="B72" s="1097" t="n"/>
      <c r="C72" s="1128" t="n"/>
      <c r="D72" s="1128" t="n"/>
      <c r="E72" s="1128" t="n"/>
      <c r="F72" s="1128" t="n"/>
      <c r="G72" s="1128" t="n"/>
      <c r="H72" s="1128" t="n"/>
      <c r="I72" s="1194" t="n"/>
      <c r="J72" s="1168" t="n"/>
      <c r="N72" s="1193">
        <f>B72</f>
        <v/>
      </c>
      <c r="O72" s="1180">
        <f>C72*BS!$B$9</f>
        <v/>
      </c>
      <c r="P72" s="1180">
        <f>D72*BS!$B$9</f>
        <v/>
      </c>
      <c r="Q72" s="1180">
        <f>E72*BS!$B$9</f>
        <v/>
      </c>
      <c r="R72" s="1180">
        <f>F72*BS!$B$9</f>
        <v/>
      </c>
      <c r="S72" s="1180">
        <f>G72*BS!$B$9</f>
        <v/>
      </c>
      <c r="T72" s="1180">
        <f>H72*BS!$B$9</f>
        <v/>
      </c>
      <c r="U72" s="1181">
        <f>I72</f>
        <v/>
      </c>
    </row>
    <row r="73" ht="14.25" customHeight="1" s="980">
      <c r="B73" s="1097" t="n"/>
      <c r="C73" s="1128" t="n"/>
      <c r="D73" s="1128" t="n"/>
      <c r="E73" s="1128" t="n"/>
      <c r="F73" s="1128" t="n"/>
      <c r="G73" s="1128" t="n"/>
      <c r="H73" s="1128" t="n"/>
      <c r="I73" s="1194" t="n"/>
      <c r="J73" s="1168" t="n"/>
      <c r="N73" s="1193">
        <f>B73</f>
        <v/>
      </c>
      <c r="O73" s="1180">
        <f>C73*BS!$B$9</f>
        <v/>
      </c>
      <c r="P73" s="1180">
        <f>D73*BS!$B$9</f>
        <v/>
      </c>
      <c r="Q73" s="1180">
        <f>E73*BS!$B$9</f>
        <v/>
      </c>
      <c r="R73" s="1180">
        <f>F73*BS!$B$9</f>
        <v/>
      </c>
      <c r="S73" s="1180">
        <f>G73*BS!$B$9</f>
        <v/>
      </c>
      <c r="T73" s="1180">
        <f>H73*BS!$B$9</f>
        <v/>
      </c>
      <c r="U73" s="1181">
        <f>I73</f>
        <v/>
      </c>
    </row>
    <row r="74" ht="20.25" customHeight="1" s="980">
      <c r="B74" s="1196" t="n"/>
      <c r="C74" s="1128" t="n"/>
      <c r="D74" s="1128" t="n"/>
      <c r="E74" s="1128" t="n"/>
      <c r="F74" s="1128" t="n"/>
      <c r="G74" s="1128" t="n"/>
      <c r="H74" s="1128" t="n"/>
      <c r="I74" s="1194" t="n"/>
      <c r="J74" s="1168" t="n"/>
      <c r="N74" s="1193">
        <f>B74</f>
        <v/>
      </c>
      <c r="O74" s="1180">
        <f>C74*BS!$B$9</f>
        <v/>
      </c>
      <c r="P74" s="1180">
        <f>D74*BS!$B$9</f>
        <v/>
      </c>
      <c r="Q74" s="1180">
        <f>E74*BS!$B$9</f>
        <v/>
      </c>
      <c r="R74" s="1180">
        <f>F74*BS!$B$9</f>
        <v/>
      </c>
      <c r="S74" s="1180">
        <f>G74*BS!$B$9</f>
        <v/>
      </c>
      <c r="T74" s="1180">
        <f>H74*BS!$B$9</f>
        <v/>
      </c>
      <c r="U74" s="1181">
        <f>I74</f>
        <v/>
      </c>
    </row>
    <row r="75" ht="14.25" customHeight="1" s="980">
      <c r="B75" s="1097" t="n"/>
      <c r="C75" s="1128" t="n"/>
      <c r="D75" s="1128" t="n"/>
      <c r="E75" s="1128" t="n"/>
      <c r="F75" s="1128" t="n"/>
      <c r="G75" s="1128" t="n"/>
      <c r="H75" s="1128" t="n"/>
      <c r="I75" s="1194" t="n"/>
      <c r="J75" s="1168" t="n"/>
      <c r="N75" s="1193">
        <f>B75</f>
        <v/>
      </c>
      <c r="O75" s="1180">
        <f>C75*BS!$B$9</f>
        <v/>
      </c>
      <c r="P75" s="1180">
        <f>D75*BS!$B$9</f>
        <v/>
      </c>
      <c r="Q75" s="1180">
        <f>E75*BS!$B$9</f>
        <v/>
      </c>
      <c r="R75" s="1180">
        <f>F75*BS!$B$9</f>
        <v/>
      </c>
      <c r="S75" s="1180">
        <f>G75*BS!$B$9</f>
        <v/>
      </c>
      <c r="T75" s="1180">
        <f>H75*BS!$B$9</f>
        <v/>
      </c>
      <c r="U75" s="1181">
        <f>I75</f>
        <v/>
      </c>
    </row>
    <row r="76" ht="14.25" customHeight="1" s="980">
      <c r="B76" s="1097" t="n"/>
      <c r="C76" s="1128" t="n"/>
      <c r="D76" s="1128" t="n"/>
      <c r="E76" s="1128" t="n"/>
      <c r="F76" s="1128" t="n"/>
      <c r="G76" s="1128" t="n"/>
      <c r="H76" s="1128" t="n"/>
      <c r="I76" s="1194" t="n"/>
      <c r="J76" s="1168" t="n"/>
      <c r="N76" s="1193">
        <f>B76</f>
        <v/>
      </c>
      <c r="O76" s="1180">
        <f>C76*BS!$B$9</f>
        <v/>
      </c>
      <c r="P76" s="1180">
        <f>D76*BS!$B$9</f>
        <v/>
      </c>
      <c r="Q76" s="1180">
        <f>E76*BS!$B$9</f>
        <v/>
      </c>
      <c r="R76" s="1180">
        <f>F76*BS!$B$9</f>
        <v/>
      </c>
      <c r="S76" s="1180">
        <f>G76*BS!$B$9</f>
        <v/>
      </c>
      <c r="T76" s="1180">
        <f>H76*BS!$B$9</f>
        <v/>
      </c>
      <c r="U76" s="1181">
        <f>I76</f>
        <v/>
      </c>
    </row>
    <row r="77" ht="14.25" customHeight="1" s="980">
      <c r="B77" s="1097" t="n"/>
      <c r="C77" s="1128" t="n"/>
      <c r="D77" s="1128" t="n"/>
      <c r="E77" s="1128" t="n"/>
      <c r="F77" s="1128" t="n"/>
      <c r="G77" s="1128" t="n"/>
      <c r="H77" s="1128" t="n"/>
      <c r="I77" s="1194" t="n"/>
      <c r="J77" s="1168" t="n"/>
      <c r="N77" s="1193">
        <f>B77</f>
        <v/>
      </c>
      <c r="O77" s="1180">
        <f>C77*BS!$B$9</f>
        <v/>
      </c>
      <c r="P77" s="1180">
        <f>D77*BS!$B$9</f>
        <v/>
      </c>
      <c r="Q77" s="1180">
        <f>E77*BS!$B$9</f>
        <v/>
      </c>
      <c r="R77" s="1180">
        <f>F77*BS!$B$9</f>
        <v/>
      </c>
      <c r="S77" s="1180">
        <f>G77*BS!$B$9</f>
        <v/>
      </c>
      <c r="T77" s="1180">
        <f>H77*BS!$B$9</f>
        <v/>
      </c>
      <c r="U77" s="1181">
        <f>I77</f>
        <v/>
      </c>
    </row>
    <row r="78" ht="14.25" customHeight="1" s="980">
      <c r="B78" s="1097" t="n"/>
      <c r="C78" s="1128" t="n"/>
      <c r="D78" s="1128" t="n"/>
      <c r="E78" s="1128" t="n"/>
      <c r="F78" s="1128" t="n"/>
      <c r="G78" s="1128" t="n"/>
      <c r="H78" s="1128" t="n"/>
      <c r="I78" s="1194" t="n"/>
      <c r="J78" s="1168" t="n"/>
      <c r="N78" s="1193">
        <f>B78</f>
        <v/>
      </c>
      <c r="O78" s="1180">
        <f>C78*BS!$B$9</f>
        <v/>
      </c>
      <c r="P78" s="1180">
        <f>D78*BS!$B$9</f>
        <v/>
      </c>
      <c r="Q78" s="1180">
        <f>E78*BS!$B$9</f>
        <v/>
      </c>
      <c r="R78" s="1180">
        <f>F78*BS!$B$9</f>
        <v/>
      </c>
      <c r="S78" s="1180">
        <f>G78*BS!$B$9</f>
        <v/>
      </c>
      <c r="T78" s="1180">
        <f>H78*BS!$B$9</f>
        <v/>
      </c>
      <c r="U78" s="1181">
        <f>I78</f>
        <v/>
      </c>
    </row>
    <row r="79" ht="14.25" customHeight="1" s="980">
      <c r="B79" s="1097" t="n"/>
      <c r="C79" s="1128" t="n"/>
      <c r="D79" s="1128" t="n"/>
      <c r="E79" s="1128" t="n"/>
      <c r="F79" s="1128" t="n"/>
      <c r="G79" s="1128" t="n"/>
      <c r="H79" s="1128" t="n"/>
      <c r="I79" s="1194" t="n"/>
      <c r="J79" s="1168" t="n"/>
      <c r="N79" s="1193">
        <f>B79</f>
        <v/>
      </c>
      <c r="O79" s="1180">
        <f>C79*BS!$B$9</f>
        <v/>
      </c>
      <c r="P79" s="1180">
        <f>D79*BS!$B$9</f>
        <v/>
      </c>
      <c r="Q79" s="1180">
        <f>E79*BS!$B$9</f>
        <v/>
      </c>
      <c r="R79" s="1180">
        <f>F79*BS!$B$9</f>
        <v/>
      </c>
      <c r="S79" s="1180">
        <f>G79*BS!$B$9</f>
        <v/>
      </c>
      <c r="T79" s="1180">
        <f>H79*BS!$B$9</f>
        <v/>
      </c>
      <c r="U79" s="1181">
        <f>I79</f>
        <v/>
      </c>
    </row>
    <row r="80" ht="14.25" customHeight="1" s="980">
      <c r="B80" s="1097" t="n"/>
      <c r="C80" s="1128" t="n"/>
      <c r="D80" s="1128" t="n"/>
      <c r="E80" s="1128" t="n"/>
      <c r="F80" s="1128" t="n"/>
      <c r="G80" s="1128" t="n"/>
      <c r="H80" s="1128" t="n"/>
      <c r="I80" s="1194" t="n"/>
      <c r="J80" s="1168" t="n"/>
      <c r="N80" s="1193">
        <f>B80</f>
        <v/>
      </c>
      <c r="O80" s="1180">
        <f>C80*BS!$B$9</f>
        <v/>
      </c>
      <c r="P80" s="1180">
        <f>D80*BS!$B$9</f>
        <v/>
      </c>
      <c r="Q80" s="1180">
        <f>E80*BS!$B$9</f>
        <v/>
      </c>
      <c r="R80" s="1180">
        <f>F80*BS!$B$9</f>
        <v/>
      </c>
      <c r="S80" s="1180">
        <f>G80*BS!$B$9</f>
        <v/>
      </c>
      <c r="T80" s="1180">
        <f>H80*BS!$B$9</f>
        <v/>
      </c>
      <c r="U80" s="1181">
        <f>I80</f>
        <v/>
      </c>
    </row>
    <row r="81" ht="14.25" customFormat="1" customHeight="1" s="1182">
      <c r="A81" s="1182" t="n"/>
      <c r="B81" s="1091" t="inlineStr">
        <is>
          <t xml:space="preserve">Total </t>
        </is>
      </c>
      <c r="C81" s="1144">
        <f>SUM(C70:C80)</f>
        <v/>
      </c>
      <c r="D81" s="1144">
        <f>SUM(D70:D80)</f>
        <v/>
      </c>
      <c r="E81" s="1144">
        <f>SUM(E70:E80)</f>
        <v/>
      </c>
      <c r="F81" s="1144">
        <f>SUM(F70:F80)</f>
        <v/>
      </c>
      <c r="G81" s="1144">
        <f>SUM(G70:G80)</f>
        <v/>
      </c>
      <c r="H81" s="1144">
        <f>SUM(H70:H80)</f>
        <v/>
      </c>
      <c r="I81" s="1194" t="n"/>
      <c r="J81" s="1184" t="n"/>
      <c r="K81" s="1185" t="n"/>
      <c r="L81" s="1185" t="n"/>
      <c r="M81" s="1185" t="n"/>
      <c r="N81" s="1175">
        <f>B81</f>
        <v/>
      </c>
      <c r="O81" s="1186">
        <f>C81*BS!$B$9</f>
        <v/>
      </c>
      <c r="P81" s="1186">
        <f>D81*BS!$B$9</f>
        <v/>
      </c>
      <c r="Q81" s="1186">
        <f>E81*BS!$B$9</f>
        <v/>
      </c>
      <c r="R81" s="1186">
        <f>F81*BS!$B$9</f>
        <v/>
      </c>
      <c r="S81" s="1186">
        <f>G81*BS!$B$9</f>
        <v/>
      </c>
      <c r="T81" s="1186">
        <f>H81*BS!$B$9</f>
        <v/>
      </c>
      <c r="U81" s="1181">
        <f>I81</f>
        <v/>
      </c>
      <c r="V81" s="1185" t="n"/>
      <c r="W81" s="1185" t="n"/>
      <c r="X81" s="1185" t="n"/>
      <c r="Y81" s="1185" t="n"/>
      <c r="Z81" s="1185" t="n"/>
      <c r="AA81" s="1185" t="n"/>
      <c r="AB81" s="1185" t="n"/>
      <c r="AC81" s="1185" t="n"/>
      <c r="AD81" s="1185" t="n"/>
      <c r="AE81" s="1185" t="n"/>
      <c r="AF81" s="1185" t="n"/>
      <c r="AG81" s="1185" t="n"/>
      <c r="AH81" s="1185" t="n"/>
      <c r="AI81" s="1185" t="n"/>
      <c r="AJ81" s="1185" t="n"/>
      <c r="AK81" s="1185" t="n"/>
      <c r="AL81" s="1185" t="n"/>
      <c r="AM81" s="1185" t="n"/>
      <c r="AN81" s="1185" t="n"/>
      <c r="AO81" s="1185" t="n"/>
      <c r="AP81" s="1185" t="n"/>
      <c r="AQ81" s="1185" t="n"/>
      <c r="AR81" s="1185" t="n"/>
      <c r="AS81" s="1185" t="n"/>
      <c r="AT81" s="1185" t="n"/>
      <c r="AU81" s="1185" t="n"/>
      <c r="AV81" s="1185" t="n"/>
      <c r="AW81" s="1185" t="n"/>
      <c r="AX81" s="1185" t="n"/>
      <c r="AY81" s="1185" t="n"/>
      <c r="AZ81" s="1185" t="n"/>
      <c r="BA81" s="1185" t="n"/>
      <c r="BB81" s="1185" t="n"/>
      <c r="BC81" s="1185" t="n"/>
      <c r="BD81" s="1185" t="n"/>
      <c r="BE81" s="1185" t="n"/>
      <c r="BF81" s="1185" t="n"/>
      <c r="BG81" s="1185" t="n"/>
      <c r="BH81" s="1185" t="n"/>
      <c r="BI81" s="1185" t="n"/>
      <c r="BJ81" s="1185" t="n"/>
      <c r="BK81" s="1185" t="n"/>
      <c r="BL81" s="1185" t="n"/>
      <c r="BM81" s="1185" t="n"/>
      <c r="BN81" s="1185" t="n"/>
      <c r="BO81" s="1185" t="n"/>
      <c r="BP81" s="1185" t="n"/>
      <c r="BQ81" s="1185" t="n"/>
      <c r="BR81" s="1185" t="n"/>
      <c r="BS81" s="1185" t="n"/>
      <c r="BT81" s="1185" t="n"/>
      <c r="BU81" s="1185" t="n"/>
      <c r="BV81" s="1185" t="n"/>
      <c r="BW81" s="1185" t="n"/>
      <c r="BX81" s="1185" t="n"/>
      <c r="BY81" s="1185" t="n"/>
      <c r="BZ81" s="1185" t="n"/>
      <c r="CA81" s="1185" t="n"/>
      <c r="CB81" s="1185" t="n"/>
      <c r="CC81" s="1185" t="n"/>
      <c r="CD81" s="1185" t="n"/>
      <c r="CE81" s="1185" t="n"/>
      <c r="CF81" s="1185" t="n"/>
      <c r="CG81" s="1185" t="n"/>
      <c r="CH81" s="1185" t="n"/>
      <c r="CI81" s="1185" t="n"/>
      <c r="CJ81" s="1185" t="n"/>
      <c r="CK81" s="1185" t="n"/>
      <c r="CL81" s="1185" t="n"/>
      <c r="CM81" s="1185" t="n"/>
      <c r="CN81" s="1185" t="n"/>
      <c r="CO81" s="1185" t="n"/>
      <c r="CP81" s="1185" t="n"/>
      <c r="CQ81" s="1185" t="n"/>
      <c r="CR81" s="1185" t="n"/>
      <c r="CS81" s="1185" t="n"/>
      <c r="CT81" s="1185" t="n"/>
      <c r="CU81" s="1185" t="n"/>
      <c r="CV81" s="1185" t="n"/>
      <c r="CW81" s="1185" t="n"/>
      <c r="CX81" s="1185" t="n"/>
      <c r="CY81" s="1185" t="n"/>
      <c r="CZ81" s="1185" t="n"/>
      <c r="DA81" s="1185" t="n"/>
      <c r="DB81" s="1185" t="n"/>
      <c r="DC81" s="1185" t="n"/>
      <c r="DD81" s="1185" t="n"/>
      <c r="DE81" s="1185" t="n"/>
      <c r="DF81" s="1185" t="n"/>
      <c r="DG81" s="1185" t="n"/>
      <c r="DH81" s="1185" t="n"/>
      <c r="DI81" s="1185" t="n"/>
      <c r="DJ81" s="1185" t="n"/>
      <c r="DK81" s="1185" t="n"/>
      <c r="DL81" s="1185" t="n"/>
      <c r="DM81" s="1185" t="n"/>
      <c r="DN81" s="1185" t="n"/>
      <c r="DO81" s="1185" t="n"/>
      <c r="DP81" s="1185" t="n"/>
      <c r="DQ81" s="1185" t="n"/>
      <c r="DR81" s="1185" t="n"/>
      <c r="DS81" s="1185" t="n"/>
      <c r="DT81" s="1185" t="n"/>
      <c r="DU81" s="1185" t="n"/>
      <c r="DV81" s="1185" t="n"/>
      <c r="DW81" s="1185" t="n"/>
      <c r="DX81" s="1185" t="n"/>
      <c r="DY81" s="1185" t="n"/>
      <c r="DZ81" s="1185" t="n"/>
      <c r="EA81" s="1185" t="n"/>
      <c r="EB81" s="1185" t="n"/>
      <c r="EC81" s="1185" t="n"/>
      <c r="ED81" s="1185" t="n"/>
      <c r="EE81" s="1185" t="n"/>
      <c r="EF81" s="1185" t="n"/>
      <c r="EG81" s="1185" t="n"/>
      <c r="EH81" s="1185" t="n"/>
      <c r="EI81" s="1185" t="n"/>
      <c r="EJ81" s="1185" t="n"/>
    </row>
    <row r="82" ht="14.25" customHeight="1" s="980">
      <c r="B82" s="1097" t="n"/>
      <c r="C82" s="1126" t="n"/>
      <c r="D82" s="1126" t="n"/>
      <c r="E82" s="1126" t="n"/>
      <c r="F82" s="1126" t="n"/>
      <c r="G82" s="1126" t="n"/>
      <c r="H82" s="1126" t="n"/>
      <c r="I82" s="1194" t="n"/>
      <c r="J82" s="1168" t="n"/>
      <c r="N82" s="1193" t="n"/>
      <c r="O82" s="1180" t="n"/>
      <c r="P82" s="1180" t="n"/>
      <c r="Q82" s="1180" t="n"/>
      <c r="R82" s="1180" t="n"/>
      <c r="S82" s="1180" t="n"/>
      <c r="T82" s="1180" t="n"/>
      <c r="U82" s="1181" t="n"/>
    </row>
    <row r="83" ht="14.25" customFormat="1" customHeight="1" s="1182">
      <c r="A83" s="1182" t="n"/>
      <c r="B83" s="1091" t="inlineStr">
        <is>
          <t xml:space="preserve">Tax Payable </t>
        </is>
      </c>
      <c r="C83" s="1147" t="n"/>
      <c r="D83" s="1147" t="n"/>
      <c r="E83" s="1147" t="n"/>
      <c r="F83" s="1147" t="n"/>
      <c r="G83" s="1147" t="n"/>
      <c r="H83" s="1147" t="n"/>
      <c r="I83" s="1197" t="n"/>
      <c r="J83" s="1184" t="n"/>
      <c r="K83" s="1185" t="n"/>
      <c r="L83" s="1185" t="n"/>
      <c r="M83" s="1185" t="n"/>
      <c r="N83" s="1175">
        <f>B83</f>
        <v/>
      </c>
      <c r="O83" s="1186">
        <f>C83*BS!$B$9</f>
        <v/>
      </c>
      <c r="P83" s="1186">
        <f>D83*BS!$B$9</f>
        <v/>
      </c>
      <c r="Q83" s="1186">
        <f>E83*BS!$B$9</f>
        <v/>
      </c>
      <c r="R83" s="1186">
        <f>F83*BS!$B$9</f>
        <v/>
      </c>
      <c r="S83" s="1186">
        <f>G83*BS!$B$9</f>
        <v/>
      </c>
      <c r="T83" s="1186">
        <f>H83*BS!$B$9</f>
        <v/>
      </c>
      <c r="U83" s="1181">
        <f>I83</f>
        <v/>
      </c>
      <c r="V83" s="1185" t="n"/>
      <c r="W83" s="1185" t="n"/>
      <c r="X83" s="1185" t="n"/>
      <c r="Y83" s="1185" t="n"/>
      <c r="Z83" s="1185" t="n"/>
      <c r="AA83" s="1185" t="n"/>
      <c r="AB83" s="1185" t="n"/>
      <c r="AC83" s="1185" t="n"/>
      <c r="AD83" s="1185" t="n"/>
      <c r="AE83" s="1185" t="n"/>
      <c r="AF83" s="1185" t="n"/>
      <c r="AG83" s="1185" t="n"/>
      <c r="AH83" s="1185" t="n"/>
      <c r="AI83" s="1185" t="n"/>
      <c r="AJ83" s="1185" t="n"/>
      <c r="AK83" s="1185" t="n"/>
      <c r="AL83" s="1185" t="n"/>
      <c r="AM83" s="1185" t="n"/>
      <c r="AN83" s="1185" t="n"/>
      <c r="AO83" s="1185" t="n"/>
      <c r="AP83" s="1185" t="n"/>
      <c r="AQ83" s="1185" t="n"/>
      <c r="AR83" s="1185" t="n"/>
      <c r="AS83" s="1185" t="n"/>
      <c r="AT83" s="1185" t="n"/>
      <c r="AU83" s="1185" t="n"/>
      <c r="AV83" s="1185" t="n"/>
      <c r="AW83" s="1185" t="n"/>
      <c r="AX83" s="1185" t="n"/>
      <c r="AY83" s="1185" t="n"/>
      <c r="AZ83" s="1185" t="n"/>
      <c r="BA83" s="1185" t="n"/>
      <c r="BB83" s="1185" t="n"/>
      <c r="BC83" s="1185" t="n"/>
      <c r="BD83" s="1185" t="n"/>
      <c r="BE83" s="1185" t="n"/>
      <c r="BF83" s="1185" t="n"/>
      <c r="BG83" s="1185" t="n"/>
      <c r="BH83" s="1185" t="n"/>
      <c r="BI83" s="1185" t="n"/>
      <c r="BJ83" s="1185" t="n"/>
      <c r="BK83" s="1185" t="n"/>
      <c r="BL83" s="1185" t="n"/>
      <c r="BM83" s="1185" t="n"/>
      <c r="BN83" s="1185" t="n"/>
      <c r="BO83" s="1185" t="n"/>
      <c r="BP83" s="1185" t="n"/>
      <c r="BQ83" s="1185" t="n"/>
      <c r="BR83" s="1185" t="n"/>
      <c r="BS83" s="1185" t="n"/>
      <c r="BT83" s="1185" t="n"/>
      <c r="BU83" s="1185" t="n"/>
      <c r="BV83" s="1185" t="n"/>
      <c r="BW83" s="1185" t="n"/>
      <c r="BX83" s="1185" t="n"/>
      <c r="BY83" s="1185" t="n"/>
      <c r="BZ83" s="1185" t="n"/>
      <c r="CA83" s="1185" t="n"/>
      <c r="CB83" s="1185" t="n"/>
      <c r="CC83" s="1185" t="n"/>
      <c r="CD83" s="1185" t="n"/>
      <c r="CE83" s="1185" t="n"/>
      <c r="CF83" s="1185" t="n"/>
      <c r="CG83" s="1185" t="n"/>
      <c r="CH83" s="1185" t="n"/>
      <c r="CI83" s="1185" t="n"/>
      <c r="CJ83" s="1185" t="n"/>
      <c r="CK83" s="1185" t="n"/>
      <c r="CL83" s="1185" t="n"/>
      <c r="CM83" s="1185" t="n"/>
      <c r="CN83" s="1185" t="n"/>
      <c r="CO83" s="1185" t="n"/>
      <c r="CP83" s="1185" t="n"/>
      <c r="CQ83" s="1185" t="n"/>
      <c r="CR83" s="1185" t="n"/>
      <c r="CS83" s="1185" t="n"/>
      <c r="CT83" s="1185" t="n"/>
      <c r="CU83" s="1185" t="n"/>
      <c r="CV83" s="1185" t="n"/>
      <c r="CW83" s="1185" t="n"/>
      <c r="CX83" s="1185" t="n"/>
      <c r="CY83" s="1185" t="n"/>
      <c r="CZ83" s="1185" t="n"/>
      <c r="DA83" s="1185" t="n"/>
      <c r="DB83" s="1185" t="n"/>
      <c r="DC83" s="1185" t="n"/>
      <c r="DD83" s="1185" t="n"/>
      <c r="DE83" s="1185" t="n"/>
      <c r="DF83" s="1185" t="n"/>
      <c r="DG83" s="1185" t="n"/>
      <c r="DH83" s="1185" t="n"/>
      <c r="DI83" s="1185" t="n"/>
      <c r="DJ83" s="1185" t="n"/>
      <c r="DK83" s="1185" t="n"/>
      <c r="DL83" s="1185" t="n"/>
      <c r="DM83" s="1185" t="n"/>
      <c r="DN83" s="1185" t="n"/>
      <c r="DO83" s="1185" t="n"/>
      <c r="DP83" s="1185" t="n"/>
      <c r="DQ83" s="1185" t="n"/>
      <c r="DR83" s="1185" t="n"/>
      <c r="DS83" s="1185" t="n"/>
      <c r="DT83" s="1185" t="n"/>
      <c r="DU83" s="1185" t="n"/>
      <c r="DV83" s="1185" t="n"/>
      <c r="DW83" s="1185" t="n"/>
      <c r="DX83" s="1185" t="n"/>
      <c r="DY83" s="1185" t="n"/>
      <c r="DZ83" s="1185" t="n"/>
      <c r="EA83" s="1185" t="n"/>
      <c r="EB83" s="1185" t="n"/>
      <c r="EC83" s="1185" t="n"/>
      <c r="ED83" s="1185" t="n"/>
      <c r="EE83" s="1185" t="n"/>
      <c r="EF83" s="1185" t="n"/>
      <c r="EG83" s="1185" t="n"/>
      <c r="EH83" s="1185" t="n"/>
      <c r="EI83" s="1185" t="n"/>
      <c r="EJ83" s="1185" t="n"/>
    </row>
    <row r="84" ht="14.25" customFormat="1" customHeight="1" s="1182">
      <c r="B84" t="inlineStr">
        <is>
          <t>LIABILITIES</t>
        </is>
      </c>
      <c r="G84" t="n">
        <v>0</v>
      </c>
      <c r="H84" t="n">
        <v>0</v>
      </c>
    </row>
    <row r="85" ht="14.25" customFormat="1" customHeight="1" s="1182">
      <c r="B85" t="inlineStr">
        <is>
          <t>Current tax liabilities</t>
        </is>
      </c>
      <c r="G85" t="n">
        <v>5334394</v>
      </c>
      <c r="H85" t="n">
        <v>39141813</v>
      </c>
    </row>
    <row r="86" ht="14.25" customHeight="1" s="980">
      <c r="B86" t="inlineStr">
        <is>
          <t>Other current liabilities</t>
        </is>
      </c>
      <c r="G86" t="n">
        <v>248038</v>
      </c>
      <c r="H86" t="n">
        <v>248256</v>
      </c>
    </row>
    <row r="87" ht="14.25" customHeight="1" s="980">
      <c r="A87" s="1182" t="n"/>
      <c r="B87" s="1097" t="n"/>
      <c r="C87" s="1128" t="n"/>
      <c r="D87" s="1128" t="n"/>
      <c r="E87" s="1128" t="n"/>
      <c r="F87" s="1128" t="n"/>
      <c r="G87" s="1128" t="n"/>
      <c r="H87" s="1128" t="n"/>
      <c r="I87" s="1197" t="n"/>
      <c r="J87" s="1184" t="n"/>
      <c r="K87" s="1185" t="n"/>
      <c r="L87" s="1185" t="n"/>
      <c r="M87" s="1185" t="n"/>
      <c r="N87" s="1175" t="n"/>
      <c r="O87" s="1186" t="n"/>
      <c r="P87" s="1186" t="n"/>
      <c r="Q87" s="1186" t="n"/>
      <c r="R87" s="1186" t="n"/>
      <c r="S87" s="1186" t="n"/>
      <c r="T87" s="1186" t="n"/>
      <c r="U87" s="1181" t="n"/>
      <c r="V87" s="1185" t="n"/>
      <c r="W87" s="1185" t="n"/>
      <c r="X87" s="1185" t="n"/>
      <c r="Y87" s="1185" t="n"/>
      <c r="Z87" s="1185" t="n"/>
      <c r="AA87" s="1185" t="n"/>
      <c r="AB87" s="1185" t="n"/>
      <c r="AC87" s="1185" t="n"/>
      <c r="AD87" s="1185" t="n"/>
      <c r="AE87" s="1185" t="n"/>
      <c r="AF87" s="1185" t="n"/>
      <c r="AG87" s="1185" t="n"/>
      <c r="AH87" s="1185" t="n"/>
      <c r="AI87" s="1185" t="n"/>
      <c r="AJ87" s="1185" t="n"/>
      <c r="AK87" s="1185" t="n"/>
      <c r="AL87" s="1185" t="n"/>
      <c r="AM87" s="1185" t="n"/>
      <c r="AN87" s="1185" t="n"/>
      <c r="AO87" s="1185" t="n"/>
      <c r="AP87" s="1185" t="n"/>
      <c r="AQ87" s="1185" t="n"/>
      <c r="AR87" s="1185" t="n"/>
      <c r="AS87" s="1185" t="n"/>
      <c r="AT87" s="1185" t="n"/>
      <c r="AU87" s="1185" t="n"/>
      <c r="AV87" s="1185" t="n"/>
      <c r="AW87" s="1185" t="n"/>
      <c r="AX87" s="1185" t="n"/>
      <c r="AY87" s="1185" t="n"/>
      <c r="AZ87" s="1185" t="n"/>
      <c r="BA87" s="1185" t="n"/>
      <c r="BB87" s="1185" t="n"/>
      <c r="BC87" s="1185" t="n"/>
      <c r="BD87" s="1185" t="n"/>
      <c r="BE87" s="1185" t="n"/>
      <c r="BF87" s="1185" t="n"/>
      <c r="BG87" s="1185" t="n"/>
      <c r="BH87" s="1185" t="n"/>
      <c r="BI87" s="1185" t="n"/>
      <c r="BJ87" s="1185" t="n"/>
      <c r="BK87" s="1185" t="n"/>
      <c r="BL87" s="1185" t="n"/>
      <c r="BM87" s="1185" t="n"/>
      <c r="BN87" s="1185" t="n"/>
      <c r="BO87" s="1185" t="n"/>
      <c r="BP87" s="1185" t="n"/>
      <c r="BQ87" s="1185" t="n"/>
      <c r="BR87" s="1185" t="n"/>
      <c r="BS87" s="1185" t="n"/>
      <c r="BT87" s="1185" t="n"/>
      <c r="BU87" s="1185" t="n"/>
      <c r="BV87" s="1185" t="n"/>
      <c r="BW87" s="1185" t="n"/>
      <c r="BX87" s="1185" t="n"/>
      <c r="BY87" s="1185" t="n"/>
      <c r="BZ87" s="1185" t="n"/>
      <c r="CA87" s="1185" t="n"/>
      <c r="CB87" s="1185" t="n"/>
      <c r="CC87" s="1185" t="n"/>
      <c r="CD87" s="1185" t="n"/>
      <c r="CE87" s="1185" t="n"/>
      <c r="CF87" s="1185" t="n"/>
      <c r="CG87" s="1185" t="n"/>
      <c r="CH87" s="1185" t="n"/>
      <c r="CI87" s="1185" t="n"/>
      <c r="CJ87" s="1185" t="n"/>
      <c r="CK87" s="1185" t="n"/>
      <c r="CL87" s="1185" t="n"/>
      <c r="CM87" s="1185" t="n"/>
      <c r="CN87" s="1185" t="n"/>
      <c r="CO87" s="1185" t="n"/>
      <c r="CP87" s="1185" t="n"/>
      <c r="CQ87" s="1185" t="n"/>
      <c r="CR87" s="1185" t="n"/>
      <c r="CS87" s="1185" t="n"/>
      <c r="CT87" s="1185" t="n"/>
      <c r="CU87" s="1185" t="n"/>
      <c r="CV87" s="1185" t="n"/>
      <c r="CW87" s="1185" t="n"/>
      <c r="CX87" s="1185" t="n"/>
      <c r="CY87" s="1185" t="n"/>
      <c r="CZ87" s="1185" t="n"/>
      <c r="DA87" s="1185" t="n"/>
      <c r="DB87" s="1185" t="n"/>
      <c r="DC87" s="1185" t="n"/>
      <c r="DD87" s="1185" t="n"/>
      <c r="DE87" s="1185" t="n"/>
      <c r="DF87" s="1185" t="n"/>
      <c r="DG87" s="1185" t="n"/>
      <c r="DH87" s="1185" t="n"/>
      <c r="DI87" s="1185" t="n"/>
      <c r="DJ87" s="1185" t="n"/>
      <c r="DK87" s="1185" t="n"/>
      <c r="DL87" s="1185" t="n"/>
      <c r="DM87" s="1185" t="n"/>
      <c r="DN87" s="1185" t="n"/>
      <c r="DO87" s="1185" t="n"/>
      <c r="DP87" s="1185" t="n"/>
      <c r="DQ87" s="1185" t="n"/>
      <c r="DR87" s="1185" t="n"/>
      <c r="DS87" s="1185" t="n"/>
      <c r="DT87" s="1185" t="n"/>
      <c r="DU87" s="1185" t="n"/>
      <c r="DV87" s="1185" t="n"/>
      <c r="DW87" s="1185" t="n"/>
      <c r="DX87" s="1185" t="n"/>
      <c r="DY87" s="1185" t="n"/>
      <c r="DZ87" s="1185" t="n"/>
      <c r="EA87" s="1185" t="n"/>
      <c r="EB87" s="1185" t="n"/>
      <c r="EC87" s="1185" t="n"/>
      <c r="ED87" s="1185" t="n"/>
      <c r="EE87" s="1185" t="n"/>
      <c r="EF87" s="1185" t="n"/>
      <c r="EG87" s="1185" t="n"/>
      <c r="EH87" s="1185" t="n"/>
      <c r="EI87" s="1185" t="n"/>
      <c r="EJ87" s="1185" t="n"/>
    </row>
    <row r="88" ht="14.25" customHeight="1" s="980">
      <c r="A88" s="1182" t="n"/>
      <c r="B88" s="1097" t="n"/>
      <c r="C88" s="1128" t="n"/>
      <c r="D88" s="1128" t="n"/>
      <c r="E88" s="1128" t="n"/>
      <c r="F88" s="1128" t="n"/>
      <c r="G88" s="1128" t="n"/>
      <c r="H88" s="1128" t="n"/>
      <c r="I88" s="1197" t="n"/>
      <c r="J88" s="1184" t="n"/>
      <c r="K88" s="1185" t="n"/>
      <c r="L88" s="1185" t="n"/>
      <c r="M88" s="1185" t="n"/>
      <c r="N88" s="1175" t="n"/>
      <c r="O88" s="1186" t="n"/>
      <c r="P88" s="1186" t="n"/>
      <c r="Q88" s="1186" t="n"/>
      <c r="R88" s="1186" t="n"/>
      <c r="S88" s="1186" t="n"/>
      <c r="T88" s="1186" t="n"/>
      <c r="U88" s="1181" t="n"/>
      <c r="V88" s="1185" t="n"/>
      <c r="W88" s="1185" t="n"/>
      <c r="X88" s="1185" t="n"/>
      <c r="Y88" s="1185" t="n"/>
      <c r="Z88" s="1185" t="n"/>
      <c r="AA88" s="1185" t="n"/>
      <c r="AB88" s="1185" t="n"/>
      <c r="AC88" s="1185" t="n"/>
      <c r="AD88" s="1185" t="n"/>
      <c r="AE88" s="1185" t="n"/>
      <c r="AF88" s="1185" t="n"/>
      <c r="AG88" s="1185" t="n"/>
      <c r="AH88" s="1185" t="n"/>
      <c r="AI88" s="1185" t="n"/>
      <c r="AJ88" s="1185" t="n"/>
      <c r="AK88" s="1185" t="n"/>
      <c r="AL88" s="1185" t="n"/>
      <c r="AM88" s="1185" t="n"/>
      <c r="AN88" s="1185" t="n"/>
      <c r="AO88" s="1185" t="n"/>
      <c r="AP88" s="1185" t="n"/>
      <c r="AQ88" s="1185" t="n"/>
      <c r="AR88" s="1185" t="n"/>
      <c r="AS88" s="1185" t="n"/>
      <c r="AT88" s="1185" t="n"/>
      <c r="AU88" s="1185" t="n"/>
      <c r="AV88" s="1185" t="n"/>
      <c r="AW88" s="1185" t="n"/>
      <c r="AX88" s="1185" t="n"/>
      <c r="AY88" s="1185" t="n"/>
      <c r="AZ88" s="1185" t="n"/>
      <c r="BA88" s="1185" t="n"/>
      <c r="BB88" s="1185" t="n"/>
      <c r="BC88" s="1185" t="n"/>
      <c r="BD88" s="1185" t="n"/>
      <c r="BE88" s="1185" t="n"/>
      <c r="BF88" s="1185" t="n"/>
      <c r="BG88" s="1185" t="n"/>
      <c r="BH88" s="1185" t="n"/>
      <c r="BI88" s="1185" t="n"/>
      <c r="BJ88" s="1185" t="n"/>
      <c r="BK88" s="1185" t="n"/>
      <c r="BL88" s="1185" t="n"/>
      <c r="BM88" s="1185" t="n"/>
      <c r="BN88" s="1185" t="n"/>
      <c r="BO88" s="1185" t="n"/>
      <c r="BP88" s="1185" t="n"/>
      <c r="BQ88" s="1185" t="n"/>
      <c r="BR88" s="1185" t="n"/>
      <c r="BS88" s="1185" t="n"/>
      <c r="BT88" s="1185" t="n"/>
      <c r="BU88" s="1185" t="n"/>
      <c r="BV88" s="1185" t="n"/>
      <c r="BW88" s="1185" t="n"/>
      <c r="BX88" s="1185" t="n"/>
      <c r="BY88" s="1185" t="n"/>
      <c r="BZ88" s="1185" t="n"/>
      <c r="CA88" s="1185" t="n"/>
      <c r="CB88" s="1185" t="n"/>
      <c r="CC88" s="1185" t="n"/>
      <c r="CD88" s="1185" t="n"/>
      <c r="CE88" s="1185" t="n"/>
      <c r="CF88" s="1185" t="n"/>
      <c r="CG88" s="1185" t="n"/>
      <c r="CH88" s="1185" t="n"/>
      <c r="CI88" s="1185" t="n"/>
      <c r="CJ88" s="1185" t="n"/>
      <c r="CK88" s="1185" t="n"/>
      <c r="CL88" s="1185" t="n"/>
      <c r="CM88" s="1185" t="n"/>
      <c r="CN88" s="1185" t="n"/>
      <c r="CO88" s="1185" t="n"/>
      <c r="CP88" s="1185" t="n"/>
      <c r="CQ88" s="1185" t="n"/>
      <c r="CR88" s="1185" t="n"/>
      <c r="CS88" s="1185" t="n"/>
      <c r="CT88" s="1185" t="n"/>
      <c r="CU88" s="1185" t="n"/>
      <c r="CV88" s="1185" t="n"/>
      <c r="CW88" s="1185" t="n"/>
      <c r="CX88" s="1185" t="n"/>
      <c r="CY88" s="1185" t="n"/>
      <c r="CZ88" s="1185" t="n"/>
      <c r="DA88" s="1185" t="n"/>
      <c r="DB88" s="1185" t="n"/>
      <c r="DC88" s="1185" t="n"/>
      <c r="DD88" s="1185" t="n"/>
      <c r="DE88" s="1185" t="n"/>
      <c r="DF88" s="1185" t="n"/>
      <c r="DG88" s="1185" t="n"/>
      <c r="DH88" s="1185" t="n"/>
      <c r="DI88" s="1185" t="n"/>
      <c r="DJ88" s="1185" t="n"/>
      <c r="DK88" s="1185" t="n"/>
      <c r="DL88" s="1185" t="n"/>
      <c r="DM88" s="1185" t="n"/>
      <c r="DN88" s="1185" t="n"/>
      <c r="DO88" s="1185" t="n"/>
      <c r="DP88" s="1185" t="n"/>
      <c r="DQ88" s="1185" t="n"/>
      <c r="DR88" s="1185" t="n"/>
      <c r="DS88" s="1185" t="n"/>
      <c r="DT88" s="1185" t="n"/>
      <c r="DU88" s="1185" t="n"/>
      <c r="DV88" s="1185" t="n"/>
      <c r="DW88" s="1185" t="n"/>
      <c r="DX88" s="1185" t="n"/>
      <c r="DY88" s="1185" t="n"/>
      <c r="DZ88" s="1185" t="n"/>
      <c r="EA88" s="1185" t="n"/>
      <c r="EB88" s="1185" t="n"/>
      <c r="EC88" s="1185" t="n"/>
      <c r="ED88" s="1185" t="n"/>
      <c r="EE88" s="1185" t="n"/>
      <c r="EF88" s="1185" t="n"/>
      <c r="EG88" s="1185" t="n"/>
      <c r="EH88" s="1185" t="n"/>
      <c r="EI88" s="1185" t="n"/>
      <c r="EJ88" s="1185" t="n"/>
    </row>
    <row r="89" ht="14.25" customHeight="1" s="980">
      <c r="B89" s="1091" t="inlineStr">
        <is>
          <t xml:space="preserve">Total </t>
        </is>
      </c>
      <c r="C89" s="1144">
        <f>SUM(C84:C85)</f>
        <v/>
      </c>
      <c r="D89" s="1144">
        <f>SUM(D84:D85)</f>
        <v/>
      </c>
      <c r="E89" s="1144">
        <f>SUM(E84:E85)</f>
        <v/>
      </c>
      <c r="F89" s="1144">
        <f>SUM(F84:F85)</f>
        <v/>
      </c>
      <c r="G89" s="1144">
        <f>SUM(G84:G85)</f>
        <v/>
      </c>
      <c r="H89" s="1144">
        <f>SUM(H84:H85)</f>
        <v/>
      </c>
      <c r="I89" s="1198" t="n"/>
      <c r="J89" s="1168" t="n"/>
      <c r="N89" s="1193" t="n"/>
      <c r="O89" s="1180" t="n"/>
      <c r="P89" s="1180" t="n"/>
      <c r="Q89" s="1180" t="n"/>
      <c r="R89" s="1180" t="n"/>
      <c r="S89" s="1180" t="n"/>
      <c r="T89" s="1180" t="n"/>
      <c r="U89" s="1181" t="n"/>
    </row>
    <row r="90" ht="14.25" customHeight="1" s="980">
      <c r="B90" s="1091" t="inlineStr">
        <is>
          <t xml:space="preserve">Other Current Liabilities </t>
        </is>
      </c>
      <c r="C90" s="1173" t="n"/>
      <c r="D90" s="1173" t="n"/>
      <c r="E90" s="1173" t="n"/>
      <c r="F90" s="1173" t="n"/>
      <c r="G90" s="1173" t="n"/>
      <c r="H90" s="1173" t="n"/>
      <c r="I90" s="1191" t="n"/>
      <c r="J90" s="1168" t="n"/>
      <c r="N90" s="1175">
        <f>B87</f>
        <v/>
      </c>
      <c r="O90" s="1192" t="n"/>
      <c r="P90" s="1192" t="n"/>
      <c r="Q90" s="1192" t="n"/>
      <c r="R90" s="1192" t="n"/>
      <c r="S90" s="1192" t="n"/>
      <c r="T90" s="1192" t="n"/>
      <c r="U90" s="1181" t="n"/>
    </row>
    <row r="91" ht="14.25" customHeight="1" s="980">
      <c r="B91" s="1097" t="inlineStr">
        <is>
          <t xml:space="preserve">  Other creditors Other creditors </t>
        </is>
      </c>
      <c r="C91" s="1128" t="n"/>
      <c r="D91" s="1128" t="n"/>
      <c r="E91" s="1128" t="n"/>
      <c r="F91" s="1128" t="n"/>
      <c r="G91" s="1128" t="n">
        <v>649702</v>
      </c>
      <c r="H91" s="1128" t="n">
        <v>1415152</v>
      </c>
      <c r="I91" s="1191" t="n"/>
      <c r="J91" s="1168" t="n"/>
      <c r="N91" s="1193">
        <f>B88</f>
        <v/>
      </c>
      <c r="O91" s="1180">
        <f>C88*BS!$B$9</f>
        <v/>
      </c>
      <c r="P91" s="1180">
        <f>D88*BS!$B$9</f>
        <v/>
      </c>
      <c r="Q91" s="1180">
        <f>E88*BS!$B$9</f>
        <v/>
      </c>
      <c r="R91" s="1180">
        <f>F88*BS!$B$9</f>
        <v/>
      </c>
      <c r="S91" s="1180">
        <f>G88*BS!$B$9</f>
        <v/>
      </c>
      <c r="T91" s="1180">
        <f>H88*BS!$B$9</f>
        <v/>
      </c>
      <c r="U91" s="1181">
        <f>I88</f>
        <v/>
      </c>
    </row>
    <row r="92" ht="16.5" customHeight="1" s="980">
      <c r="B92" s="1097" t="inlineStr">
        <is>
          <t xml:space="preserve">  Current  </t>
        </is>
      </c>
      <c r="C92" s="1128" t="n"/>
      <c r="D92" s="1128" t="n"/>
      <c r="E92" s="1128" t="n"/>
      <c r="F92" s="1128" t="n"/>
      <c r="G92" s="1128" t="n">
        <v>8092154</v>
      </c>
      <c r="H92" s="1128" t="n">
        <v>12878066</v>
      </c>
      <c r="I92" s="1191" t="n"/>
      <c r="J92" s="1168" t="n"/>
      <c r="N92" s="1193">
        <f>B89</f>
        <v/>
      </c>
      <c r="O92" s="1180">
        <f>C89*BS!$B$9</f>
        <v/>
      </c>
      <c r="P92" s="1180">
        <f>D89*BS!$B$9</f>
        <v/>
      </c>
      <c r="Q92" s="1180">
        <f>E89*BS!$B$9</f>
        <v/>
      </c>
      <c r="R92" s="1180">
        <f>F89*BS!$B$9</f>
        <v/>
      </c>
      <c r="S92" s="1180">
        <f>G89*BS!$B$9</f>
        <v/>
      </c>
      <c r="T92" s="1180">
        <f>H89*BS!$B$9</f>
        <v/>
      </c>
      <c r="U92" s="1181">
        <f>I89</f>
        <v/>
      </c>
    </row>
    <row r="93" ht="15.75" customHeight="1" s="980">
      <c r="B93" s="1199" t="inlineStr">
        <is>
          <t xml:space="preserve">  Employee benefits</t>
        </is>
      </c>
      <c r="C93" s="1128" t="n"/>
      <c r="D93" s="1128" t="n"/>
      <c r="E93" s="1128" t="n"/>
      <c r="F93" s="1128" t="n"/>
      <c r="G93" s="1128" t="n">
        <v>2027681</v>
      </c>
      <c r="H93" s="1128" t="n">
        <v>2767587</v>
      </c>
      <c r="I93" s="1191" t="n"/>
      <c r="J93" s="1168" t="n"/>
      <c r="N93" s="1193">
        <f>B90</f>
        <v/>
      </c>
      <c r="O93" s="1180">
        <f>C90*BS!$B$9</f>
        <v/>
      </c>
      <c r="P93" s="1180">
        <f>D90*BS!$B$9</f>
        <v/>
      </c>
      <c r="Q93" s="1180">
        <f>E90*BS!$B$9</f>
        <v/>
      </c>
      <c r="R93" s="1180">
        <f>F90*BS!$B$9</f>
        <v/>
      </c>
      <c r="S93" s="1180">
        <f>G90*BS!$B$9</f>
        <v/>
      </c>
      <c r="T93" s="1180">
        <f>H90*BS!$B$9</f>
        <v/>
      </c>
      <c r="U93" s="1181">
        <f>I90</f>
        <v/>
      </c>
    </row>
    <row r="94" ht="14.25" customHeight="1" s="980">
      <c r="B94" s="1199" t="inlineStr">
        <is>
          <t xml:space="preserve">  Other provisions</t>
        </is>
      </c>
      <c r="C94" s="1128" t="n"/>
      <c r="D94" s="1128" t="n"/>
      <c r="E94" s="1128" t="n"/>
      <c r="F94" s="1128" t="n"/>
      <c r="G94" s="1128" t="n">
        <v>11466220</v>
      </c>
      <c r="H94" s="1128" t="n">
        <v>12151482</v>
      </c>
      <c r="I94" s="1200" t="n"/>
      <c r="J94" s="1168" t="n"/>
      <c r="N94" s="1193">
        <f>B91</f>
        <v/>
      </c>
      <c r="O94" s="1180">
        <f>C91*BS!$B$9</f>
        <v/>
      </c>
      <c r="P94" s="1180">
        <f>D91*BS!$B$9</f>
        <v/>
      </c>
      <c r="Q94" s="1180">
        <f>E91*BS!$B$9</f>
        <v/>
      </c>
      <c r="R94" s="1180">
        <f>F91*BS!$B$9</f>
        <v/>
      </c>
      <c r="S94" s="1180">
        <f>G91*BS!$B$9</f>
        <v/>
      </c>
      <c r="T94" s="1180">
        <f>H91*BS!$B$9</f>
        <v/>
      </c>
      <c r="U94" s="1181">
        <f>I91</f>
        <v/>
      </c>
    </row>
    <row r="95" ht="14.25" customHeight="1" s="980">
      <c r="B95" s="1199" t="inlineStr">
        <is>
          <t xml:space="preserve">  Current</t>
        </is>
      </c>
      <c r="C95" s="1128" t="n"/>
      <c r="D95" s="1128" t="n"/>
      <c r="E95" s="1128" t="n"/>
      <c r="F95" s="1128" t="n"/>
      <c r="G95" s="1128" t="n">
        <v>2036708</v>
      </c>
      <c r="H95" s="1128" t="n">
        <v>3539873</v>
      </c>
      <c r="I95" s="1201" t="n"/>
      <c r="J95" s="1168" t="n"/>
      <c r="N95" s="1193">
        <f>B92</f>
        <v/>
      </c>
      <c r="O95" s="1180">
        <f>C92*BS!$B$9</f>
        <v/>
      </c>
      <c r="P95" s="1180">
        <f>D92*BS!$B$9</f>
        <v/>
      </c>
      <c r="Q95" s="1180">
        <f>E92*BS!$B$9</f>
        <v/>
      </c>
      <c r="R95" s="1180">
        <f>F92*BS!$B$9</f>
        <v/>
      </c>
      <c r="S95" s="1180">
        <f>G92*BS!$B$9</f>
        <v/>
      </c>
      <c r="T95" s="1180">
        <f>H92*BS!$B$9</f>
        <v/>
      </c>
      <c r="U95" s="1181">
        <f>I92</f>
        <v/>
      </c>
    </row>
    <row r="96" ht="14.25" customHeight="1" s="980">
      <c r="B96" s="1196" t="inlineStr">
        <is>
          <t xml:space="preserve"> Other provisions Balance at beginning of the period</t>
        </is>
      </c>
      <c r="C96" s="1128" t="n"/>
      <c r="D96" s="1128" t="n"/>
      <c r="E96" s="1128" t="n"/>
      <c r="F96" s="1128" t="n"/>
      <c r="G96" s="1128" t="n">
        <v>11548049</v>
      </c>
      <c r="H96" s="1128" t="n">
        <v>11466220</v>
      </c>
      <c r="I96" s="1202" t="n"/>
      <c r="J96" s="1168" t="n"/>
      <c r="N96" s="1193">
        <f>B93</f>
        <v/>
      </c>
      <c r="O96" s="1180">
        <f>C93*BS!$B$9</f>
        <v/>
      </c>
      <c r="P96" s="1180">
        <f>D93*BS!$B$9</f>
        <v/>
      </c>
      <c r="Q96" s="1180">
        <f>E93*BS!$B$9</f>
        <v/>
      </c>
      <c r="R96" s="1180">
        <f>F93*BS!$B$9</f>
        <v/>
      </c>
      <c r="S96" s="1180">
        <f>G93*BS!$B$9</f>
        <v/>
      </c>
      <c r="T96" s="1180">
        <f>H93*BS!$B$9</f>
        <v/>
      </c>
      <c r="U96" s="1181">
        <f>I93</f>
        <v/>
      </c>
    </row>
    <row r="97" ht="14.25" customHeight="1" s="980">
      <c r="B97" s="1199" t="inlineStr">
        <is>
          <t xml:space="preserve"> Other provisions Additional provisions recognised</t>
        </is>
      </c>
      <c r="C97" s="1128" t="n"/>
      <c r="D97" s="1128" t="n"/>
      <c r="E97" s="1128" t="n"/>
      <c r="F97" s="1128" t="n"/>
      <c r="G97" s="1128" t="n">
        <v>-81829</v>
      </c>
      <c r="H97" s="1128" t="n">
        <v>685262</v>
      </c>
      <c r="I97" s="1202" t="n"/>
      <c r="J97" s="1168" t="n"/>
      <c r="N97" s="1193">
        <f>B94</f>
        <v/>
      </c>
      <c r="O97" s="1180">
        <f>C94*BS!$B$9</f>
        <v/>
      </c>
      <c r="P97" s="1180">
        <f>D94*BS!$B$9</f>
        <v/>
      </c>
      <c r="Q97" s="1180">
        <f>E94*BS!$B$9</f>
        <v/>
      </c>
      <c r="R97" s="1180">
        <f>F94*BS!$B$9</f>
        <v/>
      </c>
      <c r="S97" s="1180">
        <f>G94*BS!$B$9</f>
        <v/>
      </c>
      <c r="T97" s="1180">
        <f>H94*BS!$B$9</f>
        <v/>
      </c>
      <c r="U97" s="1181">
        <f>I94</f>
        <v/>
      </c>
    </row>
    <row r="98" ht="14.25" customHeight="1" s="980">
      <c r="B98" s="1199" t="inlineStr">
        <is>
          <t xml:space="preserve"> Other provisions Balance at end of period</t>
        </is>
      </c>
      <c r="C98" s="1128" t="n"/>
      <c r="D98" s="1128" t="n"/>
      <c r="E98" s="1128" t="n"/>
      <c r="F98" s="1128" t="n"/>
      <c r="G98" s="1128" t="n">
        <v>11466220</v>
      </c>
      <c r="H98" s="1128" t="n">
        <v>12151482</v>
      </c>
      <c r="I98" s="1202" t="n"/>
      <c r="J98" s="1168" t="n"/>
      <c r="N98" s="1193">
        <f>B95</f>
        <v/>
      </c>
      <c r="O98" s="1180">
        <f>C95*BS!$B$9</f>
        <v/>
      </c>
      <c r="P98" s="1180">
        <f>D95*BS!$B$9</f>
        <v/>
      </c>
      <c r="Q98" s="1180">
        <f>E95*BS!$B$9</f>
        <v/>
      </c>
      <c r="R98" s="1180">
        <f>F95*BS!$B$9</f>
        <v/>
      </c>
      <c r="S98" s="1180">
        <f>G95*BS!$B$9</f>
        <v/>
      </c>
      <c r="T98" s="1180">
        <f>H95*BS!$B$9</f>
        <v/>
      </c>
      <c r="U98" s="1181">
        <f>I95</f>
        <v/>
      </c>
    </row>
    <row r="99" ht="14.25" customFormat="1" customHeight="1" s="1182">
      <c r="B99" s="1199" t="n"/>
      <c r="C99" s="1128" t="n"/>
      <c r="D99" s="1128" t="n"/>
      <c r="E99" s="1128" t="n"/>
      <c r="F99" s="1128" t="n"/>
      <c r="G99" s="1128" t="n"/>
      <c r="H99" s="1128" t="n"/>
      <c r="I99" s="1202" t="n"/>
      <c r="J99" s="1168" t="n"/>
      <c r="N99" s="1193">
        <f>B96</f>
        <v/>
      </c>
      <c r="O99" s="1180">
        <f>C96*BS!$B$9</f>
        <v/>
      </c>
      <c r="P99" s="1180">
        <f>D96*BS!$B$9</f>
        <v/>
      </c>
      <c r="Q99" s="1180">
        <f>E96*BS!$B$9</f>
        <v/>
      </c>
      <c r="R99" s="1180">
        <f>F96*BS!$B$9</f>
        <v/>
      </c>
      <c r="S99" s="1180">
        <f>G96*BS!$B$9</f>
        <v/>
      </c>
      <c r="T99" s="1180">
        <f>H96*BS!$B$9</f>
        <v/>
      </c>
      <c r="U99" s="1181">
        <f>I96</f>
        <v/>
      </c>
    </row>
    <row r="100" ht="14.25" customHeight="1" s="980">
      <c r="B100" s="1199" t="n"/>
      <c r="C100" s="1128" t="n"/>
      <c r="D100" s="1128" t="n"/>
      <c r="E100" s="1128" t="n"/>
      <c r="F100" s="1128" t="n"/>
      <c r="G100" s="1128" t="n"/>
      <c r="H100" s="1128" t="n"/>
      <c r="I100" s="1202" t="n"/>
      <c r="J100" s="1168" t="n"/>
      <c r="N100" s="1193">
        <f>B97</f>
        <v/>
      </c>
      <c r="O100" s="1180">
        <f>C97*BS!$B$9</f>
        <v/>
      </c>
      <c r="P100" s="1180">
        <f>D97*BS!$B$9</f>
        <v/>
      </c>
      <c r="Q100" s="1180">
        <f>E97*BS!$B$9</f>
        <v/>
      </c>
      <c r="R100" s="1180">
        <f>F97*BS!$B$9</f>
        <v/>
      </c>
      <c r="S100" s="1180">
        <f>G97*BS!$B$9</f>
        <v/>
      </c>
      <c r="T100" s="1180">
        <f>H97*BS!$B$9</f>
        <v/>
      </c>
      <c r="U100" s="1181">
        <f>I97</f>
        <v/>
      </c>
    </row>
    <row r="101" ht="14.25" customHeight="1" s="980">
      <c r="B101" s="1097" t="n"/>
      <c r="C101" s="1128" t="n"/>
      <c r="D101" s="1128" t="n"/>
      <c r="E101" s="1128" t="n"/>
      <c r="F101" s="1128" t="n"/>
      <c r="G101" s="1128" t="n"/>
      <c r="H101" s="1128" t="n"/>
      <c r="I101" s="1202" t="n"/>
      <c r="J101" s="1168" t="n"/>
      <c r="N101" s="1193">
        <f>B98</f>
        <v/>
      </c>
      <c r="O101" s="1180">
        <f>C98*BS!$B$9</f>
        <v/>
      </c>
      <c r="P101" s="1180">
        <f>D98*BS!$B$9</f>
        <v/>
      </c>
      <c r="Q101" s="1180">
        <f>E98*BS!$B$9</f>
        <v/>
      </c>
      <c r="R101" s="1180">
        <f>F98*BS!$B$9</f>
        <v/>
      </c>
      <c r="S101" s="1180">
        <f>G98*BS!$B$9</f>
        <v/>
      </c>
      <c r="T101" s="1180">
        <f>H98*BS!$B$9</f>
        <v/>
      </c>
      <c r="U101" s="1181">
        <f>I98</f>
        <v/>
      </c>
    </row>
    <row r="102" ht="14.25" customHeight="1" s="980">
      <c r="A102" s="1182" t="n"/>
      <c r="B102" s="1091" t="inlineStr">
        <is>
          <t xml:space="preserve">Total </t>
        </is>
      </c>
      <c r="C102" s="1144">
        <f>SUM(C88:C98)</f>
        <v/>
      </c>
      <c r="D102" s="1144">
        <f>SUM(D88:D98)</f>
        <v/>
      </c>
      <c r="E102" s="1144">
        <f>SUM(E88:E98)</f>
        <v/>
      </c>
      <c r="F102" s="1144">
        <f>SUM(F88:F98)</f>
        <v/>
      </c>
      <c r="G102" s="1144">
        <f>SUM(G88:G98)</f>
        <v/>
      </c>
      <c r="H102" s="1144">
        <f>SUM(H88:H98)</f>
        <v/>
      </c>
      <c r="I102" s="1202" t="n"/>
      <c r="J102" s="1184" t="n"/>
      <c r="K102" s="1185" t="n"/>
      <c r="L102" s="1185" t="n"/>
      <c r="M102" s="1185" t="n"/>
      <c r="N102" s="1175">
        <f>B99</f>
        <v/>
      </c>
      <c r="O102" s="1186">
        <f>C99*BS!$B$9</f>
        <v/>
      </c>
      <c r="P102" s="1186">
        <f>D99*BS!$B$9</f>
        <v/>
      </c>
      <c r="Q102" s="1186">
        <f>E99*BS!$B$9</f>
        <v/>
      </c>
      <c r="R102" s="1186">
        <f>F99*BS!$B$9</f>
        <v/>
      </c>
      <c r="S102" s="1186">
        <f>G99*BS!$B$9</f>
        <v/>
      </c>
      <c r="T102" s="1186">
        <f>H99*BS!$B$9</f>
        <v/>
      </c>
      <c r="U102" s="1181">
        <f>I99</f>
        <v/>
      </c>
      <c r="V102" s="1185" t="n"/>
      <c r="W102" s="1185" t="n"/>
      <c r="X102" s="1185" t="n"/>
      <c r="Y102" s="1185" t="n"/>
      <c r="Z102" s="1185" t="n"/>
      <c r="AA102" s="1185" t="n"/>
      <c r="AB102" s="1185" t="n"/>
      <c r="AC102" s="1185" t="n"/>
      <c r="AD102" s="1185" t="n"/>
      <c r="AE102" s="1185" t="n"/>
      <c r="AF102" s="1185" t="n"/>
      <c r="AG102" s="1185" t="n"/>
      <c r="AH102" s="1185" t="n"/>
      <c r="AI102" s="1185" t="n"/>
      <c r="AJ102" s="1185" t="n"/>
      <c r="AK102" s="1185" t="n"/>
      <c r="AL102" s="1185" t="n"/>
      <c r="AM102" s="1185" t="n"/>
      <c r="AN102" s="1185" t="n"/>
      <c r="AO102" s="1185" t="n"/>
      <c r="AP102" s="1185" t="n"/>
      <c r="AQ102" s="1185" t="n"/>
      <c r="AR102" s="1185" t="n"/>
      <c r="AS102" s="1185" t="n"/>
      <c r="AT102" s="1185" t="n"/>
      <c r="AU102" s="1185" t="n"/>
      <c r="AV102" s="1185" t="n"/>
      <c r="AW102" s="1185" t="n"/>
      <c r="AX102" s="1185" t="n"/>
      <c r="AY102" s="1185" t="n"/>
      <c r="AZ102" s="1185" t="n"/>
      <c r="BA102" s="1185" t="n"/>
      <c r="BB102" s="1185" t="n"/>
      <c r="BC102" s="1185" t="n"/>
      <c r="BD102" s="1185" t="n"/>
      <c r="BE102" s="1185" t="n"/>
      <c r="BF102" s="1185" t="n"/>
      <c r="BG102" s="1185" t="n"/>
      <c r="BH102" s="1185" t="n"/>
      <c r="BI102" s="1185" t="n"/>
      <c r="BJ102" s="1185" t="n"/>
      <c r="BK102" s="1185" t="n"/>
      <c r="BL102" s="1185" t="n"/>
      <c r="BM102" s="1185" t="n"/>
      <c r="BN102" s="1185" t="n"/>
      <c r="BO102" s="1185" t="n"/>
      <c r="BP102" s="1185" t="n"/>
      <c r="BQ102" s="1185" t="n"/>
      <c r="BR102" s="1185" t="n"/>
      <c r="BS102" s="1185" t="n"/>
      <c r="BT102" s="1185" t="n"/>
      <c r="BU102" s="1185" t="n"/>
      <c r="BV102" s="1185" t="n"/>
      <c r="BW102" s="1185" t="n"/>
      <c r="BX102" s="1185" t="n"/>
      <c r="BY102" s="1185" t="n"/>
      <c r="BZ102" s="1185" t="n"/>
      <c r="CA102" s="1185" t="n"/>
      <c r="CB102" s="1185" t="n"/>
      <c r="CC102" s="1185" t="n"/>
      <c r="CD102" s="1185" t="n"/>
      <c r="CE102" s="1185" t="n"/>
      <c r="CF102" s="1185" t="n"/>
      <c r="CG102" s="1185" t="n"/>
      <c r="CH102" s="1185" t="n"/>
      <c r="CI102" s="1185" t="n"/>
      <c r="CJ102" s="1185" t="n"/>
      <c r="CK102" s="1185" t="n"/>
      <c r="CL102" s="1185" t="n"/>
      <c r="CM102" s="1185" t="n"/>
      <c r="CN102" s="1185" t="n"/>
      <c r="CO102" s="1185" t="n"/>
      <c r="CP102" s="1185" t="n"/>
      <c r="CQ102" s="1185" t="n"/>
      <c r="CR102" s="1185" t="n"/>
      <c r="CS102" s="1185" t="n"/>
      <c r="CT102" s="1185" t="n"/>
      <c r="CU102" s="1185" t="n"/>
      <c r="CV102" s="1185" t="n"/>
      <c r="CW102" s="1185" t="n"/>
      <c r="CX102" s="1185" t="n"/>
      <c r="CY102" s="1185" t="n"/>
      <c r="CZ102" s="1185" t="n"/>
      <c r="DA102" s="1185" t="n"/>
      <c r="DB102" s="1185" t="n"/>
      <c r="DC102" s="1185" t="n"/>
      <c r="DD102" s="1185" t="n"/>
      <c r="DE102" s="1185" t="n"/>
      <c r="DF102" s="1185" t="n"/>
      <c r="DG102" s="1185" t="n"/>
      <c r="DH102" s="1185" t="n"/>
      <c r="DI102" s="1185" t="n"/>
      <c r="DJ102" s="1185" t="n"/>
      <c r="DK102" s="1185" t="n"/>
      <c r="DL102" s="1185" t="n"/>
      <c r="DM102" s="1185" t="n"/>
      <c r="DN102" s="1185" t="n"/>
      <c r="DO102" s="1185" t="n"/>
      <c r="DP102" s="1185" t="n"/>
      <c r="DQ102" s="1185" t="n"/>
      <c r="DR102" s="1185" t="n"/>
      <c r="DS102" s="1185" t="n"/>
      <c r="DT102" s="1185" t="n"/>
      <c r="DU102" s="1185" t="n"/>
      <c r="DV102" s="1185" t="n"/>
      <c r="DW102" s="1185" t="n"/>
      <c r="DX102" s="1185" t="n"/>
      <c r="DY102" s="1185" t="n"/>
      <c r="DZ102" s="1185" t="n"/>
      <c r="EA102" s="1185" t="n"/>
      <c r="EB102" s="1185" t="n"/>
      <c r="EC102" s="1185" t="n"/>
      <c r="ED102" s="1185" t="n"/>
      <c r="EE102" s="1185" t="n"/>
      <c r="EF102" s="1185" t="n"/>
      <c r="EG102" s="1185" t="n"/>
      <c r="EH102" s="1185" t="n"/>
      <c r="EI102" s="1185" t="n"/>
      <c r="EJ102" s="1185" t="n"/>
    </row>
    <row r="103" ht="14.1" customHeight="1" s="980">
      <c r="B103" s="1196" t="n"/>
      <c r="C103" s="1203" t="n"/>
      <c r="D103" s="1204" t="n"/>
      <c r="E103" s="1205" t="n"/>
      <c r="F103" s="1205" t="n"/>
      <c r="G103" s="1205" t="n"/>
      <c r="H103" s="1205" t="n"/>
      <c r="I103" s="1202" t="n"/>
      <c r="J103" s="1168" t="n"/>
      <c r="N103" s="1193" t="n"/>
      <c r="O103" s="1180" t="n"/>
      <c r="P103" s="1180" t="n"/>
      <c r="Q103" s="1180" t="n"/>
      <c r="R103" s="1180" t="n"/>
      <c r="S103" s="1180" t="n"/>
      <c r="T103" s="1180" t="n"/>
      <c r="U103" s="1181" t="n"/>
    </row>
    <row r="104" ht="14.1" customHeight="1" s="980">
      <c r="B104" s="1091" t="inlineStr">
        <is>
          <t xml:space="preserve">Long Term Debt </t>
        </is>
      </c>
      <c r="C104" s="1206" t="n"/>
      <c r="D104" s="1206" t="n"/>
      <c r="E104" s="1206" t="n"/>
      <c r="F104" s="1206" t="n"/>
      <c r="G104" s="1206" t="n"/>
      <c r="H104" s="1206" t="n"/>
      <c r="I104" s="1207" t="n"/>
      <c r="J104" s="1168" t="n"/>
      <c r="N104" s="1175">
        <f>B101</f>
        <v/>
      </c>
      <c r="O104" s="1192" t="n"/>
      <c r="P104" s="1192" t="n"/>
      <c r="Q104" s="1192" t="n"/>
      <c r="R104" s="1192" t="n"/>
      <c r="S104" s="1192" t="n"/>
      <c r="T104" s="1192" t="n"/>
      <c r="U104" s="1181" t="n"/>
    </row>
    <row r="105" ht="14.1" customHeight="1" s="980">
      <c r="B105" s="1091" t="n"/>
      <c r="C105" s="1206" t="n"/>
      <c r="D105" s="1206" t="n"/>
      <c r="E105" s="1206" t="n"/>
      <c r="F105" s="1206" t="n"/>
      <c r="G105" s="1206" t="n">
        <v>0</v>
      </c>
      <c r="H105" s="1206" t="n">
        <v>0</v>
      </c>
      <c r="I105" s="1207" t="n"/>
      <c r="J105" s="1168" t="n"/>
      <c r="N105" s="1175" t="n"/>
      <c r="O105" s="1192" t="n"/>
      <c r="P105" s="1192" t="n"/>
      <c r="Q105" s="1192" t="n"/>
      <c r="R105" s="1192" t="n"/>
      <c r="S105" s="1192" t="n"/>
      <c r="T105" s="1192" t="n"/>
      <c r="U105" s="1181" t="n"/>
    </row>
    <row r="106" ht="14.1" customHeight="1" s="980">
      <c r="A106" s="1071" t="n"/>
      <c r="B106" s="1097" t="inlineStr">
        <is>
          <t xml:space="preserve"> Long Term Borrowings</t>
        </is>
      </c>
      <c r="C106" s="1208" t="n"/>
      <c r="D106" s="1208" t="n"/>
      <c r="E106" s="1208" t="n"/>
      <c r="F106" s="1208" t="n"/>
      <c r="G106" s="1208" t="n"/>
      <c r="H106" s="1208" t="n"/>
      <c r="I106" s="1198" t="n"/>
      <c r="J106" s="1168" t="n"/>
      <c r="N106" s="1193">
        <f>B103</f>
        <v/>
      </c>
      <c r="O106" s="1180">
        <f>C103*BS!$B$9</f>
        <v/>
      </c>
      <c r="P106" s="1180">
        <f>D103*BS!$B$9</f>
        <v/>
      </c>
      <c r="Q106" s="1180">
        <f>E103*BS!$B$9</f>
        <v/>
      </c>
      <c r="R106" s="1180">
        <f>F103*BS!$B$9</f>
        <v/>
      </c>
      <c r="S106" s="1180">
        <f>G103*BS!$B$9</f>
        <v/>
      </c>
      <c r="T106" s="1180">
        <f>H103*BS!$B$9</f>
        <v/>
      </c>
      <c r="U106" s="1181">
        <f>I103</f>
        <v/>
      </c>
    </row>
    <row r="107" ht="14.25" customHeight="1" s="980">
      <c r="B107" t="inlineStr">
        <is>
          <t xml:space="preserve"> Secured at amortised cost Current </t>
        </is>
      </c>
      <c r="G107" t="n">
        <v>14506615</v>
      </c>
      <c r="H107" t="n">
        <v>15536531</v>
      </c>
    </row>
    <row r="108" ht="14.25" customHeight="1" s="980">
      <c r="B108" t="inlineStr">
        <is>
          <t xml:space="preserve">  Current</t>
        </is>
      </c>
      <c r="G108" t="n">
        <v>2719442</v>
      </c>
      <c r="H108" t="n">
        <v>1615671</v>
      </c>
    </row>
    <row r="109" ht="14.25" customHeight="1" s="980">
      <c r="B109" t="inlineStr">
        <is>
          <t xml:space="preserve">  Non-current</t>
        </is>
      </c>
      <c r="G109" t="n">
        <v>6834009</v>
      </c>
      <c r="H109" t="n">
        <v>6315662</v>
      </c>
    </row>
    <row r="110" ht="14.25" customHeight="1" s="980"/>
    <row r="111" ht="14.25" customHeight="1" s="980"/>
    <row r="112" ht="14.25" customHeight="1" s="980">
      <c r="A112" s="1071" t="n"/>
      <c r="B112" s="1097" t="n"/>
      <c r="C112" s="1208" t="n"/>
      <c r="D112" s="1208" t="n"/>
      <c r="E112" s="1208" t="n"/>
      <c r="F112" s="1208" t="n"/>
      <c r="G112" s="1208" t="n"/>
      <c r="H112" s="1208" t="n"/>
      <c r="I112" s="1198" t="n"/>
      <c r="J112" s="1168" t="n"/>
      <c r="N112" s="1193" t="n"/>
      <c r="O112" s="1180" t="n"/>
      <c r="P112" s="1180" t="n"/>
      <c r="Q112" s="1180" t="n"/>
      <c r="R112" s="1180" t="n"/>
      <c r="S112" s="1180" t="n"/>
      <c r="T112" s="1180" t="n"/>
      <c r="U112" s="1181" t="n"/>
    </row>
    <row r="113" ht="14.25" customHeight="1" s="980">
      <c r="A113" s="1071" t="n"/>
      <c r="B113" s="1097" t="inlineStr">
        <is>
          <t xml:space="preserve"> Bond </t>
        </is>
      </c>
      <c r="C113" s="1208" t="n"/>
      <c r="D113" s="1208" t="n"/>
      <c r="E113" s="1208" t="n"/>
      <c r="F113" s="1208" t="n"/>
      <c r="G113" s="1208" t="n"/>
      <c r="H113" s="1208" t="n"/>
      <c r="I113" s="1209" t="n"/>
      <c r="J113" s="1168" t="n"/>
      <c r="N113" s="1193">
        <f>B105</f>
        <v/>
      </c>
      <c r="O113" s="1180">
        <f>C105*BS!$B$9</f>
        <v/>
      </c>
      <c r="P113" s="1180">
        <f>D105*BS!$B$9</f>
        <v/>
      </c>
      <c r="Q113" s="1180">
        <f>E105*BS!$B$9</f>
        <v/>
      </c>
      <c r="R113" s="1180">
        <f>F105*BS!$B$9</f>
        <v/>
      </c>
      <c r="S113" s="1180">
        <f>G105*BS!$B$9</f>
        <v/>
      </c>
      <c r="T113" s="1180">
        <f>H105*BS!$B$9</f>
        <v/>
      </c>
      <c r="U113" s="1181">
        <f>I105</f>
        <v/>
      </c>
    </row>
    <row r="114" ht="14.25" customHeight="1" s="980">
      <c r="A114" s="1071" t="n"/>
      <c r="B114" s="1097" t="n"/>
      <c r="C114" s="1208" t="n"/>
      <c r="D114" s="1208" t="n"/>
      <c r="E114" s="1208" t="n"/>
      <c r="F114" s="1208" t="n"/>
      <c r="G114" s="1208" t="n">
        <v>0</v>
      </c>
      <c r="H114" s="1208" t="n">
        <v>0</v>
      </c>
      <c r="I114" s="1209" t="n"/>
      <c r="J114" s="1168" t="n"/>
      <c r="N114" s="1193" t="n"/>
      <c r="O114" s="1180" t="n"/>
      <c r="P114" s="1180" t="n"/>
      <c r="Q114" s="1180" t="n"/>
      <c r="R114" s="1180" t="n"/>
      <c r="S114" s="1180" t="n"/>
      <c r="T114" s="1180" t="n"/>
      <c r="U114" s="1181" t="n"/>
    </row>
    <row r="115" ht="14.25" customHeight="1" s="980">
      <c r="A115" s="1071" t="n"/>
      <c r="B115" s="1097" t="inlineStr">
        <is>
          <t xml:space="preserve"> Subordinate Debt</t>
        </is>
      </c>
      <c r="C115" s="1208" t="n"/>
      <c r="D115" s="1208" t="n"/>
      <c r="E115" s="1208" t="n"/>
      <c r="F115" s="1208" t="n"/>
      <c r="G115" s="1208" t="n"/>
      <c r="H115" s="1208" t="n"/>
      <c r="I115" s="1191" t="n"/>
      <c r="J115" s="1168" t="n"/>
      <c r="N115" s="1193">
        <f>B107</f>
        <v/>
      </c>
      <c r="O115" s="1180">
        <f>C107*BS!$B$9</f>
        <v/>
      </c>
      <c r="P115" s="1180">
        <f>D107*BS!$B$9</f>
        <v/>
      </c>
      <c r="Q115" s="1180">
        <f>E107*BS!$B$9</f>
        <v/>
      </c>
      <c r="R115" s="1180">
        <f>F107*BS!$B$9</f>
        <v/>
      </c>
      <c r="S115" s="1180">
        <f>G107*BS!$B$9</f>
        <v/>
      </c>
      <c r="T115" s="1180">
        <f>H107*BS!$B$9</f>
        <v/>
      </c>
      <c r="U115" s="1181">
        <f>I107</f>
        <v/>
      </c>
    </row>
    <row r="116" ht="16.5" customHeight="1" s="980">
      <c r="B116" t="inlineStr">
        <is>
          <t xml:space="preserve">  Current</t>
        </is>
      </c>
      <c r="G116" t="n">
        <v>2719442</v>
      </c>
      <c r="H116" t="n">
        <v>1615671</v>
      </c>
    </row>
    <row r="117" ht="16.5" customFormat="1" customHeight="1" s="1182">
      <c r="B117" t="inlineStr">
        <is>
          <t xml:space="preserve">  Non-current</t>
        </is>
      </c>
      <c r="G117" t="n">
        <v>6834009</v>
      </c>
      <c r="H117" t="n">
        <v>6315662</v>
      </c>
    </row>
    <row r="118" ht="16.5" customHeight="1" s="980"/>
    <row r="119" ht="16.5" customFormat="1" customHeight="1" s="1182"/>
    <row r="120" ht="16.5" customHeight="1" s="980">
      <c r="A120" s="1071" t="n"/>
      <c r="B120" s="1097" t="n"/>
      <c r="C120" s="1208" t="n"/>
      <c r="D120" s="1208" t="n"/>
      <c r="E120" s="1208" t="n"/>
      <c r="F120" s="1208" t="n"/>
      <c r="G120" s="1208" t="n"/>
      <c r="H120" s="1208" t="n"/>
      <c r="I120" s="1191" t="n"/>
      <c r="J120" s="1168" t="n"/>
      <c r="N120" s="1193" t="n"/>
      <c r="O120" s="1180" t="n"/>
      <c r="P120" s="1180" t="n"/>
      <c r="Q120" s="1180" t="n"/>
      <c r="R120" s="1180" t="n"/>
      <c r="S120" s="1180" t="n"/>
      <c r="T120" s="1180" t="n"/>
      <c r="U120" s="1181" t="n"/>
    </row>
    <row r="121" ht="16.5" customHeight="1" s="980">
      <c r="A121" s="1071" t="n"/>
      <c r="B121" s="1097" t="inlineStr">
        <is>
          <t xml:space="preserve"> Loan from related parties </t>
        </is>
      </c>
      <c r="C121" s="1208" t="n"/>
      <c r="D121" s="1208" t="n"/>
      <c r="E121" s="1208" t="n"/>
      <c r="F121" s="1208" t="n"/>
      <c r="G121" s="1208" t="n"/>
      <c r="H121" s="1208" t="n"/>
      <c r="I121" s="1191" t="n"/>
      <c r="J121" s="1168" t="n"/>
      <c r="N121" s="1193">
        <f>B109</f>
        <v/>
      </c>
      <c r="O121" s="1180">
        <f>C109*BS!$B$9</f>
        <v/>
      </c>
      <c r="P121" s="1180">
        <f>D109*BS!$B$9</f>
        <v/>
      </c>
      <c r="Q121" s="1180">
        <f>E109*BS!$B$9</f>
        <v/>
      </c>
      <c r="R121" s="1180">
        <f>F109*BS!$B$9</f>
        <v/>
      </c>
      <c r="S121" s="1180">
        <f>G109*BS!$B$9</f>
        <v/>
      </c>
      <c r="T121" s="1180">
        <f>H109*BS!$B$9</f>
        <v/>
      </c>
      <c r="U121" s="1181">
        <f>I109</f>
        <v/>
      </c>
    </row>
    <row r="122" ht="16.5" customHeight="1" s="980">
      <c r="A122" s="1071" t="n"/>
      <c r="B122" s="1097" t="n"/>
      <c r="C122" s="1208" t="n"/>
      <c r="D122" s="1208" t="n"/>
      <c r="E122" s="1208" t="n"/>
      <c r="F122" s="1208" t="n"/>
      <c r="G122" s="1208" t="n"/>
      <c r="H122" s="1208" t="n"/>
      <c r="I122" s="1191" t="n"/>
      <c r="J122" s="1168" t="n"/>
      <c r="N122" s="1193">
        <f>B110</f>
        <v/>
      </c>
      <c r="O122" s="1180">
        <f>C110*BS!$B$9</f>
        <v/>
      </c>
      <c r="P122" s="1180">
        <f>D110*BS!$B$9</f>
        <v/>
      </c>
      <c r="Q122" s="1180">
        <f>E110*BS!$B$9</f>
        <v/>
      </c>
      <c r="R122" s="1180">
        <f>F110*BS!$B$9</f>
        <v/>
      </c>
      <c r="S122" s="1180">
        <f>G110*BS!$B$9</f>
        <v/>
      </c>
      <c r="T122" s="1180">
        <f>H110*BS!$B$9</f>
        <v/>
      </c>
      <c r="U122" s="1181">
        <f>I110</f>
        <v/>
      </c>
    </row>
    <row r="123" ht="18.75" customFormat="1" customHeight="1" s="1182">
      <c r="A123" s="1071" t="n"/>
      <c r="B123" s="1097" t="n"/>
      <c r="C123" s="1208" t="n"/>
      <c r="D123" s="1208" t="n"/>
      <c r="E123" s="1208" t="n"/>
      <c r="F123" s="1208" t="n"/>
      <c r="G123" s="1208" t="n"/>
      <c r="H123" s="1208" t="n"/>
      <c r="I123" s="1191" t="n"/>
      <c r="J123" s="1168" t="n"/>
      <c r="N123" s="1193">
        <f>B111</f>
        <v/>
      </c>
      <c r="O123" s="1180">
        <f>C111*BS!$B$9</f>
        <v/>
      </c>
      <c r="P123" s="1180">
        <f>D111*BS!$B$9</f>
        <v/>
      </c>
      <c r="Q123" s="1180">
        <f>E111*BS!$B$9</f>
        <v/>
      </c>
      <c r="R123" s="1180">
        <f>F111*BS!$B$9</f>
        <v/>
      </c>
      <c r="S123" s="1180">
        <f>G111*BS!$B$9</f>
        <v/>
      </c>
      <c r="T123" s="1180">
        <f>H111*BS!$B$9</f>
        <v/>
      </c>
      <c r="U123" s="1181">
        <f>I111</f>
        <v/>
      </c>
    </row>
    <row r="124" ht="14.25" customHeight="1" s="980">
      <c r="A124" s="1071" t="n"/>
      <c r="B124" s="1097" t="n"/>
      <c r="C124" s="1208" t="n"/>
      <c r="D124" s="1208" t="n"/>
      <c r="E124" s="1208" t="n"/>
      <c r="F124" s="1208" t="n"/>
      <c r="G124" s="1208" t="n"/>
      <c r="H124" s="1208" t="n"/>
      <c r="I124" s="1191" t="n"/>
      <c r="J124" s="1168" t="n"/>
      <c r="N124" s="1193">
        <f>B112</f>
        <v/>
      </c>
      <c r="O124" s="1180">
        <f>C112*BS!$B$9</f>
        <v/>
      </c>
      <c r="P124" s="1180">
        <f>D112*BS!$B$9</f>
        <v/>
      </c>
      <c r="Q124" s="1180">
        <f>E112*BS!$B$9</f>
        <v/>
      </c>
      <c r="R124" s="1180">
        <f>F112*BS!$B$9</f>
        <v/>
      </c>
      <c r="S124" s="1180">
        <f>G112*BS!$B$9</f>
        <v/>
      </c>
      <c r="T124" s="1180">
        <f>H112*BS!$B$9</f>
        <v/>
      </c>
      <c r="U124" s="1181">
        <f>I112</f>
        <v/>
      </c>
    </row>
    <row r="125" ht="14.25" customHeight="1" s="980">
      <c r="A125" s="1071" t="n"/>
      <c r="B125" s="1097" t="n"/>
      <c r="C125" s="1208" t="n"/>
      <c r="D125" s="1208" t="n"/>
      <c r="E125" s="1208" t="n"/>
      <c r="F125" s="1208" t="n"/>
      <c r="G125" s="1208" t="n"/>
      <c r="H125" s="1208" t="n"/>
      <c r="I125" s="1191" t="n"/>
      <c r="J125" s="1168" t="n"/>
      <c r="N125" s="1193">
        <f>B113</f>
        <v/>
      </c>
      <c r="O125" s="1180">
        <f>C113*BS!$B$9</f>
        <v/>
      </c>
      <c r="P125" s="1180">
        <f>D113*BS!$B$9</f>
        <v/>
      </c>
      <c r="Q125" s="1180">
        <f>E113*BS!$B$9</f>
        <v/>
      </c>
      <c r="R125" s="1180">
        <f>F113*BS!$B$9</f>
        <v/>
      </c>
      <c r="S125" s="1180">
        <f>G113*BS!$B$9</f>
        <v/>
      </c>
      <c r="T125" s="1180">
        <f>H113*BS!$B$9</f>
        <v/>
      </c>
      <c r="U125" s="1181">
        <f>I113</f>
        <v/>
      </c>
    </row>
    <row r="126" ht="14.25" customHeight="1" s="980">
      <c r="A126" s="1071" t="n"/>
      <c r="B126" s="1097" t="n"/>
      <c r="C126" s="1208" t="n"/>
      <c r="D126" s="1208" t="n"/>
      <c r="E126" s="1208" t="n"/>
      <c r="F126" s="1208" t="n"/>
      <c r="G126" s="1208" t="n"/>
      <c r="H126" s="1208" t="n"/>
      <c r="I126" s="1191" t="n"/>
      <c r="J126" s="1168" t="n"/>
      <c r="N126" s="1193">
        <f>B114</f>
        <v/>
      </c>
      <c r="O126" s="1180">
        <f>C114*BS!$B$9</f>
        <v/>
      </c>
      <c r="P126" s="1180">
        <f>D114*BS!$B$9</f>
        <v/>
      </c>
      <c r="Q126" s="1180">
        <f>E114*BS!$B$9</f>
        <v/>
      </c>
      <c r="R126" s="1180">
        <f>F114*BS!$B$9</f>
        <v/>
      </c>
      <c r="S126" s="1180">
        <f>G114*BS!$B$9</f>
        <v/>
      </c>
      <c r="T126" s="1180">
        <f>H114*BS!$B$9</f>
        <v/>
      </c>
      <c r="U126" s="1181">
        <f>I114</f>
        <v/>
      </c>
    </row>
    <row r="127" ht="14.25" customHeight="1" s="980">
      <c r="A127" s="1071" t="n"/>
      <c r="B127" s="1097" t="n"/>
      <c r="C127" s="1208" t="n"/>
      <c r="D127" s="1208" t="n"/>
      <c r="E127" s="1208" t="n"/>
      <c r="F127" s="1208" t="n"/>
      <c r="G127" s="1208" t="n"/>
      <c r="H127" s="1208" t="n"/>
      <c r="I127" s="1191" t="n"/>
      <c r="J127" s="1168" t="n"/>
      <c r="N127" s="1193">
        <f>B115</f>
        <v/>
      </c>
      <c r="O127" s="1180">
        <f>C115*BS!$B$9</f>
        <v/>
      </c>
      <c r="P127" s="1180">
        <f>D115*BS!$B$9</f>
        <v/>
      </c>
      <c r="Q127" s="1180">
        <f>E115*BS!$B$9</f>
        <v/>
      </c>
      <c r="R127" s="1180">
        <f>F115*BS!$B$9</f>
        <v/>
      </c>
      <c r="S127" s="1180">
        <f>G115*BS!$B$9</f>
        <v/>
      </c>
      <c r="T127" s="1180">
        <f>H115*BS!$B$9</f>
        <v/>
      </c>
      <c r="U127" s="1181">
        <f>I115</f>
        <v/>
      </c>
    </row>
    <row r="128" ht="14.25" customHeight="1" s="980">
      <c r="B128" s="1097" t="inlineStr">
        <is>
          <t xml:space="preserve"> Others </t>
        </is>
      </c>
      <c r="C128" s="1208" t="n"/>
      <c r="D128" s="1208" t="n"/>
      <c r="E128" s="1208" t="n"/>
      <c r="F128" s="1208" t="n"/>
      <c r="G128" s="1208" t="n"/>
      <c r="H128" s="1208" t="n"/>
      <c r="I128" s="1201" t="n"/>
      <c r="J128" s="1168" t="n"/>
      <c r="N128" s="1193">
        <f>B116</f>
        <v/>
      </c>
      <c r="O128" s="1180">
        <f>C116*BS!$B$9</f>
        <v/>
      </c>
      <c r="P128" s="1180">
        <f>D116*BS!$B$9</f>
        <v/>
      </c>
      <c r="Q128" s="1180">
        <f>E116*BS!$B$9</f>
        <v/>
      </c>
      <c r="R128" s="1180">
        <f>F116*BS!$B$9</f>
        <v/>
      </c>
      <c r="S128" s="1180">
        <f>G116*BS!$B$9</f>
        <v/>
      </c>
      <c r="T128" s="1180">
        <f>H116*BS!$B$9</f>
        <v/>
      </c>
      <c r="U128" s="1181">
        <f>I116</f>
        <v/>
      </c>
    </row>
    <row r="129" ht="14.25" customHeight="1" s="980">
      <c r="A129" s="1182" t="n"/>
      <c r="B129" s="1091" t="inlineStr">
        <is>
          <t xml:space="preserve">Total </t>
        </is>
      </c>
      <c r="C129" s="1144">
        <f>SUM(C103:C116)</f>
        <v/>
      </c>
      <c r="D129" s="1144">
        <f>SUM(D103:D116)</f>
        <v/>
      </c>
      <c r="E129" s="1144">
        <f>SUM(E103:E116)</f>
        <v/>
      </c>
      <c r="F129" s="1144">
        <f>SUM(F103:F116)</f>
        <v/>
      </c>
      <c r="G129" s="1144">
        <f>SUM(G103:G116)</f>
        <v/>
      </c>
      <c r="H129" s="1144">
        <f>SUM(H103:H116)</f>
        <v/>
      </c>
      <c r="I129" s="1210" t="n"/>
      <c r="J129" s="1184" t="n"/>
      <c r="K129" s="1185" t="n"/>
      <c r="L129" s="1185" t="n"/>
      <c r="M129" s="1185" t="n"/>
      <c r="N129" s="1175">
        <f>B117</f>
        <v/>
      </c>
      <c r="O129" s="1186">
        <f>C117*BS!$B$9</f>
        <v/>
      </c>
      <c r="P129" s="1186">
        <f>D117*BS!$B$9</f>
        <v/>
      </c>
      <c r="Q129" s="1186">
        <f>E117*BS!$B$9</f>
        <v/>
      </c>
      <c r="R129" s="1186">
        <f>F117*BS!$B$9</f>
        <v/>
      </c>
      <c r="S129" s="1186">
        <f>G117*BS!$B$9</f>
        <v/>
      </c>
      <c r="T129" s="1186">
        <f>H117*BS!$B$9</f>
        <v/>
      </c>
      <c r="U129" s="1181">
        <f>I117</f>
        <v/>
      </c>
      <c r="V129" s="1185" t="n"/>
      <c r="W129" s="1185" t="n"/>
      <c r="X129" s="1185" t="n"/>
      <c r="Y129" s="1185" t="n"/>
      <c r="Z129" s="1185" t="n"/>
      <c r="AA129" s="1185" t="n"/>
      <c r="AB129" s="1185" t="n"/>
      <c r="AC129" s="1185" t="n"/>
      <c r="AD129" s="1185" t="n"/>
      <c r="AE129" s="1185" t="n"/>
      <c r="AF129" s="1185" t="n"/>
      <c r="AG129" s="1185" t="n"/>
      <c r="AH129" s="1185" t="n"/>
      <c r="AI129" s="1185" t="n"/>
      <c r="AJ129" s="1185" t="n"/>
      <c r="AK129" s="1185" t="n"/>
      <c r="AL129" s="1185" t="n"/>
      <c r="AM129" s="1185" t="n"/>
      <c r="AN129" s="1185" t="n"/>
      <c r="AO129" s="1185" t="n"/>
      <c r="AP129" s="1185" t="n"/>
      <c r="AQ129" s="1185" t="n"/>
      <c r="AR129" s="1185" t="n"/>
      <c r="AS129" s="1185" t="n"/>
      <c r="AT129" s="1185" t="n"/>
      <c r="AU129" s="1185" t="n"/>
      <c r="AV129" s="1185" t="n"/>
      <c r="AW129" s="1185" t="n"/>
      <c r="AX129" s="1185" t="n"/>
      <c r="AY129" s="1185" t="n"/>
      <c r="AZ129" s="1185" t="n"/>
      <c r="BA129" s="1185" t="n"/>
      <c r="BB129" s="1185" t="n"/>
      <c r="BC129" s="1185" t="n"/>
      <c r="BD129" s="1185" t="n"/>
      <c r="BE129" s="1185" t="n"/>
      <c r="BF129" s="1185" t="n"/>
      <c r="BG129" s="1185" t="n"/>
      <c r="BH129" s="1185" t="n"/>
      <c r="BI129" s="1185" t="n"/>
      <c r="BJ129" s="1185" t="n"/>
      <c r="BK129" s="1185" t="n"/>
      <c r="BL129" s="1185" t="n"/>
      <c r="BM129" s="1185" t="n"/>
      <c r="BN129" s="1185" t="n"/>
      <c r="BO129" s="1185" t="n"/>
      <c r="BP129" s="1185" t="n"/>
      <c r="BQ129" s="1185" t="n"/>
      <c r="BR129" s="1185" t="n"/>
      <c r="BS129" s="1185" t="n"/>
      <c r="BT129" s="1185" t="n"/>
      <c r="BU129" s="1185" t="n"/>
      <c r="BV129" s="1185" t="n"/>
      <c r="BW129" s="1185" t="n"/>
      <c r="BX129" s="1185" t="n"/>
      <c r="BY129" s="1185" t="n"/>
      <c r="BZ129" s="1185" t="n"/>
      <c r="CA129" s="1185" t="n"/>
      <c r="CB129" s="1185" t="n"/>
      <c r="CC129" s="1185" t="n"/>
      <c r="CD129" s="1185" t="n"/>
      <c r="CE129" s="1185" t="n"/>
      <c r="CF129" s="1185" t="n"/>
      <c r="CG129" s="1185" t="n"/>
      <c r="CH129" s="1185" t="n"/>
      <c r="CI129" s="1185" t="n"/>
      <c r="CJ129" s="1185" t="n"/>
      <c r="CK129" s="1185" t="n"/>
      <c r="CL129" s="1185" t="n"/>
      <c r="CM129" s="1185" t="n"/>
      <c r="CN129" s="1185" t="n"/>
      <c r="CO129" s="1185" t="n"/>
      <c r="CP129" s="1185" t="n"/>
      <c r="CQ129" s="1185" t="n"/>
      <c r="CR129" s="1185" t="n"/>
      <c r="CS129" s="1185" t="n"/>
      <c r="CT129" s="1185" t="n"/>
      <c r="CU129" s="1185" t="n"/>
      <c r="CV129" s="1185" t="n"/>
      <c r="CW129" s="1185" t="n"/>
      <c r="CX129" s="1185" t="n"/>
      <c r="CY129" s="1185" t="n"/>
      <c r="CZ129" s="1185" t="n"/>
      <c r="DA129" s="1185" t="n"/>
      <c r="DB129" s="1185" t="n"/>
      <c r="DC129" s="1185" t="n"/>
      <c r="DD129" s="1185" t="n"/>
      <c r="DE129" s="1185" t="n"/>
      <c r="DF129" s="1185" t="n"/>
      <c r="DG129" s="1185" t="n"/>
      <c r="DH129" s="1185" t="n"/>
      <c r="DI129" s="1185" t="n"/>
      <c r="DJ129" s="1185" t="n"/>
      <c r="DK129" s="1185" t="n"/>
      <c r="DL129" s="1185" t="n"/>
      <c r="DM129" s="1185" t="n"/>
      <c r="DN129" s="1185" t="n"/>
      <c r="DO129" s="1185" t="n"/>
      <c r="DP129" s="1185" t="n"/>
      <c r="DQ129" s="1185" t="n"/>
      <c r="DR129" s="1185" t="n"/>
      <c r="DS129" s="1185" t="n"/>
      <c r="DT129" s="1185" t="n"/>
      <c r="DU129" s="1185" t="n"/>
      <c r="DV129" s="1185" t="n"/>
      <c r="DW129" s="1185" t="n"/>
      <c r="DX129" s="1185" t="n"/>
      <c r="DY129" s="1185" t="n"/>
      <c r="DZ129" s="1185" t="n"/>
      <c r="EA129" s="1185" t="n"/>
      <c r="EB129" s="1185" t="n"/>
      <c r="EC129" s="1185" t="n"/>
      <c r="ED129" s="1185" t="n"/>
      <c r="EE129" s="1185" t="n"/>
      <c r="EF129" s="1185" t="n"/>
      <c r="EG129" s="1185" t="n"/>
      <c r="EH129" s="1185" t="n"/>
      <c r="EI129" s="1185" t="n"/>
      <c r="EJ129" s="1185" t="n"/>
    </row>
    <row r="130" ht="14.25" customHeight="1" s="980">
      <c r="B130" s="1097" t="n"/>
      <c r="C130" s="1211" t="n"/>
      <c r="D130" s="1211" t="n"/>
      <c r="E130" s="1211" t="n"/>
      <c r="F130" s="1211" t="n"/>
      <c r="G130" s="1211" t="n"/>
      <c r="H130" s="1211" t="n"/>
      <c r="I130" s="1201" t="n"/>
      <c r="J130" s="1168" t="n"/>
      <c r="N130" s="1193" t="n"/>
      <c r="O130" s="1180" t="n"/>
      <c r="P130" s="1180" t="n"/>
      <c r="Q130" s="1180" t="n"/>
      <c r="R130" s="1180" t="n"/>
      <c r="S130" s="1180" t="n"/>
      <c r="T130" s="1180" t="n"/>
      <c r="U130" s="1181" t="n"/>
    </row>
    <row r="131" ht="14.25" customHeight="1" s="980">
      <c r="A131" s="1182" t="n"/>
      <c r="B131" s="1091" t="inlineStr">
        <is>
          <t xml:space="preserve">Deferred Taxes </t>
        </is>
      </c>
      <c r="C131" s="1212" t="n"/>
      <c r="D131" s="1212" t="n"/>
      <c r="E131" s="1212" t="n"/>
      <c r="F131" s="1212" t="n"/>
      <c r="G131" s="1212" t="n"/>
      <c r="H131" s="1212" t="n"/>
      <c r="I131" s="1210" t="n"/>
      <c r="J131" s="1184" t="n"/>
      <c r="K131" s="1185" t="n"/>
      <c r="L131" s="1185" t="n"/>
      <c r="M131" s="1185" t="n"/>
      <c r="N131" s="1175">
        <f>B119</f>
        <v/>
      </c>
      <c r="O131" s="1186">
        <f>C119*BS!$B$9</f>
        <v/>
      </c>
      <c r="P131" s="1186">
        <f>D119*BS!$B$9</f>
        <v/>
      </c>
      <c r="Q131" s="1186">
        <f>E119*BS!$B$9</f>
        <v/>
      </c>
      <c r="R131" s="1186">
        <f>F119*BS!$B$9</f>
        <v/>
      </c>
      <c r="S131" s="1186">
        <f>G119*BS!$B$9</f>
        <v/>
      </c>
      <c r="T131" s="1186">
        <f>H119*BS!$B$9</f>
        <v/>
      </c>
      <c r="U131" s="1181">
        <f>I119</f>
        <v/>
      </c>
      <c r="V131" s="1185" t="n"/>
      <c r="W131" s="1185" t="n"/>
      <c r="X131" s="1185" t="n"/>
      <c r="Y131" s="1185" t="n"/>
      <c r="Z131" s="1185" t="n"/>
      <c r="AA131" s="1185" t="n"/>
      <c r="AB131" s="1185" t="n"/>
      <c r="AC131" s="1185" t="n"/>
      <c r="AD131" s="1185" t="n"/>
      <c r="AE131" s="1185" t="n"/>
      <c r="AF131" s="1185" t="n"/>
      <c r="AG131" s="1185" t="n"/>
      <c r="AH131" s="1185" t="n"/>
      <c r="AI131" s="1185" t="n"/>
      <c r="AJ131" s="1185" t="n"/>
      <c r="AK131" s="1185" t="n"/>
      <c r="AL131" s="1185" t="n"/>
      <c r="AM131" s="1185" t="n"/>
      <c r="AN131" s="1185" t="n"/>
      <c r="AO131" s="1185" t="n"/>
      <c r="AP131" s="1185" t="n"/>
      <c r="AQ131" s="1185" t="n"/>
      <c r="AR131" s="1185" t="n"/>
      <c r="AS131" s="1185" t="n"/>
      <c r="AT131" s="1185" t="n"/>
      <c r="AU131" s="1185" t="n"/>
      <c r="AV131" s="1185" t="n"/>
      <c r="AW131" s="1185" t="n"/>
      <c r="AX131" s="1185" t="n"/>
      <c r="AY131" s="1185" t="n"/>
      <c r="AZ131" s="1185" t="n"/>
      <c r="BA131" s="1185" t="n"/>
      <c r="BB131" s="1185" t="n"/>
      <c r="BC131" s="1185" t="n"/>
      <c r="BD131" s="1185" t="n"/>
      <c r="BE131" s="1185" t="n"/>
      <c r="BF131" s="1185" t="n"/>
      <c r="BG131" s="1185" t="n"/>
      <c r="BH131" s="1185" t="n"/>
      <c r="BI131" s="1185" t="n"/>
      <c r="BJ131" s="1185" t="n"/>
      <c r="BK131" s="1185" t="n"/>
      <c r="BL131" s="1185" t="n"/>
      <c r="BM131" s="1185" t="n"/>
      <c r="BN131" s="1185" t="n"/>
      <c r="BO131" s="1185" t="n"/>
      <c r="BP131" s="1185" t="n"/>
      <c r="BQ131" s="1185" t="n"/>
      <c r="BR131" s="1185" t="n"/>
      <c r="BS131" s="1185" t="n"/>
      <c r="BT131" s="1185" t="n"/>
      <c r="BU131" s="1185" t="n"/>
      <c r="BV131" s="1185" t="n"/>
      <c r="BW131" s="1185" t="n"/>
      <c r="BX131" s="1185" t="n"/>
      <c r="BY131" s="1185" t="n"/>
      <c r="BZ131" s="1185" t="n"/>
      <c r="CA131" s="1185" t="n"/>
      <c r="CB131" s="1185" t="n"/>
      <c r="CC131" s="1185" t="n"/>
      <c r="CD131" s="1185" t="n"/>
      <c r="CE131" s="1185" t="n"/>
      <c r="CF131" s="1185" t="n"/>
      <c r="CG131" s="1185" t="n"/>
      <c r="CH131" s="1185" t="n"/>
      <c r="CI131" s="1185" t="n"/>
      <c r="CJ131" s="1185" t="n"/>
      <c r="CK131" s="1185" t="n"/>
      <c r="CL131" s="1185" t="n"/>
      <c r="CM131" s="1185" t="n"/>
      <c r="CN131" s="1185" t="n"/>
      <c r="CO131" s="1185" t="n"/>
      <c r="CP131" s="1185" t="n"/>
      <c r="CQ131" s="1185" t="n"/>
      <c r="CR131" s="1185" t="n"/>
      <c r="CS131" s="1185" t="n"/>
      <c r="CT131" s="1185" t="n"/>
      <c r="CU131" s="1185" t="n"/>
      <c r="CV131" s="1185" t="n"/>
      <c r="CW131" s="1185" t="n"/>
      <c r="CX131" s="1185" t="n"/>
      <c r="CY131" s="1185" t="n"/>
      <c r="CZ131" s="1185" t="n"/>
      <c r="DA131" s="1185" t="n"/>
      <c r="DB131" s="1185" t="n"/>
      <c r="DC131" s="1185" t="n"/>
      <c r="DD131" s="1185" t="n"/>
      <c r="DE131" s="1185" t="n"/>
      <c r="DF131" s="1185" t="n"/>
      <c r="DG131" s="1185" t="n"/>
      <c r="DH131" s="1185" t="n"/>
      <c r="DI131" s="1185" t="n"/>
      <c r="DJ131" s="1185" t="n"/>
      <c r="DK131" s="1185" t="n"/>
      <c r="DL131" s="1185" t="n"/>
      <c r="DM131" s="1185" t="n"/>
      <c r="DN131" s="1185" t="n"/>
      <c r="DO131" s="1185" t="n"/>
      <c r="DP131" s="1185" t="n"/>
      <c r="DQ131" s="1185" t="n"/>
      <c r="DR131" s="1185" t="n"/>
      <c r="DS131" s="1185" t="n"/>
      <c r="DT131" s="1185" t="n"/>
      <c r="DU131" s="1185" t="n"/>
      <c r="DV131" s="1185" t="n"/>
      <c r="DW131" s="1185" t="n"/>
      <c r="DX131" s="1185" t="n"/>
      <c r="DY131" s="1185" t="n"/>
      <c r="DZ131" s="1185" t="n"/>
      <c r="EA131" s="1185" t="n"/>
      <c r="EB131" s="1185" t="n"/>
      <c r="EC131" s="1185" t="n"/>
      <c r="ED131" s="1185" t="n"/>
      <c r="EE131" s="1185" t="n"/>
      <c r="EF131" s="1185" t="n"/>
      <c r="EG131" s="1185" t="n"/>
      <c r="EH131" s="1185" t="n"/>
      <c r="EI131" s="1185" t="n"/>
      <c r="EJ131" s="1185" t="n"/>
    </row>
    <row r="132" ht="14.25" customHeight="1" s="980">
      <c r="B132" s="1097" t="inlineStr">
        <is>
          <t>Borrowings</t>
        </is>
      </c>
      <c r="C132" s="1141" t="n"/>
      <c r="D132" s="1141" t="n"/>
      <c r="E132" s="1141" t="n"/>
      <c r="F132" s="1141" t="n"/>
      <c r="G132" s="1141" t="n">
        <v>48102669</v>
      </c>
      <c r="H132" s="1141" t="n">
        <v>36057231</v>
      </c>
      <c r="I132" s="1201" t="n"/>
      <c r="J132" s="1168" t="n"/>
      <c r="N132" s="1193">
        <f>B120</f>
        <v/>
      </c>
      <c r="O132" s="1180">
        <f>C120*BS!$B$9</f>
        <v/>
      </c>
      <c r="P132" s="1180">
        <f>D120*BS!$B$9</f>
        <v/>
      </c>
      <c r="Q132" s="1180">
        <f>E120*BS!$B$9</f>
        <v/>
      </c>
      <c r="R132" s="1180">
        <f>F120*BS!$B$9</f>
        <v/>
      </c>
      <c r="S132" s="1180">
        <f>G120*BS!$B$9</f>
        <v/>
      </c>
      <c r="T132" s="1180">
        <f>H120*BS!$B$9</f>
        <v/>
      </c>
      <c r="U132" s="1181">
        <f>I120</f>
        <v/>
      </c>
    </row>
    <row r="133" ht="14.25" customHeight="1" s="980">
      <c r="B133" s="1097" t="inlineStr">
        <is>
          <t>Lease liability</t>
        </is>
      </c>
      <c r="C133" s="1141" t="n"/>
      <c r="D133" s="1141" t="n"/>
      <c r="E133" s="1141" t="n"/>
      <c r="F133" s="1141" t="n"/>
      <c r="G133" s="1141" t="n">
        <v>6834009</v>
      </c>
      <c r="H133" s="1141" t="n">
        <v>6315662</v>
      </c>
      <c r="I133" s="1201" t="n"/>
      <c r="J133" s="1168" t="n"/>
      <c r="N133" s="1193" t="n"/>
      <c r="O133" s="1180" t="n"/>
      <c r="P133" s="1180" t="n"/>
      <c r="Q133" s="1180" t="n"/>
      <c r="R133" s="1180" t="n"/>
      <c r="S133" s="1180" t="n"/>
      <c r="T133" s="1180" t="n"/>
      <c r="U133" s="1181" t="n"/>
    </row>
    <row r="134" ht="14.25" customHeight="1" s="980">
      <c r="B134" s="1091" t="inlineStr">
        <is>
          <t xml:space="preserve">Total </t>
        </is>
      </c>
      <c r="C134" s="1144">
        <f>SUM(C120:C121)</f>
        <v/>
      </c>
      <c r="D134" s="1144">
        <f>SUM(D120:D121)</f>
        <v/>
      </c>
      <c r="E134" s="1144">
        <f>SUM(E120:E121)</f>
        <v/>
      </c>
      <c r="F134" s="1144">
        <f>SUM(F120:F121)</f>
        <v/>
      </c>
      <c r="G134" s="1144">
        <f>SUM(G120:G121)</f>
        <v/>
      </c>
      <c r="H134" s="1144">
        <f>SUM(H120:H121)</f>
        <v/>
      </c>
      <c r="I134" s="1201" t="n"/>
      <c r="J134" s="1168" t="n"/>
      <c r="N134" s="1193" t="n"/>
      <c r="O134" s="1180" t="n"/>
      <c r="P134" s="1180" t="n"/>
      <c r="Q134" s="1180" t="n"/>
      <c r="R134" s="1180" t="n"/>
      <c r="S134" s="1180" t="n"/>
      <c r="T134" s="1180" t="n"/>
      <c r="U134" s="1181" t="n"/>
    </row>
    <row r="135" ht="14.25" customFormat="1" customHeight="1" s="1182">
      <c r="A135" s="1182" t="n"/>
      <c r="B135" s="1091" t="inlineStr">
        <is>
          <t xml:space="preserve">Other Long Term liabilities </t>
        </is>
      </c>
      <c r="C135" s="1212" t="n"/>
      <c r="D135" s="1212" t="n"/>
      <c r="E135" s="1212" t="n"/>
      <c r="F135" s="1212" t="n"/>
      <c r="G135" s="1212" t="n"/>
      <c r="H135" s="1212" t="n"/>
      <c r="I135" s="1210" t="n"/>
      <c r="J135" s="1184" t="n"/>
      <c r="K135" s="1185" t="n"/>
      <c r="L135" s="1185" t="n"/>
      <c r="M135" s="1185" t="n"/>
      <c r="N135" s="1175">
        <f>B123</f>
        <v/>
      </c>
      <c r="O135" s="1186" t="n"/>
      <c r="P135" s="1186" t="n"/>
      <c r="Q135" s="1186" t="n"/>
      <c r="R135" s="1186" t="n"/>
      <c r="S135" s="1186" t="n"/>
      <c r="T135" s="1186" t="n"/>
      <c r="U135" s="1181" t="n"/>
      <c r="V135" s="1185" t="n"/>
      <c r="W135" s="1185" t="n"/>
      <c r="X135" s="1185" t="n"/>
      <c r="Y135" s="1185" t="n"/>
      <c r="Z135" s="1185" t="n"/>
      <c r="AA135" s="1185" t="n"/>
      <c r="AB135" s="1185" t="n"/>
      <c r="AC135" s="1185" t="n"/>
      <c r="AD135" s="1185" t="n"/>
      <c r="AE135" s="1185" t="n"/>
      <c r="AF135" s="1185" t="n"/>
      <c r="AG135" s="1185" t="n"/>
      <c r="AH135" s="1185" t="n"/>
      <c r="AI135" s="1185" t="n"/>
      <c r="AJ135" s="1185" t="n"/>
      <c r="AK135" s="1185" t="n"/>
      <c r="AL135" s="1185" t="n"/>
      <c r="AM135" s="1185" t="n"/>
      <c r="AN135" s="1185" t="n"/>
      <c r="AO135" s="1185" t="n"/>
      <c r="AP135" s="1185" t="n"/>
      <c r="AQ135" s="1185" t="n"/>
      <c r="AR135" s="1185" t="n"/>
      <c r="AS135" s="1185" t="n"/>
      <c r="AT135" s="1185" t="n"/>
      <c r="AU135" s="1185" t="n"/>
      <c r="AV135" s="1185" t="n"/>
      <c r="AW135" s="1185" t="n"/>
      <c r="AX135" s="1185" t="n"/>
      <c r="AY135" s="1185" t="n"/>
      <c r="AZ135" s="1185" t="n"/>
      <c r="BA135" s="1185" t="n"/>
      <c r="BB135" s="1185" t="n"/>
      <c r="BC135" s="1185" t="n"/>
      <c r="BD135" s="1185" t="n"/>
      <c r="BE135" s="1185" t="n"/>
      <c r="BF135" s="1185" t="n"/>
      <c r="BG135" s="1185" t="n"/>
      <c r="BH135" s="1185" t="n"/>
      <c r="BI135" s="1185" t="n"/>
      <c r="BJ135" s="1185" t="n"/>
      <c r="BK135" s="1185" t="n"/>
      <c r="BL135" s="1185" t="n"/>
      <c r="BM135" s="1185" t="n"/>
      <c r="BN135" s="1185" t="n"/>
      <c r="BO135" s="1185" t="n"/>
      <c r="BP135" s="1185" t="n"/>
      <c r="BQ135" s="1185" t="n"/>
      <c r="BR135" s="1185" t="n"/>
      <c r="BS135" s="1185" t="n"/>
      <c r="BT135" s="1185" t="n"/>
      <c r="BU135" s="1185" t="n"/>
      <c r="BV135" s="1185" t="n"/>
      <c r="BW135" s="1185" t="n"/>
      <c r="BX135" s="1185" t="n"/>
      <c r="BY135" s="1185" t="n"/>
      <c r="BZ135" s="1185" t="n"/>
      <c r="CA135" s="1185" t="n"/>
      <c r="CB135" s="1185" t="n"/>
      <c r="CC135" s="1185" t="n"/>
      <c r="CD135" s="1185" t="n"/>
      <c r="CE135" s="1185" t="n"/>
      <c r="CF135" s="1185" t="n"/>
      <c r="CG135" s="1185" t="n"/>
      <c r="CH135" s="1185" t="n"/>
      <c r="CI135" s="1185" t="n"/>
      <c r="CJ135" s="1185" t="n"/>
      <c r="CK135" s="1185" t="n"/>
      <c r="CL135" s="1185" t="n"/>
      <c r="CM135" s="1185" t="n"/>
      <c r="CN135" s="1185" t="n"/>
      <c r="CO135" s="1185" t="n"/>
      <c r="CP135" s="1185" t="n"/>
      <c r="CQ135" s="1185" t="n"/>
      <c r="CR135" s="1185" t="n"/>
      <c r="CS135" s="1185" t="n"/>
      <c r="CT135" s="1185" t="n"/>
      <c r="CU135" s="1185" t="n"/>
      <c r="CV135" s="1185" t="n"/>
      <c r="CW135" s="1185" t="n"/>
      <c r="CX135" s="1185" t="n"/>
      <c r="CY135" s="1185" t="n"/>
      <c r="CZ135" s="1185" t="n"/>
      <c r="DA135" s="1185" t="n"/>
      <c r="DB135" s="1185" t="n"/>
      <c r="DC135" s="1185" t="n"/>
      <c r="DD135" s="1185" t="n"/>
      <c r="DE135" s="1185" t="n"/>
      <c r="DF135" s="1185" t="n"/>
      <c r="DG135" s="1185" t="n"/>
      <c r="DH135" s="1185" t="n"/>
      <c r="DI135" s="1185" t="n"/>
      <c r="DJ135" s="1185" t="n"/>
      <c r="DK135" s="1185" t="n"/>
      <c r="DL135" s="1185" t="n"/>
      <c r="DM135" s="1185" t="n"/>
      <c r="DN135" s="1185" t="n"/>
      <c r="DO135" s="1185" t="n"/>
      <c r="DP135" s="1185" t="n"/>
      <c r="DQ135" s="1185" t="n"/>
      <c r="DR135" s="1185" t="n"/>
      <c r="DS135" s="1185" t="n"/>
      <c r="DT135" s="1185" t="n"/>
      <c r="DU135" s="1185" t="n"/>
      <c r="DV135" s="1185" t="n"/>
      <c r="DW135" s="1185" t="n"/>
      <c r="DX135" s="1185" t="n"/>
      <c r="DY135" s="1185" t="n"/>
      <c r="DZ135" s="1185" t="n"/>
      <c r="EA135" s="1185" t="n"/>
      <c r="EB135" s="1185" t="n"/>
      <c r="EC135" s="1185" t="n"/>
      <c r="ED135" s="1185" t="n"/>
      <c r="EE135" s="1185" t="n"/>
      <c r="EF135" s="1185" t="n"/>
      <c r="EG135" s="1185" t="n"/>
      <c r="EH135" s="1185" t="n"/>
      <c r="EI135" s="1185" t="n"/>
      <c r="EJ135" s="1185" t="n"/>
    </row>
    <row r="136" ht="14.25" customHeight="1" s="980">
      <c r="A136" s="1071" t="n"/>
      <c r="B136" s="1097" t="inlineStr">
        <is>
          <t xml:space="preserve">  Current  </t>
        </is>
      </c>
      <c r="C136" s="1213" t="n"/>
      <c r="D136" s="1213" t="n"/>
      <c r="E136" s="1213" t="n"/>
      <c r="F136" s="1213" t="n"/>
      <c r="G136" s="1213" t="n">
        <v>8092154</v>
      </c>
      <c r="H136" s="1213" t="n">
        <v>12878066</v>
      </c>
      <c r="I136" s="1207" t="n"/>
      <c r="J136" s="1168" t="n"/>
      <c r="N136" s="1193">
        <f>B124</f>
        <v/>
      </c>
      <c r="O136" s="1180">
        <f>C124*BS!$B$9</f>
        <v/>
      </c>
      <c r="P136" s="1180">
        <f>D124*BS!$B$9</f>
        <v/>
      </c>
      <c r="Q136" s="1180">
        <f>E124*BS!$B$9</f>
        <v/>
      </c>
      <c r="R136" s="1180">
        <f>F124*BS!$B$9</f>
        <v/>
      </c>
      <c r="S136" s="1180">
        <f>G124*BS!$B$9</f>
        <v/>
      </c>
      <c r="T136" s="1180">
        <f>H124*BS!$B$9</f>
        <v/>
      </c>
      <c r="U136" s="1181">
        <f>I124</f>
        <v/>
      </c>
    </row>
    <row r="137" ht="14.25" customFormat="1" customHeight="1" s="1182">
      <c r="A137" s="1071" t="n"/>
      <c r="B137" s="1097" t="inlineStr">
        <is>
          <t xml:space="preserve">  Employee benefits</t>
        </is>
      </c>
      <c r="C137" s="1213" t="n"/>
      <c r="D137" s="1213" t="n"/>
      <c r="E137" s="1213" t="n"/>
      <c r="F137" s="1213" t="n"/>
      <c r="G137" s="1213" t="n">
        <v>2027681</v>
      </c>
      <c r="H137" s="1213" t="n">
        <v>2767587</v>
      </c>
      <c r="I137" s="1214" t="n"/>
      <c r="J137" s="1168" t="n"/>
      <c r="N137" s="1193">
        <f>B125</f>
        <v/>
      </c>
      <c r="O137" s="1180">
        <f>C125*BS!$B$9</f>
        <v/>
      </c>
      <c r="P137" s="1180">
        <f>D125*BS!$B$9</f>
        <v/>
      </c>
      <c r="Q137" s="1180">
        <f>E125*BS!$B$9</f>
        <v/>
      </c>
      <c r="R137" s="1180">
        <f>F125*BS!$B$9</f>
        <v/>
      </c>
      <c r="S137" s="1180">
        <f>G125*BS!$B$9</f>
        <v/>
      </c>
      <c r="T137" s="1180">
        <f>H125*BS!$B$9</f>
        <v/>
      </c>
      <c r="U137" s="1181">
        <f>I125</f>
        <v/>
      </c>
    </row>
    <row r="138" ht="42" customHeight="1" s="980">
      <c r="A138" s="1071" t="n"/>
      <c r="B138" s="1097" t="inlineStr">
        <is>
          <t xml:space="preserve">  Current</t>
        </is>
      </c>
      <c r="C138" s="1213" t="n"/>
      <c r="D138" s="1213" t="n"/>
      <c r="E138" s="1213" t="n"/>
      <c r="F138" s="1213" t="n"/>
      <c r="G138" s="1213" t="n">
        <v>2036708</v>
      </c>
      <c r="H138" s="1213" t="n">
        <v>3539873</v>
      </c>
      <c r="I138" s="1214" t="n"/>
      <c r="J138" s="1168" t="n"/>
      <c r="N138" s="1193">
        <f>B126</f>
        <v/>
      </c>
      <c r="O138" s="1180">
        <f>C126*BS!$B$9</f>
        <v/>
      </c>
      <c r="P138" s="1180">
        <f>D126*BS!$B$9</f>
        <v/>
      </c>
      <c r="Q138" s="1180">
        <f>E126*BS!$B$9</f>
        <v/>
      </c>
      <c r="R138" s="1180">
        <f>F126*BS!$B$9</f>
        <v/>
      </c>
      <c r="S138" s="1180">
        <f>G126*BS!$B$9</f>
        <v/>
      </c>
      <c r="T138" s="1180">
        <f>H126*BS!$B$9</f>
        <v/>
      </c>
      <c r="U138" s="1181">
        <f>I126</f>
        <v/>
      </c>
    </row>
    <row r="139" ht="14.25" customHeight="1" s="980">
      <c r="A139" s="1071" t="n"/>
      <c r="B139" s="1097" t="inlineStr">
        <is>
          <t xml:space="preserve">  Non-current</t>
        </is>
      </c>
      <c r="C139" s="1213" t="n"/>
      <c r="D139" s="1213" t="n"/>
      <c r="E139" s="1213" t="n"/>
      <c r="F139" s="1213" t="n"/>
      <c r="G139" s="1213" t="n">
        <v>11457193</v>
      </c>
      <c r="H139" s="1213" t="n">
        <v>11379196</v>
      </c>
      <c r="I139" s="1214" t="n"/>
      <c r="J139" s="1168" t="n"/>
      <c r="N139" s="1193">
        <f>B127</f>
        <v/>
      </c>
      <c r="O139" s="1180">
        <f>C127*BS!$B$9</f>
        <v/>
      </c>
      <c r="P139" s="1180">
        <f>D127*BS!$B$9</f>
        <v/>
      </c>
      <c r="Q139" s="1180">
        <f>E127*BS!$B$9</f>
        <v/>
      </c>
      <c r="R139" s="1180">
        <f>F127*BS!$B$9</f>
        <v/>
      </c>
      <c r="S139" s="1180">
        <f>G127*BS!$B$9</f>
        <v/>
      </c>
      <c r="T139" s="1180">
        <f>H127*BS!$B$9</f>
        <v/>
      </c>
      <c r="U139" s="1181">
        <f>I127</f>
        <v/>
      </c>
    </row>
    <row r="140" ht="14.25" customHeight="1" s="980">
      <c r="A140" s="1071" t="n"/>
      <c r="B140" s="1097" t="n"/>
      <c r="C140" s="1213" t="n"/>
      <c r="D140" s="1213" t="n"/>
      <c r="E140" s="1213" t="n"/>
      <c r="F140" s="1213" t="n"/>
      <c r="G140" s="1213" t="n"/>
      <c r="H140" s="1213" t="n"/>
      <c r="I140" s="1214" t="n"/>
      <c r="J140" s="1168" t="n"/>
      <c r="N140" s="1193">
        <f>B128</f>
        <v/>
      </c>
      <c r="O140" s="1180">
        <f>C128*BS!$B$9</f>
        <v/>
      </c>
      <c r="P140" s="1180">
        <f>D128*BS!$B$9</f>
        <v/>
      </c>
      <c r="Q140" s="1180">
        <f>E128*BS!$B$9</f>
        <v/>
      </c>
      <c r="R140" s="1180">
        <f>F128*BS!$B$9</f>
        <v/>
      </c>
      <c r="S140" s="1180">
        <f>G128*BS!$B$9</f>
        <v/>
      </c>
      <c r="T140" s="1180">
        <f>H128*BS!$B$9</f>
        <v/>
      </c>
      <c r="U140" s="1181">
        <f>I128</f>
        <v/>
      </c>
    </row>
    <row r="141" ht="14.25" customHeight="1" s="980">
      <c r="A141" s="1071" t="n"/>
      <c r="B141" s="1097" t="n"/>
      <c r="C141" s="1213" t="n"/>
      <c r="D141" s="1213" t="n"/>
      <c r="E141" s="1213" t="n"/>
      <c r="F141" s="1213" t="n"/>
      <c r="G141" s="1213" t="n"/>
      <c r="H141" s="1213" t="n"/>
      <c r="I141" s="1214" t="n"/>
      <c r="J141" s="1168" t="n"/>
      <c r="N141" s="1193">
        <f>B129</f>
        <v/>
      </c>
      <c r="O141" s="1180">
        <f>C129*BS!$B$9</f>
        <v/>
      </c>
      <c r="P141" s="1180">
        <f>D129*BS!$B$9</f>
        <v/>
      </c>
      <c r="Q141" s="1180">
        <f>E129*BS!$B$9</f>
        <v/>
      </c>
      <c r="R141" s="1180">
        <f>F129*BS!$B$9</f>
        <v/>
      </c>
      <c r="S141" s="1180">
        <f>G129*BS!$B$9</f>
        <v/>
      </c>
      <c r="T141" s="1180">
        <f>H129*BS!$B$9</f>
        <v/>
      </c>
      <c r="U141" s="1181">
        <f>I129</f>
        <v/>
      </c>
    </row>
    <row r="142" ht="14.25" customHeight="1" s="980">
      <c r="A142" s="1071" t="n"/>
      <c r="B142" s="1097" t="n"/>
      <c r="C142" s="1213" t="n"/>
      <c r="D142" s="1213" t="n"/>
      <c r="E142" s="1213" t="n"/>
      <c r="F142" s="1213" t="n"/>
      <c r="G142" s="1213" t="n"/>
      <c r="H142" s="1213" t="n"/>
      <c r="I142" s="1214" t="n"/>
      <c r="J142" s="1168" t="n"/>
      <c r="N142" s="1193">
        <f>B130</f>
        <v/>
      </c>
      <c r="O142" s="1180">
        <f>C130*BS!$B$9</f>
        <v/>
      </c>
      <c r="P142" s="1180">
        <f>D130*BS!$B$9</f>
        <v/>
      </c>
      <c r="Q142" s="1180">
        <f>E130*BS!$B$9</f>
        <v/>
      </c>
      <c r="R142" s="1180">
        <f>F130*BS!$B$9</f>
        <v/>
      </c>
      <c r="S142" s="1180">
        <f>G130*BS!$B$9</f>
        <v/>
      </c>
      <c r="T142" s="1180">
        <f>H130*BS!$B$9</f>
        <v/>
      </c>
      <c r="U142" s="1181">
        <f>I130</f>
        <v/>
      </c>
    </row>
    <row r="143" ht="14.25" customHeight="1" s="980">
      <c r="A143" s="1071" t="n"/>
      <c r="B143" s="1097" t="n"/>
      <c r="C143" s="1213" t="n"/>
      <c r="D143" s="1213" t="n"/>
      <c r="E143" s="1213" t="n"/>
      <c r="F143" s="1213" t="n"/>
      <c r="G143" s="1213" t="n"/>
      <c r="H143" s="1213" t="n"/>
      <c r="I143" s="1214" t="n"/>
      <c r="J143" s="1168" t="n"/>
      <c r="N143" s="1193">
        <f>B131</f>
        <v/>
      </c>
      <c r="O143" s="1180">
        <f>C131*BS!$B$9</f>
        <v/>
      </c>
      <c r="P143" s="1180">
        <f>D131*BS!$B$9</f>
        <v/>
      </c>
      <c r="Q143" s="1180">
        <f>E131*BS!$B$9</f>
        <v/>
      </c>
      <c r="R143" s="1180">
        <f>F131*BS!$B$9</f>
        <v/>
      </c>
      <c r="S143" s="1180">
        <f>G131*BS!$B$9</f>
        <v/>
      </c>
      <c r="T143" s="1180">
        <f>H131*BS!$B$9</f>
        <v/>
      </c>
      <c r="U143" s="1181">
        <f>I131</f>
        <v/>
      </c>
    </row>
    <row r="144" ht="14.25" customHeight="1" s="980">
      <c r="A144" s="1071" t="n"/>
      <c r="B144" s="1097" t="n"/>
      <c r="C144" s="1213" t="n"/>
      <c r="D144" s="1213" t="n"/>
      <c r="E144" s="1213" t="n"/>
      <c r="F144" s="1213" t="n"/>
      <c r="G144" s="1213" t="n"/>
      <c r="H144" s="1213" t="n"/>
      <c r="I144" s="1214" t="n"/>
      <c r="J144" s="1168" t="n"/>
      <c r="N144" s="1193">
        <f>B132</f>
        <v/>
      </c>
      <c r="O144" s="1180">
        <f>C132*BS!$B$9</f>
        <v/>
      </c>
      <c r="P144" s="1180">
        <f>D132*BS!$B$9</f>
        <v/>
      </c>
      <c r="Q144" s="1180">
        <f>E132*BS!$B$9</f>
        <v/>
      </c>
      <c r="R144" s="1180">
        <f>F132*BS!$B$9</f>
        <v/>
      </c>
      <c r="S144" s="1180">
        <f>G132*BS!$B$9</f>
        <v/>
      </c>
      <c r="T144" s="1180">
        <f>H132*BS!$B$9</f>
        <v/>
      </c>
      <c r="U144" s="1181">
        <f>I132</f>
        <v/>
      </c>
    </row>
    <row r="145" ht="14.25" customHeight="1" s="980">
      <c r="A145" s="1071" t="n"/>
      <c r="B145" s="1097" t="n"/>
      <c r="C145" s="1213" t="n"/>
      <c r="D145" s="1213" t="n"/>
      <c r="E145" s="1213" t="n"/>
      <c r="F145" s="1213" t="n"/>
      <c r="G145" s="1213" t="n"/>
      <c r="H145" s="1213" t="n"/>
      <c r="I145" s="1214" t="n"/>
      <c r="J145" s="1168" t="n"/>
      <c r="N145" s="1193">
        <f>B133</f>
        <v/>
      </c>
      <c r="O145" s="1180">
        <f>C133*BS!$B$9</f>
        <v/>
      </c>
      <c r="P145" s="1180">
        <f>D133*BS!$B$9</f>
        <v/>
      </c>
      <c r="Q145" s="1180">
        <f>E133*BS!$B$9</f>
        <v/>
      </c>
      <c r="R145" s="1180">
        <f>F133*BS!$B$9</f>
        <v/>
      </c>
      <c r="S145" s="1180">
        <f>G133*BS!$B$9</f>
        <v/>
      </c>
      <c r="T145" s="1180">
        <f>H133*BS!$B$9</f>
        <v/>
      </c>
      <c r="U145" s="1181">
        <f>I133</f>
        <v/>
      </c>
    </row>
    <row r="146" ht="14.25" customHeight="1" s="980">
      <c r="A146" s="1071" t="n"/>
      <c r="B146" s="1097" t="n"/>
      <c r="C146" s="1213" t="n"/>
      <c r="D146" s="1213" t="n"/>
      <c r="E146" s="1213" t="n"/>
      <c r="F146" s="1213" t="n"/>
      <c r="G146" s="1213" t="n"/>
      <c r="H146" s="1213" t="n"/>
      <c r="I146" s="1214" t="n"/>
      <c r="J146" s="1168" t="n"/>
      <c r="N146" s="1193">
        <f>B134</f>
        <v/>
      </c>
      <c r="O146" s="1180">
        <f>C134*BS!$B$9</f>
        <v/>
      </c>
      <c r="P146" s="1180">
        <f>D134*BS!$B$9</f>
        <v/>
      </c>
      <c r="Q146" s="1180">
        <f>E134*BS!$B$9</f>
        <v/>
      </c>
      <c r="R146" s="1180">
        <f>F134*BS!$B$9</f>
        <v/>
      </c>
      <c r="S146" s="1180">
        <f>G134*BS!$B$9</f>
        <v/>
      </c>
      <c r="T146" s="1180">
        <f>H134*BS!$B$9</f>
        <v/>
      </c>
      <c r="U146" s="1181">
        <f>I134</f>
        <v/>
      </c>
    </row>
    <row r="147" ht="16.5" customHeight="1" s="980">
      <c r="A147" s="1182" t="n"/>
      <c r="B147" s="1091" t="inlineStr">
        <is>
          <t xml:space="preserve">Total </t>
        </is>
      </c>
      <c r="C147" s="1144">
        <f>SUM(C124:C134)</f>
        <v/>
      </c>
      <c r="D147" s="1144">
        <f>SUM(D124:D134)</f>
        <v/>
      </c>
      <c r="E147" s="1144">
        <f>SUM(E124:E134)</f>
        <v/>
      </c>
      <c r="F147" s="1144">
        <f>SUM(F124:F134)</f>
        <v/>
      </c>
      <c r="G147" s="1144">
        <f>SUM(G124:G134)</f>
        <v/>
      </c>
      <c r="H147" s="1144">
        <f>SUM(H124:H134)</f>
        <v/>
      </c>
      <c r="I147" s="1194" t="n"/>
      <c r="J147" s="1184" t="n"/>
      <c r="K147" s="1185" t="n"/>
      <c r="L147" s="1185" t="n"/>
      <c r="M147" s="1185" t="n"/>
      <c r="N147" s="1175">
        <f>B135</f>
        <v/>
      </c>
      <c r="O147" s="1186">
        <f>C135*BS!$B$9</f>
        <v/>
      </c>
      <c r="P147" s="1186">
        <f>D135*BS!$B$9</f>
        <v/>
      </c>
      <c r="Q147" s="1186">
        <f>E135*BS!$B$9</f>
        <v/>
      </c>
      <c r="R147" s="1186">
        <f>F135*BS!$B$9</f>
        <v/>
      </c>
      <c r="S147" s="1186">
        <f>G135*BS!$B$9</f>
        <v/>
      </c>
      <c r="T147" s="1186">
        <f>H135*BS!$B$9</f>
        <v/>
      </c>
      <c r="U147" s="1181" t="n"/>
      <c r="V147" s="1185" t="n"/>
      <c r="W147" s="1185" t="n"/>
      <c r="X147" s="1185" t="n"/>
      <c r="Y147" s="1185" t="n"/>
      <c r="Z147" s="1185" t="n"/>
      <c r="AA147" s="1185" t="n"/>
      <c r="AB147" s="1185" t="n"/>
      <c r="AC147" s="1185" t="n"/>
      <c r="AD147" s="1185" t="n"/>
      <c r="AE147" s="1185" t="n"/>
      <c r="AF147" s="1185" t="n"/>
      <c r="AG147" s="1185" t="n"/>
      <c r="AH147" s="1185" t="n"/>
      <c r="AI147" s="1185" t="n"/>
      <c r="AJ147" s="1185" t="n"/>
      <c r="AK147" s="1185" t="n"/>
      <c r="AL147" s="1185" t="n"/>
      <c r="AM147" s="1185" t="n"/>
      <c r="AN147" s="1185" t="n"/>
      <c r="AO147" s="1185" t="n"/>
      <c r="AP147" s="1185" t="n"/>
      <c r="AQ147" s="1185" t="n"/>
      <c r="AR147" s="1185" t="n"/>
      <c r="AS147" s="1185" t="n"/>
      <c r="AT147" s="1185" t="n"/>
      <c r="AU147" s="1185" t="n"/>
      <c r="AV147" s="1185" t="n"/>
      <c r="AW147" s="1185" t="n"/>
      <c r="AX147" s="1185" t="n"/>
      <c r="AY147" s="1185" t="n"/>
      <c r="AZ147" s="1185" t="n"/>
      <c r="BA147" s="1185" t="n"/>
      <c r="BB147" s="1185" t="n"/>
      <c r="BC147" s="1185" t="n"/>
      <c r="BD147" s="1185" t="n"/>
      <c r="BE147" s="1185" t="n"/>
      <c r="BF147" s="1185" t="n"/>
      <c r="BG147" s="1185" t="n"/>
      <c r="BH147" s="1185" t="n"/>
      <c r="BI147" s="1185" t="n"/>
      <c r="BJ147" s="1185" t="n"/>
      <c r="BK147" s="1185" t="n"/>
      <c r="BL147" s="1185" t="n"/>
      <c r="BM147" s="1185" t="n"/>
      <c r="BN147" s="1185" t="n"/>
      <c r="BO147" s="1185" t="n"/>
      <c r="BP147" s="1185" t="n"/>
      <c r="BQ147" s="1185" t="n"/>
      <c r="BR147" s="1185" t="n"/>
      <c r="BS147" s="1185" t="n"/>
      <c r="BT147" s="1185" t="n"/>
      <c r="BU147" s="1185" t="n"/>
      <c r="BV147" s="1185" t="n"/>
      <c r="BW147" s="1185" t="n"/>
      <c r="BX147" s="1185" t="n"/>
      <c r="BY147" s="1185" t="n"/>
      <c r="BZ147" s="1185" t="n"/>
      <c r="CA147" s="1185" t="n"/>
      <c r="CB147" s="1185" t="n"/>
      <c r="CC147" s="1185" t="n"/>
      <c r="CD147" s="1185" t="n"/>
      <c r="CE147" s="1185" t="n"/>
      <c r="CF147" s="1185" t="n"/>
      <c r="CG147" s="1185" t="n"/>
      <c r="CH147" s="1185" t="n"/>
      <c r="CI147" s="1185" t="n"/>
      <c r="CJ147" s="1185" t="n"/>
      <c r="CK147" s="1185" t="n"/>
      <c r="CL147" s="1185" t="n"/>
      <c r="CM147" s="1185" t="n"/>
      <c r="CN147" s="1185" t="n"/>
      <c r="CO147" s="1185" t="n"/>
      <c r="CP147" s="1185" t="n"/>
      <c r="CQ147" s="1185" t="n"/>
      <c r="CR147" s="1185" t="n"/>
      <c r="CS147" s="1185" t="n"/>
      <c r="CT147" s="1185" t="n"/>
      <c r="CU147" s="1185" t="n"/>
      <c r="CV147" s="1185" t="n"/>
      <c r="CW147" s="1185" t="n"/>
      <c r="CX147" s="1185" t="n"/>
      <c r="CY147" s="1185" t="n"/>
      <c r="CZ147" s="1185" t="n"/>
      <c r="DA147" s="1185" t="n"/>
      <c r="DB147" s="1185" t="n"/>
      <c r="DC147" s="1185" t="n"/>
      <c r="DD147" s="1185" t="n"/>
      <c r="DE147" s="1185" t="n"/>
      <c r="DF147" s="1185" t="n"/>
      <c r="DG147" s="1185" t="n"/>
      <c r="DH147" s="1185" t="n"/>
      <c r="DI147" s="1185" t="n"/>
      <c r="DJ147" s="1185" t="n"/>
      <c r="DK147" s="1185" t="n"/>
      <c r="DL147" s="1185" t="n"/>
      <c r="DM147" s="1185" t="n"/>
      <c r="DN147" s="1185" t="n"/>
      <c r="DO147" s="1185" t="n"/>
      <c r="DP147" s="1185" t="n"/>
      <c r="DQ147" s="1185" t="n"/>
      <c r="DR147" s="1185" t="n"/>
      <c r="DS147" s="1185" t="n"/>
      <c r="DT147" s="1185" t="n"/>
      <c r="DU147" s="1185" t="n"/>
      <c r="DV147" s="1185" t="n"/>
      <c r="DW147" s="1185" t="n"/>
      <c r="DX147" s="1185" t="n"/>
      <c r="DY147" s="1185" t="n"/>
      <c r="DZ147" s="1185" t="n"/>
      <c r="EA147" s="1185" t="n"/>
      <c r="EB147" s="1185" t="n"/>
      <c r="EC147" s="1185" t="n"/>
      <c r="ED147" s="1185" t="n"/>
      <c r="EE147" s="1185" t="n"/>
      <c r="EF147" s="1185" t="n"/>
      <c r="EG147" s="1185" t="n"/>
      <c r="EH147" s="1185" t="n"/>
      <c r="EI147" s="1185" t="n"/>
      <c r="EJ147" s="1185" t="n"/>
    </row>
    <row r="148" ht="16.5" customFormat="1" customHeight="1" s="1182">
      <c r="B148" s="1097" t="n"/>
      <c r="C148" s="1128" t="n"/>
      <c r="D148" s="1128" t="n"/>
      <c r="E148" s="1128" t="n"/>
      <c r="F148" s="1128" t="n"/>
      <c r="G148" s="1128" t="n"/>
      <c r="H148" s="1128" t="n"/>
      <c r="I148" s="1191" t="n"/>
      <c r="J148" s="1168" t="n"/>
      <c r="N148" s="1193" t="n"/>
      <c r="O148" s="1180" t="n"/>
      <c r="P148" s="1180" t="n"/>
      <c r="Q148" s="1180" t="n"/>
      <c r="R148" s="1180" t="n"/>
      <c r="S148" s="1180" t="n"/>
      <c r="T148" s="1180" t="n"/>
      <c r="U148" s="1181" t="n"/>
    </row>
    <row r="149" ht="14.25" customHeight="1" s="980">
      <c r="A149" s="1182" t="n"/>
      <c r="B149" s="1091" t="inlineStr">
        <is>
          <t xml:space="preserve">Minority Interest </t>
        </is>
      </c>
      <c r="C149" s="1144" t="n"/>
      <c r="D149" s="1144" t="n"/>
      <c r="E149" s="1144" t="n"/>
      <c r="F149" s="1144" t="n"/>
      <c r="G149" s="1144" t="n"/>
      <c r="H149" s="1144" t="n"/>
      <c r="I149" s="1194" t="n"/>
      <c r="J149" s="1184" t="n"/>
      <c r="K149" s="1185" t="n"/>
      <c r="L149" s="1185" t="n"/>
      <c r="M149" s="1185" t="n"/>
      <c r="N149" s="1175">
        <f>B137</f>
        <v/>
      </c>
      <c r="O149" s="1186" t="n"/>
      <c r="P149" s="1186" t="n"/>
      <c r="Q149" s="1186" t="n"/>
      <c r="R149" s="1186" t="n"/>
      <c r="S149" s="1186" t="n"/>
      <c r="T149" s="1186" t="n"/>
      <c r="U149" s="1181" t="n"/>
      <c r="V149" s="1185" t="n"/>
      <c r="W149" s="1185" t="n"/>
      <c r="X149" s="1185" t="n"/>
      <c r="Y149" s="1185" t="n"/>
      <c r="Z149" s="1185" t="n"/>
      <c r="AA149" s="1185" t="n"/>
      <c r="AB149" s="1185" t="n"/>
      <c r="AC149" s="1185" t="n"/>
      <c r="AD149" s="1185" t="n"/>
      <c r="AE149" s="1185" t="n"/>
      <c r="AF149" s="1185" t="n"/>
      <c r="AG149" s="1185" t="n"/>
      <c r="AH149" s="1185" t="n"/>
      <c r="AI149" s="1185" t="n"/>
      <c r="AJ149" s="1185" t="n"/>
      <c r="AK149" s="1185" t="n"/>
      <c r="AL149" s="1185" t="n"/>
      <c r="AM149" s="1185" t="n"/>
      <c r="AN149" s="1185" t="n"/>
      <c r="AO149" s="1185" t="n"/>
      <c r="AP149" s="1185" t="n"/>
      <c r="AQ149" s="1185" t="n"/>
      <c r="AR149" s="1185" t="n"/>
      <c r="AS149" s="1185" t="n"/>
      <c r="AT149" s="1185" t="n"/>
      <c r="AU149" s="1185" t="n"/>
      <c r="AV149" s="1185" t="n"/>
      <c r="AW149" s="1185" t="n"/>
      <c r="AX149" s="1185" t="n"/>
      <c r="AY149" s="1185" t="n"/>
      <c r="AZ149" s="1185" t="n"/>
      <c r="BA149" s="1185" t="n"/>
      <c r="BB149" s="1185" t="n"/>
      <c r="BC149" s="1185" t="n"/>
      <c r="BD149" s="1185" t="n"/>
      <c r="BE149" s="1185" t="n"/>
      <c r="BF149" s="1185" t="n"/>
      <c r="BG149" s="1185" t="n"/>
      <c r="BH149" s="1185" t="n"/>
      <c r="BI149" s="1185" t="n"/>
      <c r="BJ149" s="1185" t="n"/>
      <c r="BK149" s="1185" t="n"/>
      <c r="BL149" s="1185" t="n"/>
      <c r="BM149" s="1185" t="n"/>
      <c r="BN149" s="1185" t="n"/>
      <c r="BO149" s="1185" t="n"/>
      <c r="BP149" s="1185" t="n"/>
      <c r="BQ149" s="1185" t="n"/>
      <c r="BR149" s="1185" t="n"/>
      <c r="BS149" s="1185" t="n"/>
      <c r="BT149" s="1185" t="n"/>
      <c r="BU149" s="1185" t="n"/>
      <c r="BV149" s="1185" t="n"/>
      <c r="BW149" s="1185" t="n"/>
      <c r="BX149" s="1185" t="n"/>
      <c r="BY149" s="1185" t="n"/>
      <c r="BZ149" s="1185" t="n"/>
      <c r="CA149" s="1185" t="n"/>
      <c r="CB149" s="1185" t="n"/>
      <c r="CC149" s="1185" t="n"/>
      <c r="CD149" s="1185" t="n"/>
      <c r="CE149" s="1185" t="n"/>
      <c r="CF149" s="1185" t="n"/>
      <c r="CG149" s="1185" t="n"/>
      <c r="CH149" s="1185" t="n"/>
      <c r="CI149" s="1185" t="n"/>
      <c r="CJ149" s="1185" t="n"/>
      <c r="CK149" s="1185" t="n"/>
      <c r="CL149" s="1185" t="n"/>
      <c r="CM149" s="1185" t="n"/>
      <c r="CN149" s="1185" t="n"/>
      <c r="CO149" s="1185" t="n"/>
      <c r="CP149" s="1185" t="n"/>
      <c r="CQ149" s="1185" t="n"/>
      <c r="CR149" s="1185" t="n"/>
      <c r="CS149" s="1185" t="n"/>
      <c r="CT149" s="1185" t="n"/>
      <c r="CU149" s="1185" t="n"/>
      <c r="CV149" s="1185" t="n"/>
      <c r="CW149" s="1185" t="n"/>
      <c r="CX149" s="1185" t="n"/>
      <c r="CY149" s="1185" t="n"/>
      <c r="CZ149" s="1185" t="n"/>
      <c r="DA149" s="1185" t="n"/>
      <c r="DB149" s="1185" t="n"/>
      <c r="DC149" s="1185" t="n"/>
      <c r="DD149" s="1185" t="n"/>
      <c r="DE149" s="1185" t="n"/>
      <c r="DF149" s="1185" t="n"/>
      <c r="DG149" s="1185" t="n"/>
      <c r="DH149" s="1185" t="n"/>
      <c r="DI149" s="1185" t="n"/>
      <c r="DJ149" s="1185" t="n"/>
      <c r="DK149" s="1185" t="n"/>
      <c r="DL149" s="1185" t="n"/>
      <c r="DM149" s="1185" t="n"/>
      <c r="DN149" s="1185" t="n"/>
      <c r="DO149" s="1185" t="n"/>
      <c r="DP149" s="1185" t="n"/>
      <c r="DQ149" s="1185" t="n"/>
      <c r="DR149" s="1185" t="n"/>
      <c r="DS149" s="1185" t="n"/>
      <c r="DT149" s="1185" t="n"/>
      <c r="DU149" s="1185" t="n"/>
      <c r="DV149" s="1185" t="n"/>
      <c r="DW149" s="1185" t="n"/>
      <c r="DX149" s="1185" t="n"/>
      <c r="DY149" s="1185" t="n"/>
      <c r="DZ149" s="1185" t="n"/>
      <c r="EA149" s="1185" t="n"/>
      <c r="EB149" s="1185" t="n"/>
      <c r="EC149" s="1185" t="n"/>
      <c r="ED149" s="1185" t="n"/>
      <c r="EE149" s="1185" t="n"/>
      <c r="EF149" s="1185" t="n"/>
      <c r="EG149" s="1185" t="n"/>
      <c r="EH149" s="1185" t="n"/>
      <c r="EI149" s="1185" t="n"/>
      <c r="EJ149" s="1185" t="n"/>
    </row>
    <row r="150" ht="18.75" customFormat="1" customHeight="1" s="1182">
      <c r="A150" s="1071" t="n"/>
      <c r="B150" s="1097" t="n"/>
      <c r="C150" s="1141" t="n"/>
      <c r="D150" s="1141" t="n"/>
      <c r="E150" s="1141" t="n"/>
      <c r="F150" s="1141" t="n"/>
      <c r="G150" s="1141" t="n"/>
      <c r="H150" s="1141" t="n"/>
      <c r="I150" s="1200" t="n"/>
      <c r="J150" s="1168" t="n"/>
      <c r="N150" s="1193">
        <f>B138</f>
        <v/>
      </c>
      <c r="O150" s="1180">
        <f>C138*BS!$B$9</f>
        <v/>
      </c>
      <c r="P150" s="1180">
        <f>D138*BS!$B$9</f>
        <v/>
      </c>
      <c r="Q150" s="1180">
        <f>E138*BS!$B$9</f>
        <v/>
      </c>
      <c r="R150" s="1180">
        <f>F138*BS!$B$9</f>
        <v/>
      </c>
      <c r="S150" s="1180">
        <f>G138*BS!$B$9</f>
        <v/>
      </c>
      <c r="T150" s="1180">
        <f>H138*BS!$B$9</f>
        <v/>
      </c>
      <c r="U150" s="1181">
        <f>I138</f>
        <v/>
      </c>
    </row>
    <row r="151" ht="18.75" customFormat="1" customHeight="1" s="1182">
      <c r="A151" s="1071" t="n"/>
      <c r="B151" s="1097" t="n"/>
      <c r="C151" s="1215" t="n"/>
      <c r="D151" s="1215" t="n"/>
      <c r="E151" s="1215" t="n"/>
      <c r="F151" s="1141" t="n"/>
      <c r="G151" s="1141" t="n"/>
      <c r="H151" s="1141" t="n"/>
      <c r="I151" s="1200" t="n"/>
      <c r="J151" s="1168" t="n"/>
      <c r="N151" s="1193">
        <f>B139</f>
        <v/>
      </c>
      <c r="O151" s="1180">
        <f>C139*BS!$B$9</f>
        <v/>
      </c>
      <c r="P151" s="1180">
        <f>D139*BS!$B$9</f>
        <v/>
      </c>
      <c r="Q151" s="1180">
        <f>E139*BS!$B$9</f>
        <v/>
      </c>
      <c r="R151" s="1180">
        <f>F139*BS!$B$9</f>
        <v/>
      </c>
      <c r="S151" s="1180">
        <f>G139*BS!$B$9</f>
        <v/>
      </c>
      <c r="T151" s="1180">
        <f>H139*BS!$B$9</f>
        <v/>
      </c>
      <c r="U151" s="1181">
        <f>I139</f>
        <v/>
      </c>
    </row>
    <row r="152" ht="18.75" customFormat="1" customHeight="1" s="1182">
      <c r="A152" s="1071" t="n"/>
      <c r="B152" s="1097" t="n"/>
      <c r="C152" s="1215" t="n"/>
      <c r="D152" s="1215" t="n"/>
      <c r="E152" s="1215" t="n"/>
      <c r="F152" s="1141" t="n"/>
      <c r="G152" s="1141" t="n"/>
      <c r="H152" s="1141" t="n"/>
      <c r="I152" s="1200" t="n"/>
      <c r="J152" s="1168" t="n"/>
      <c r="N152" s="1193">
        <f>B140</f>
        <v/>
      </c>
      <c r="O152" s="1180">
        <f>C140*BS!$B$9</f>
        <v/>
      </c>
      <c r="P152" s="1180">
        <f>D140*BS!$B$9</f>
        <v/>
      </c>
      <c r="Q152" s="1180">
        <f>E140*BS!$B$9</f>
        <v/>
      </c>
      <c r="R152" s="1180">
        <f>F140*BS!$B$9</f>
        <v/>
      </c>
      <c r="S152" s="1180">
        <f>G140*BS!$B$9</f>
        <v/>
      </c>
      <c r="T152" s="1180">
        <f>H140*BS!$B$9</f>
        <v/>
      </c>
      <c r="U152" s="1181">
        <f>I140</f>
        <v/>
      </c>
    </row>
    <row r="153" ht="18.75" customFormat="1" customHeight="1" s="1182">
      <c r="A153" s="1071" t="n"/>
      <c r="B153" s="1097" t="n"/>
      <c r="C153" s="1215" t="n"/>
      <c r="D153" s="1215" t="n"/>
      <c r="E153" s="1215" t="n"/>
      <c r="F153" s="1141" t="n"/>
      <c r="G153" s="1141" t="n"/>
      <c r="H153" s="1141" t="n"/>
      <c r="I153" s="1200" t="n"/>
      <c r="J153" s="1168" t="n"/>
      <c r="N153" s="1193">
        <f>B141</f>
        <v/>
      </c>
      <c r="O153" s="1180">
        <f>C141*BS!$B$9</f>
        <v/>
      </c>
      <c r="P153" s="1180">
        <f>D141*BS!$B$9</f>
        <v/>
      </c>
      <c r="Q153" s="1180">
        <f>E141*BS!$B$9</f>
        <v/>
      </c>
      <c r="R153" s="1180">
        <f>F141*BS!$B$9</f>
        <v/>
      </c>
      <c r="S153" s="1180">
        <f>G141*BS!$B$9</f>
        <v/>
      </c>
      <c r="T153" s="1180">
        <f>H141*BS!$B$9</f>
        <v/>
      </c>
      <c r="U153" s="1181">
        <f>I141</f>
        <v/>
      </c>
    </row>
    <row r="154" ht="18.75" customFormat="1" customHeight="1" s="1182">
      <c r="A154" s="1071" t="n"/>
      <c r="B154" s="1097" t="n"/>
      <c r="C154" s="1215" t="n"/>
      <c r="D154" s="1215" t="n"/>
      <c r="E154" s="1215" t="n"/>
      <c r="F154" s="1141" t="n"/>
      <c r="G154" s="1141" t="n"/>
      <c r="H154" s="1141" t="n"/>
      <c r="I154" s="1200" t="n"/>
      <c r="J154" s="1168" t="n"/>
      <c r="N154" s="1193">
        <f>B142</f>
        <v/>
      </c>
      <c r="O154" s="1180">
        <f>C142*BS!$B$9</f>
        <v/>
      </c>
      <c r="P154" s="1180">
        <f>D142*BS!$B$9</f>
        <v/>
      </c>
      <c r="Q154" s="1180">
        <f>E142*BS!$B$9</f>
        <v/>
      </c>
      <c r="R154" s="1180">
        <f>F142*BS!$B$9</f>
        <v/>
      </c>
      <c r="S154" s="1180">
        <f>G142*BS!$B$9</f>
        <v/>
      </c>
      <c r="T154" s="1180">
        <f>H142*BS!$B$9</f>
        <v/>
      </c>
      <c r="U154" s="1181">
        <f>I142</f>
        <v/>
      </c>
    </row>
    <row r="155" ht="14.25" customHeight="1" s="980">
      <c r="A155" s="1071" t="n"/>
      <c r="B155" s="1097" t="n"/>
      <c r="C155" s="1215" t="n"/>
      <c r="D155" s="1215" t="n"/>
      <c r="E155" s="1215" t="n"/>
      <c r="F155" s="1141" t="n"/>
      <c r="G155" s="1141" t="n"/>
      <c r="H155" s="1141" t="n"/>
      <c r="I155" s="1200" t="n"/>
      <c r="J155" s="1168" t="n"/>
      <c r="N155" s="1193">
        <f>B143</f>
        <v/>
      </c>
      <c r="O155" s="1180">
        <f>C143*BS!$B$9</f>
        <v/>
      </c>
      <c r="P155" s="1180">
        <f>D143*BS!$B$9</f>
        <v/>
      </c>
      <c r="Q155" s="1180">
        <f>E143*BS!$B$9</f>
        <v/>
      </c>
      <c r="R155" s="1180">
        <f>F143*BS!$B$9</f>
        <v/>
      </c>
      <c r="S155" s="1180">
        <f>G143*BS!$B$9</f>
        <v/>
      </c>
      <c r="T155" s="1180">
        <f>H143*BS!$B$9</f>
        <v/>
      </c>
      <c r="U155" s="1181">
        <f>I143</f>
        <v/>
      </c>
    </row>
    <row r="156" ht="14.25" customHeight="1" s="980">
      <c r="A156" s="1071" t="n"/>
      <c r="B156" s="1097" t="n"/>
      <c r="C156" s="1215" t="n"/>
      <c r="D156" s="1215" t="n"/>
      <c r="E156" s="1215" t="n"/>
      <c r="F156" s="1141" t="n"/>
      <c r="G156" s="1141" t="n"/>
      <c r="H156" s="1141" t="n"/>
      <c r="I156" s="1200" t="n"/>
      <c r="J156" s="1168" t="n"/>
      <c r="N156" s="1193">
        <f>B144</f>
        <v/>
      </c>
      <c r="O156" s="1180">
        <f>C144*BS!$B$9</f>
        <v/>
      </c>
      <c r="P156" s="1180">
        <f>D144*BS!$B$9</f>
        <v/>
      </c>
      <c r="Q156" s="1180">
        <f>E144*BS!$B$9</f>
        <v/>
      </c>
      <c r="R156" s="1180">
        <f>F144*BS!$B$9</f>
        <v/>
      </c>
      <c r="S156" s="1180">
        <f>G144*BS!$B$9</f>
        <v/>
      </c>
      <c r="T156" s="1180">
        <f>H144*BS!$B$9</f>
        <v/>
      </c>
      <c r="U156" s="1181">
        <f>I144</f>
        <v/>
      </c>
    </row>
    <row r="157" ht="18.75" customFormat="1" customHeight="1" s="1182">
      <c r="A157" s="1071" t="n"/>
      <c r="B157" s="1097" t="n"/>
      <c r="C157" s="1215" t="n"/>
      <c r="D157" s="1215" t="n"/>
      <c r="E157" s="1215" t="n"/>
      <c r="F157" s="1141" t="n"/>
      <c r="G157" s="1141" t="n"/>
      <c r="H157" s="1141" t="n"/>
      <c r="I157" s="1200" t="n"/>
      <c r="J157" s="1168" t="n"/>
      <c r="N157" s="1193">
        <f>B145</f>
        <v/>
      </c>
      <c r="O157" s="1180">
        <f>C145*BS!$B$9</f>
        <v/>
      </c>
      <c r="P157" s="1180">
        <f>D145*BS!$B$9</f>
        <v/>
      </c>
      <c r="Q157" s="1180">
        <f>E145*BS!$B$9</f>
        <v/>
      </c>
      <c r="R157" s="1180">
        <f>F145*BS!$B$9</f>
        <v/>
      </c>
      <c r="S157" s="1180">
        <f>G145*BS!$B$9</f>
        <v/>
      </c>
      <c r="T157" s="1180">
        <f>H145*BS!$B$9</f>
        <v/>
      </c>
      <c r="U157" s="1181">
        <f>I145</f>
        <v/>
      </c>
    </row>
    <row r="158" ht="18.75" customFormat="1" customHeight="1" s="1182">
      <c r="A158" s="1071" t="n"/>
      <c r="B158" s="1097" t="n"/>
      <c r="C158" s="1215" t="n"/>
      <c r="D158" s="1215" t="n"/>
      <c r="E158" s="1215" t="n"/>
      <c r="F158" s="1141" t="n"/>
      <c r="G158" s="1141" t="n"/>
      <c r="H158" s="1141" t="n"/>
      <c r="I158" s="1200" t="n"/>
      <c r="J158" s="1168" t="n"/>
      <c r="N158" s="1193">
        <f>B146</f>
        <v/>
      </c>
      <c r="O158" s="1180">
        <f>C146*BS!$B$9</f>
        <v/>
      </c>
      <c r="P158" s="1180">
        <f>D146*BS!$B$9</f>
        <v/>
      </c>
      <c r="Q158" s="1180">
        <f>E146*BS!$B$9</f>
        <v/>
      </c>
      <c r="R158" s="1180">
        <f>F146*BS!$B$9</f>
        <v/>
      </c>
      <c r="S158" s="1180">
        <f>G146*BS!$B$9</f>
        <v/>
      </c>
      <c r="T158" s="1180">
        <f>H146*BS!$B$9</f>
        <v/>
      </c>
      <c r="U158" s="1181">
        <f>I146</f>
        <v/>
      </c>
    </row>
    <row r="159" ht="18.75" customFormat="1" customHeight="1" s="1182">
      <c r="A159" s="1071" t="n"/>
      <c r="B159" s="1097" t="n"/>
      <c r="C159" s="1211" t="n"/>
      <c r="D159" s="1187" t="n"/>
      <c r="E159" s="1128" t="n"/>
      <c r="F159" s="1128" t="n"/>
      <c r="G159" s="1128" t="n"/>
      <c r="H159" s="1128" t="n"/>
      <c r="I159" s="1191" t="n"/>
      <c r="J159" s="1168" t="n"/>
      <c r="N159" s="1193">
        <f>B147</f>
        <v/>
      </c>
      <c r="O159" s="1180">
        <f>C147*BS!$B$9</f>
        <v/>
      </c>
      <c r="P159" s="1180">
        <f>D147*BS!$B$9</f>
        <v/>
      </c>
      <c r="Q159" s="1180">
        <f>E147*BS!$B$9</f>
        <v/>
      </c>
      <c r="R159" s="1180">
        <f>F147*BS!$B$9</f>
        <v/>
      </c>
      <c r="S159" s="1180">
        <f>G147*BS!$B$9</f>
        <v/>
      </c>
      <c r="T159" s="1180">
        <f>H147*BS!$B$9</f>
        <v/>
      </c>
      <c r="U159" s="1181">
        <f>I147</f>
        <v/>
      </c>
    </row>
    <row r="160" ht="14.25" customHeight="1" s="980">
      <c r="A160" s="1182" t="n"/>
      <c r="B160" s="1091" t="inlineStr">
        <is>
          <t xml:space="preserve">Total </t>
        </is>
      </c>
      <c r="C160" s="1144">
        <f>SUM(C138:C147)</f>
        <v/>
      </c>
      <c r="D160" s="1144">
        <f>SUM(D138:D147)</f>
        <v/>
      </c>
      <c r="E160" s="1144">
        <f>SUM(E138:E147)</f>
        <v/>
      </c>
      <c r="F160" s="1144">
        <f>SUM(F138:F147)</f>
        <v/>
      </c>
      <c r="G160" s="1144" t="n">
        <v>0</v>
      </c>
      <c r="H160" s="1144" t="n">
        <v>0</v>
      </c>
      <c r="I160" s="1210" t="n"/>
      <c r="J160" s="1184" t="n"/>
      <c r="K160" s="1185" t="n"/>
      <c r="L160" s="1185" t="n"/>
      <c r="M160" s="1185" t="n"/>
      <c r="N160" s="1175">
        <f>B148</f>
        <v/>
      </c>
      <c r="O160" s="1186">
        <f>C148*BS!$B$9</f>
        <v/>
      </c>
      <c r="P160" s="1186">
        <f>D148*BS!$B$9</f>
        <v/>
      </c>
      <c r="Q160" s="1186">
        <f>E148*BS!$B$9</f>
        <v/>
      </c>
      <c r="R160" s="1186">
        <f>F148*BS!$B$9</f>
        <v/>
      </c>
      <c r="S160" s="1186">
        <f>G148*BS!$B$9</f>
        <v/>
      </c>
      <c r="T160" s="1186">
        <f>H148*BS!$B$9</f>
        <v/>
      </c>
      <c r="U160" s="1181" t="n"/>
      <c r="V160" s="1185" t="n"/>
      <c r="W160" s="1185" t="n"/>
      <c r="X160" s="1185" t="n"/>
      <c r="Y160" s="1185" t="n"/>
      <c r="Z160" s="1185" t="n"/>
      <c r="AA160" s="1185" t="n"/>
      <c r="AB160" s="1185" t="n"/>
      <c r="AC160" s="1185" t="n"/>
      <c r="AD160" s="1185" t="n"/>
      <c r="AE160" s="1185" t="n"/>
      <c r="AF160" s="1185" t="n"/>
      <c r="AG160" s="1185" t="n"/>
      <c r="AH160" s="1185" t="n"/>
      <c r="AI160" s="1185" t="n"/>
      <c r="AJ160" s="1185" t="n"/>
      <c r="AK160" s="1185" t="n"/>
      <c r="AL160" s="1185" t="n"/>
      <c r="AM160" s="1185" t="n"/>
      <c r="AN160" s="1185" t="n"/>
      <c r="AO160" s="1185" t="n"/>
      <c r="AP160" s="1185" t="n"/>
      <c r="AQ160" s="1185" t="n"/>
      <c r="AR160" s="1185" t="n"/>
      <c r="AS160" s="1185" t="n"/>
      <c r="AT160" s="1185" t="n"/>
      <c r="AU160" s="1185" t="n"/>
      <c r="AV160" s="1185" t="n"/>
      <c r="AW160" s="1185" t="n"/>
      <c r="AX160" s="1185" t="n"/>
      <c r="AY160" s="1185" t="n"/>
      <c r="AZ160" s="1185" t="n"/>
      <c r="BA160" s="1185" t="n"/>
      <c r="BB160" s="1185" t="n"/>
      <c r="BC160" s="1185" t="n"/>
      <c r="BD160" s="1185" t="n"/>
      <c r="BE160" s="1185" t="n"/>
      <c r="BF160" s="1185" t="n"/>
      <c r="BG160" s="1185" t="n"/>
      <c r="BH160" s="1185" t="n"/>
      <c r="BI160" s="1185" t="n"/>
      <c r="BJ160" s="1185" t="n"/>
      <c r="BK160" s="1185" t="n"/>
      <c r="BL160" s="1185" t="n"/>
      <c r="BM160" s="1185" t="n"/>
      <c r="BN160" s="1185" t="n"/>
      <c r="BO160" s="1185" t="n"/>
      <c r="BP160" s="1185" t="n"/>
      <c r="BQ160" s="1185" t="n"/>
      <c r="BR160" s="1185" t="n"/>
      <c r="BS160" s="1185" t="n"/>
      <c r="BT160" s="1185" t="n"/>
      <c r="BU160" s="1185" t="n"/>
      <c r="BV160" s="1185" t="n"/>
      <c r="BW160" s="1185" t="n"/>
      <c r="BX160" s="1185" t="n"/>
      <c r="BY160" s="1185" t="n"/>
      <c r="BZ160" s="1185" t="n"/>
      <c r="CA160" s="1185" t="n"/>
      <c r="CB160" s="1185" t="n"/>
      <c r="CC160" s="1185" t="n"/>
      <c r="CD160" s="1185" t="n"/>
      <c r="CE160" s="1185" t="n"/>
      <c r="CF160" s="1185" t="n"/>
      <c r="CG160" s="1185" t="n"/>
      <c r="CH160" s="1185" t="n"/>
      <c r="CI160" s="1185" t="n"/>
      <c r="CJ160" s="1185" t="n"/>
      <c r="CK160" s="1185" t="n"/>
      <c r="CL160" s="1185" t="n"/>
      <c r="CM160" s="1185" t="n"/>
      <c r="CN160" s="1185" t="n"/>
      <c r="CO160" s="1185" t="n"/>
      <c r="CP160" s="1185" t="n"/>
      <c r="CQ160" s="1185" t="n"/>
      <c r="CR160" s="1185" t="n"/>
      <c r="CS160" s="1185" t="n"/>
      <c r="CT160" s="1185" t="n"/>
      <c r="CU160" s="1185" t="n"/>
      <c r="CV160" s="1185" t="n"/>
      <c r="CW160" s="1185" t="n"/>
      <c r="CX160" s="1185" t="n"/>
      <c r="CY160" s="1185" t="n"/>
      <c r="CZ160" s="1185" t="n"/>
      <c r="DA160" s="1185" t="n"/>
      <c r="DB160" s="1185" t="n"/>
      <c r="DC160" s="1185" t="n"/>
      <c r="DD160" s="1185" t="n"/>
      <c r="DE160" s="1185" t="n"/>
      <c r="DF160" s="1185" t="n"/>
      <c r="DG160" s="1185" t="n"/>
      <c r="DH160" s="1185" t="n"/>
      <c r="DI160" s="1185" t="n"/>
      <c r="DJ160" s="1185" t="n"/>
      <c r="DK160" s="1185" t="n"/>
      <c r="DL160" s="1185" t="n"/>
      <c r="DM160" s="1185" t="n"/>
      <c r="DN160" s="1185" t="n"/>
      <c r="DO160" s="1185" t="n"/>
      <c r="DP160" s="1185" t="n"/>
      <c r="DQ160" s="1185" t="n"/>
      <c r="DR160" s="1185" t="n"/>
      <c r="DS160" s="1185" t="n"/>
      <c r="DT160" s="1185" t="n"/>
      <c r="DU160" s="1185" t="n"/>
      <c r="DV160" s="1185" t="n"/>
      <c r="DW160" s="1185" t="n"/>
      <c r="DX160" s="1185" t="n"/>
      <c r="DY160" s="1185" t="n"/>
      <c r="DZ160" s="1185" t="n"/>
      <c r="EA160" s="1185" t="n"/>
      <c r="EB160" s="1185" t="n"/>
      <c r="EC160" s="1185" t="n"/>
      <c r="ED160" s="1185" t="n"/>
      <c r="EE160" s="1185" t="n"/>
      <c r="EF160" s="1185" t="n"/>
      <c r="EG160" s="1185" t="n"/>
      <c r="EH160" s="1185" t="n"/>
      <c r="EI160" s="1185" t="n"/>
      <c r="EJ160" s="1185" t="n"/>
    </row>
    <row r="161" ht="18.75" customFormat="1" customHeight="1" s="1182">
      <c r="B161" s="1097" t="n"/>
      <c r="C161" s="1216" t="n"/>
      <c r="D161" s="1216" t="n"/>
      <c r="E161" s="1216" t="n"/>
      <c r="F161" s="1216" t="n"/>
      <c r="G161" s="1216" t="n"/>
      <c r="H161" s="1216" t="n"/>
      <c r="I161" s="1214" t="n"/>
      <c r="J161" s="1168" t="n"/>
      <c r="N161" s="1193" t="n"/>
      <c r="O161" s="1180" t="n"/>
      <c r="P161" s="1180" t="n"/>
      <c r="Q161" s="1180" t="n"/>
      <c r="R161" s="1180" t="n"/>
      <c r="S161" s="1180" t="n"/>
      <c r="T161" s="1180" t="n"/>
      <c r="U161" s="1181">
        <f>I149</f>
        <v/>
      </c>
    </row>
    <row r="162" ht="14.25" customHeight="1" s="980">
      <c r="A162" s="1182" t="n"/>
      <c r="B162" s="1091" t="inlineStr">
        <is>
          <t xml:space="preserve">Common Stock </t>
        </is>
      </c>
      <c r="C162" s="1131" t="n"/>
      <c r="D162" s="1131" t="n"/>
      <c r="E162" s="1131" t="n"/>
      <c r="F162" s="1131" t="n"/>
      <c r="G162" s="1131" t="n"/>
      <c r="H162" s="1131" t="n"/>
      <c r="I162" s="1214" t="n"/>
      <c r="J162" s="1184" t="n"/>
      <c r="K162" s="1185" t="n"/>
      <c r="L162" s="1185" t="n"/>
      <c r="M162" s="1185" t="n"/>
      <c r="N162" s="1175">
        <f>B150</f>
        <v/>
      </c>
      <c r="O162" s="1186">
        <f>C150*BS!$B$9</f>
        <v/>
      </c>
      <c r="P162" s="1186">
        <f>D150*BS!$B$9</f>
        <v/>
      </c>
      <c r="Q162" s="1186">
        <f>E150*BS!$B$9</f>
        <v/>
      </c>
      <c r="R162" s="1186">
        <f>F150*BS!$B$9</f>
        <v/>
      </c>
      <c r="S162" s="1186">
        <f>G150*BS!$B$9</f>
        <v/>
      </c>
      <c r="T162" s="1186">
        <f>H150*BS!$B$9</f>
        <v/>
      </c>
      <c r="U162" s="1181">
        <f>I150</f>
        <v/>
      </c>
      <c r="V162" s="1185" t="n"/>
      <c r="W162" s="1185" t="n"/>
      <c r="X162" s="1185" t="n"/>
      <c r="Y162" s="1185" t="n"/>
      <c r="Z162" s="1185" t="n"/>
      <c r="AA162" s="1185" t="n"/>
      <c r="AB162" s="1185" t="n"/>
      <c r="AC162" s="1185" t="n"/>
      <c r="AD162" s="1185" t="n"/>
      <c r="AE162" s="1185" t="n"/>
      <c r="AF162" s="1185" t="n"/>
      <c r="AG162" s="1185" t="n"/>
      <c r="AH162" s="1185" t="n"/>
      <c r="AI162" s="1185" t="n"/>
      <c r="AJ162" s="1185" t="n"/>
      <c r="AK162" s="1185" t="n"/>
      <c r="AL162" s="1185" t="n"/>
      <c r="AM162" s="1185" t="n"/>
      <c r="AN162" s="1185" t="n"/>
      <c r="AO162" s="1185" t="n"/>
      <c r="AP162" s="1185" t="n"/>
      <c r="AQ162" s="1185" t="n"/>
      <c r="AR162" s="1185" t="n"/>
      <c r="AS162" s="1185" t="n"/>
      <c r="AT162" s="1185" t="n"/>
      <c r="AU162" s="1185" t="n"/>
      <c r="AV162" s="1185" t="n"/>
      <c r="AW162" s="1185" t="n"/>
      <c r="AX162" s="1185" t="n"/>
      <c r="AY162" s="1185" t="n"/>
      <c r="AZ162" s="1185" t="n"/>
      <c r="BA162" s="1185" t="n"/>
      <c r="BB162" s="1185" t="n"/>
      <c r="BC162" s="1185" t="n"/>
      <c r="BD162" s="1185" t="n"/>
      <c r="BE162" s="1185" t="n"/>
      <c r="BF162" s="1185" t="n"/>
      <c r="BG162" s="1185" t="n"/>
      <c r="BH162" s="1185" t="n"/>
      <c r="BI162" s="1185" t="n"/>
      <c r="BJ162" s="1185" t="n"/>
      <c r="BK162" s="1185" t="n"/>
      <c r="BL162" s="1185" t="n"/>
      <c r="BM162" s="1185" t="n"/>
      <c r="BN162" s="1185" t="n"/>
      <c r="BO162" s="1185" t="n"/>
      <c r="BP162" s="1185" t="n"/>
      <c r="BQ162" s="1185" t="n"/>
      <c r="BR162" s="1185" t="n"/>
      <c r="BS162" s="1185" t="n"/>
      <c r="BT162" s="1185" t="n"/>
      <c r="BU162" s="1185" t="n"/>
      <c r="BV162" s="1185" t="n"/>
      <c r="BW162" s="1185" t="n"/>
      <c r="BX162" s="1185" t="n"/>
      <c r="BY162" s="1185" t="n"/>
      <c r="BZ162" s="1185" t="n"/>
      <c r="CA162" s="1185" t="n"/>
      <c r="CB162" s="1185" t="n"/>
      <c r="CC162" s="1185" t="n"/>
      <c r="CD162" s="1185" t="n"/>
      <c r="CE162" s="1185" t="n"/>
      <c r="CF162" s="1185" t="n"/>
      <c r="CG162" s="1185" t="n"/>
      <c r="CH162" s="1185" t="n"/>
      <c r="CI162" s="1185" t="n"/>
      <c r="CJ162" s="1185" t="n"/>
      <c r="CK162" s="1185" t="n"/>
      <c r="CL162" s="1185" t="n"/>
      <c r="CM162" s="1185" t="n"/>
      <c r="CN162" s="1185" t="n"/>
      <c r="CO162" s="1185" t="n"/>
      <c r="CP162" s="1185" t="n"/>
      <c r="CQ162" s="1185" t="n"/>
      <c r="CR162" s="1185" t="n"/>
      <c r="CS162" s="1185" t="n"/>
      <c r="CT162" s="1185" t="n"/>
      <c r="CU162" s="1185" t="n"/>
      <c r="CV162" s="1185" t="n"/>
      <c r="CW162" s="1185" t="n"/>
      <c r="CX162" s="1185" t="n"/>
      <c r="CY162" s="1185" t="n"/>
      <c r="CZ162" s="1185" t="n"/>
      <c r="DA162" s="1185" t="n"/>
      <c r="DB162" s="1185" t="n"/>
      <c r="DC162" s="1185" t="n"/>
      <c r="DD162" s="1185" t="n"/>
      <c r="DE162" s="1185" t="n"/>
      <c r="DF162" s="1185" t="n"/>
      <c r="DG162" s="1185" t="n"/>
      <c r="DH162" s="1185" t="n"/>
      <c r="DI162" s="1185" t="n"/>
      <c r="DJ162" s="1185" t="n"/>
      <c r="DK162" s="1185" t="n"/>
      <c r="DL162" s="1185" t="n"/>
      <c r="DM162" s="1185" t="n"/>
      <c r="DN162" s="1185" t="n"/>
      <c r="DO162" s="1185" t="n"/>
      <c r="DP162" s="1185" t="n"/>
      <c r="DQ162" s="1185" t="n"/>
      <c r="DR162" s="1185" t="n"/>
      <c r="DS162" s="1185" t="n"/>
      <c r="DT162" s="1185" t="n"/>
      <c r="DU162" s="1185" t="n"/>
      <c r="DV162" s="1185" t="n"/>
      <c r="DW162" s="1185" t="n"/>
      <c r="DX162" s="1185" t="n"/>
      <c r="DY162" s="1185" t="n"/>
      <c r="DZ162" s="1185" t="n"/>
      <c r="EA162" s="1185" t="n"/>
      <c r="EB162" s="1185" t="n"/>
      <c r="EC162" s="1185" t="n"/>
      <c r="ED162" s="1185" t="n"/>
      <c r="EE162" s="1185" t="n"/>
      <c r="EF162" s="1185" t="n"/>
      <c r="EG162" s="1185" t="n"/>
      <c r="EH162" s="1185" t="n"/>
      <c r="EI162" s="1185" t="n"/>
      <c r="EJ162" s="1185" t="n"/>
    </row>
    <row r="163" ht="14.25" customHeight="1" s="980">
      <c r="A163" s="1182" t="n"/>
      <c r="B163" s="1217" t="n"/>
      <c r="C163" s="1217" t="n"/>
      <c r="D163" s="1217" t="n"/>
      <c r="E163" s="1217" t="n"/>
      <c r="F163" s="1217" t="n"/>
      <c r="G163" s="1217" t="n"/>
      <c r="H163" s="1217" t="n"/>
      <c r="I163" s="1218" t="n"/>
      <c r="J163" s="1184" t="n"/>
      <c r="K163" s="1185" t="n"/>
      <c r="L163" s="1185" t="n"/>
      <c r="M163" s="1185" t="n"/>
      <c r="N163" s="1175" t="n"/>
      <c r="O163" s="1186" t="n"/>
      <c r="P163" s="1186" t="n"/>
      <c r="Q163" s="1186" t="n"/>
      <c r="R163" s="1186" t="n"/>
      <c r="S163" s="1186" t="n"/>
      <c r="T163" s="1186" t="n"/>
      <c r="U163" s="1181" t="n"/>
      <c r="V163" s="1185" t="n"/>
      <c r="W163" s="1185" t="n"/>
      <c r="X163" s="1185" t="n"/>
      <c r="Y163" s="1185" t="n"/>
      <c r="Z163" s="1185" t="n"/>
      <c r="AA163" s="1185" t="n"/>
      <c r="AB163" s="1185" t="n"/>
      <c r="AC163" s="1185" t="n"/>
      <c r="AD163" s="1185" t="n"/>
      <c r="AE163" s="1185" t="n"/>
      <c r="AF163" s="1185" t="n"/>
      <c r="AG163" s="1185" t="n"/>
      <c r="AH163" s="1185" t="n"/>
      <c r="AI163" s="1185" t="n"/>
      <c r="AJ163" s="1185" t="n"/>
      <c r="AK163" s="1185" t="n"/>
      <c r="AL163" s="1185" t="n"/>
      <c r="AM163" s="1185" t="n"/>
      <c r="AN163" s="1185" t="n"/>
      <c r="AO163" s="1185" t="n"/>
      <c r="AP163" s="1185" t="n"/>
      <c r="AQ163" s="1185" t="n"/>
      <c r="AR163" s="1185" t="n"/>
      <c r="AS163" s="1185" t="n"/>
      <c r="AT163" s="1185" t="n"/>
      <c r="AU163" s="1185" t="n"/>
      <c r="AV163" s="1185" t="n"/>
      <c r="AW163" s="1185" t="n"/>
      <c r="AX163" s="1185" t="n"/>
      <c r="AY163" s="1185" t="n"/>
      <c r="AZ163" s="1185" t="n"/>
      <c r="BA163" s="1185" t="n"/>
      <c r="BB163" s="1185" t="n"/>
      <c r="BC163" s="1185" t="n"/>
      <c r="BD163" s="1185" t="n"/>
      <c r="BE163" s="1185" t="n"/>
      <c r="BF163" s="1185" t="n"/>
      <c r="BG163" s="1185" t="n"/>
      <c r="BH163" s="1185" t="n"/>
      <c r="BI163" s="1185" t="n"/>
      <c r="BJ163" s="1185" t="n"/>
      <c r="BK163" s="1185" t="n"/>
      <c r="BL163" s="1185" t="n"/>
      <c r="BM163" s="1185" t="n"/>
      <c r="BN163" s="1185" t="n"/>
      <c r="BO163" s="1185" t="n"/>
      <c r="BP163" s="1185" t="n"/>
      <c r="BQ163" s="1185" t="n"/>
      <c r="BR163" s="1185" t="n"/>
      <c r="BS163" s="1185" t="n"/>
      <c r="BT163" s="1185" t="n"/>
      <c r="BU163" s="1185" t="n"/>
      <c r="BV163" s="1185" t="n"/>
      <c r="BW163" s="1185" t="n"/>
      <c r="BX163" s="1185" t="n"/>
      <c r="BY163" s="1185" t="n"/>
      <c r="BZ163" s="1185" t="n"/>
      <c r="CA163" s="1185" t="n"/>
      <c r="CB163" s="1185" t="n"/>
      <c r="CC163" s="1185" t="n"/>
      <c r="CD163" s="1185" t="n"/>
      <c r="CE163" s="1185" t="n"/>
      <c r="CF163" s="1185" t="n"/>
      <c r="CG163" s="1185" t="n"/>
      <c r="CH163" s="1185" t="n"/>
      <c r="CI163" s="1185" t="n"/>
      <c r="CJ163" s="1185" t="n"/>
      <c r="CK163" s="1185" t="n"/>
      <c r="CL163" s="1185" t="n"/>
      <c r="CM163" s="1185" t="n"/>
      <c r="CN163" s="1185" t="n"/>
      <c r="CO163" s="1185" t="n"/>
      <c r="CP163" s="1185" t="n"/>
      <c r="CQ163" s="1185" t="n"/>
      <c r="CR163" s="1185" t="n"/>
      <c r="CS163" s="1185" t="n"/>
      <c r="CT163" s="1185" t="n"/>
      <c r="CU163" s="1185" t="n"/>
      <c r="CV163" s="1185" t="n"/>
      <c r="CW163" s="1185" t="n"/>
      <c r="CX163" s="1185" t="n"/>
      <c r="CY163" s="1185" t="n"/>
      <c r="CZ163" s="1185" t="n"/>
      <c r="DA163" s="1185" t="n"/>
      <c r="DB163" s="1185" t="n"/>
      <c r="DC163" s="1185" t="n"/>
      <c r="DD163" s="1185" t="n"/>
      <c r="DE163" s="1185" t="n"/>
      <c r="DF163" s="1185" t="n"/>
      <c r="DG163" s="1185" t="n"/>
      <c r="DH163" s="1185" t="n"/>
      <c r="DI163" s="1185" t="n"/>
      <c r="DJ163" s="1185" t="n"/>
      <c r="DK163" s="1185" t="n"/>
      <c r="DL163" s="1185" t="n"/>
      <c r="DM163" s="1185" t="n"/>
      <c r="DN163" s="1185" t="n"/>
      <c r="DO163" s="1185" t="n"/>
      <c r="DP163" s="1185" t="n"/>
      <c r="DQ163" s="1185" t="n"/>
      <c r="DR163" s="1185" t="n"/>
      <c r="DS163" s="1185" t="n"/>
      <c r="DT163" s="1185" t="n"/>
      <c r="DU163" s="1185" t="n"/>
      <c r="DV163" s="1185" t="n"/>
      <c r="DW163" s="1185" t="n"/>
      <c r="DX163" s="1185" t="n"/>
      <c r="DY163" s="1185" t="n"/>
      <c r="DZ163" s="1185" t="n"/>
      <c r="EA163" s="1185" t="n"/>
      <c r="EB163" s="1185" t="n"/>
      <c r="EC163" s="1185" t="n"/>
      <c r="ED163" s="1185" t="n"/>
      <c r="EE163" s="1185" t="n"/>
      <c r="EF163" s="1185" t="n"/>
      <c r="EG163" s="1185" t="n"/>
      <c r="EH163" s="1185" t="n"/>
      <c r="EI163" s="1185" t="n"/>
      <c r="EJ163" s="1185" t="n"/>
    </row>
    <row r="164" ht="14.25" customHeight="1" s="980">
      <c r="A164" s="1182" t="n"/>
      <c r="B164" s="1217" t="n"/>
      <c r="C164" s="1217" t="n"/>
      <c r="D164" s="1217" t="n"/>
      <c r="E164" s="1217" t="n"/>
      <c r="F164" s="1217" t="n"/>
      <c r="G164" s="1217" t="n"/>
      <c r="H164" s="1217" t="n"/>
      <c r="I164" s="1218" t="n"/>
      <c r="J164" s="1184" t="n"/>
      <c r="K164" s="1185" t="n"/>
      <c r="L164" s="1185" t="n"/>
      <c r="M164" s="1185" t="n"/>
      <c r="N164" s="1175" t="n"/>
      <c r="O164" s="1186" t="n"/>
      <c r="P164" s="1186" t="n"/>
      <c r="Q164" s="1186" t="n"/>
      <c r="R164" s="1186" t="n"/>
      <c r="S164" s="1186" t="n"/>
      <c r="T164" s="1186" t="n"/>
      <c r="U164" s="1181" t="n"/>
      <c r="V164" s="1185" t="n"/>
      <c r="W164" s="1185" t="n"/>
      <c r="X164" s="1185" t="n"/>
      <c r="Y164" s="1185" t="n"/>
      <c r="Z164" s="1185" t="n"/>
      <c r="AA164" s="1185" t="n"/>
      <c r="AB164" s="1185" t="n"/>
      <c r="AC164" s="1185" t="n"/>
      <c r="AD164" s="1185" t="n"/>
      <c r="AE164" s="1185" t="n"/>
      <c r="AF164" s="1185" t="n"/>
      <c r="AG164" s="1185" t="n"/>
      <c r="AH164" s="1185" t="n"/>
      <c r="AI164" s="1185" t="n"/>
      <c r="AJ164" s="1185" t="n"/>
      <c r="AK164" s="1185" t="n"/>
      <c r="AL164" s="1185" t="n"/>
      <c r="AM164" s="1185" t="n"/>
      <c r="AN164" s="1185" t="n"/>
      <c r="AO164" s="1185" t="n"/>
      <c r="AP164" s="1185" t="n"/>
      <c r="AQ164" s="1185" t="n"/>
      <c r="AR164" s="1185" t="n"/>
      <c r="AS164" s="1185" t="n"/>
      <c r="AT164" s="1185" t="n"/>
      <c r="AU164" s="1185" t="n"/>
      <c r="AV164" s="1185" t="n"/>
      <c r="AW164" s="1185" t="n"/>
      <c r="AX164" s="1185" t="n"/>
      <c r="AY164" s="1185" t="n"/>
      <c r="AZ164" s="1185" t="n"/>
      <c r="BA164" s="1185" t="n"/>
      <c r="BB164" s="1185" t="n"/>
      <c r="BC164" s="1185" t="n"/>
      <c r="BD164" s="1185" t="n"/>
      <c r="BE164" s="1185" t="n"/>
      <c r="BF164" s="1185" t="n"/>
      <c r="BG164" s="1185" t="n"/>
      <c r="BH164" s="1185" t="n"/>
      <c r="BI164" s="1185" t="n"/>
      <c r="BJ164" s="1185" t="n"/>
      <c r="BK164" s="1185" t="n"/>
      <c r="BL164" s="1185" t="n"/>
      <c r="BM164" s="1185" t="n"/>
      <c r="BN164" s="1185" t="n"/>
      <c r="BO164" s="1185" t="n"/>
      <c r="BP164" s="1185" t="n"/>
      <c r="BQ164" s="1185" t="n"/>
      <c r="BR164" s="1185" t="n"/>
      <c r="BS164" s="1185" t="n"/>
      <c r="BT164" s="1185" t="n"/>
      <c r="BU164" s="1185" t="n"/>
      <c r="BV164" s="1185" t="n"/>
      <c r="BW164" s="1185" t="n"/>
      <c r="BX164" s="1185" t="n"/>
      <c r="BY164" s="1185" t="n"/>
      <c r="BZ164" s="1185" t="n"/>
      <c r="CA164" s="1185" t="n"/>
      <c r="CB164" s="1185" t="n"/>
      <c r="CC164" s="1185" t="n"/>
      <c r="CD164" s="1185" t="n"/>
      <c r="CE164" s="1185" t="n"/>
      <c r="CF164" s="1185" t="n"/>
      <c r="CG164" s="1185" t="n"/>
      <c r="CH164" s="1185" t="n"/>
      <c r="CI164" s="1185" t="n"/>
      <c r="CJ164" s="1185" t="n"/>
      <c r="CK164" s="1185" t="n"/>
      <c r="CL164" s="1185" t="n"/>
      <c r="CM164" s="1185" t="n"/>
      <c r="CN164" s="1185" t="n"/>
      <c r="CO164" s="1185" t="n"/>
      <c r="CP164" s="1185" t="n"/>
      <c r="CQ164" s="1185" t="n"/>
      <c r="CR164" s="1185" t="n"/>
      <c r="CS164" s="1185" t="n"/>
      <c r="CT164" s="1185" t="n"/>
      <c r="CU164" s="1185" t="n"/>
      <c r="CV164" s="1185" t="n"/>
      <c r="CW164" s="1185" t="n"/>
      <c r="CX164" s="1185" t="n"/>
      <c r="CY164" s="1185" t="n"/>
      <c r="CZ164" s="1185" t="n"/>
      <c r="DA164" s="1185" t="n"/>
      <c r="DB164" s="1185" t="n"/>
      <c r="DC164" s="1185" t="n"/>
      <c r="DD164" s="1185" t="n"/>
      <c r="DE164" s="1185" t="n"/>
      <c r="DF164" s="1185" t="n"/>
      <c r="DG164" s="1185" t="n"/>
      <c r="DH164" s="1185" t="n"/>
      <c r="DI164" s="1185" t="n"/>
      <c r="DJ164" s="1185" t="n"/>
      <c r="DK164" s="1185" t="n"/>
      <c r="DL164" s="1185" t="n"/>
      <c r="DM164" s="1185" t="n"/>
      <c r="DN164" s="1185" t="n"/>
      <c r="DO164" s="1185" t="n"/>
      <c r="DP164" s="1185" t="n"/>
      <c r="DQ164" s="1185" t="n"/>
      <c r="DR164" s="1185" t="n"/>
      <c r="DS164" s="1185" t="n"/>
      <c r="DT164" s="1185" t="n"/>
      <c r="DU164" s="1185" t="n"/>
      <c r="DV164" s="1185" t="n"/>
      <c r="DW164" s="1185" t="n"/>
      <c r="DX164" s="1185" t="n"/>
      <c r="DY164" s="1185" t="n"/>
      <c r="DZ164" s="1185" t="n"/>
      <c r="EA164" s="1185" t="n"/>
      <c r="EB164" s="1185" t="n"/>
      <c r="EC164" s="1185" t="n"/>
      <c r="ED164" s="1185" t="n"/>
      <c r="EE164" s="1185" t="n"/>
      <c r="EF164" s="1185" t="n"/>
      <c r="EG164" s="1185" t="n"/>
      <c r="EH164" s="1185" t="n"/>
      <c r="EI164" s="1185" t="n"/>
      <c r="EJ164" s="1185" t="n"/>
    </row>
    <row r="165" ht="14.25" customHeight="1" s="980">
      <c r="A165" s="1182" t="n"/>
      <c r="B165" s="1217" t="n"/>
      <c r="C165" s="1217" t="n"/>
      <c r="D165" s="1217" t="n"/>
      <c r="E165" s="1217" t="n"/>
      <c r="F165" s="1217" t="n"/>
      <c r="G165" s="1217" t="n"/>
      <c r="H165" s="1217" t="n"/>
      <c r="I165" s="1218" t="n"/>
      <c r="J165" s="1184" t="n"/>
      <c r="K165" s="1185" t="n"/>
      <c r="L165" s="1185" t="n"/>
      <c r="M165" s="1185" t="n"/>
      <c r="N165" s="1175" t="n"/>
      <c r="O165" s="1186" t="n"/>
      <c r="P165" s="1186" t="n"/>
      <c r="Q165" s="1186" t="n"/>
      <c r="R165" s="1186" t="n"/>
      <c r="S165" s="1186" t="n"/>
      <c r="T165" s="1186" t="n"/>
      <c r="U165" s="1181" t="n"/>
      <c r="V165" s="1185" t="n"/>
      <c r="W165" s="1185" t="n"/>
      <c r="X165" s="1185" t="n"/>
      <c r="Y165" s="1185" t="n"/>
      <c r="Z165" s="1185" t="n"/>
      <c r="AA165" s="1185" t="n"/>
      <c r="AB165" s="1185" t="n"/>
      <c r="AC165" s="1185" t="n"/>
      <c r="AD165" s="1185" t="n"/>
      <c r="AE165" s="1185" t="n"/>
      <c r="AF165" s="1185" t="n"/>
      <c r="AG165" s="1185" t="n"/>
      <c r="AH165" s="1185" t="n"/>
      <c r="AI165" s="1185" t="n"/>
      <c r="AJ165" s="1185" t="n"/>
      <c r="AK165" s="1185" t="n"/>
      <c r="AL165" s="1185" t="n"/>
      <c r="AM165" s="1185" t="n"/>
      <c r="AN165" s="1185" t="n"/>
      <c r="AO165" s="1185" t="n"/>
      <c r="AP165" s="1185" t="n"/>
      <c r="AQ165" s="1185" t="n"/>
      <c r="AR165" s="1185" t="n"/>
      <c r="AS165" s="1185" t="n"/>
      <c r="AT165" s="1185" t="n"/>
      <c r="AU165" s="1185" t="n"/>
      <c r="AV165" s="1185" t="n"/>
      <c r="AW165" s="1185" t="n"/>
      <c r="AX165" s="1185" t="n"/>
      <c r="AY165" s="1185" t="n"/>
      <c r="AZ165" s="1185" t="n"/>
      <c r="BA165" s="1185" t="n"/>
      <c r="BB165" s="1185" t="n"/>
      <c r="BC165" s="1185" t="n"/>
      <c r="BD165" s="1185" t="n"/>
      <c r="BE165" s="1185" t="n"/>
      <c r="BF165" s="1185" t="n"/>
      <c r="BG165" s="1185" t="n"/>
      <c r="BH165" s="1185" t="n"/>
      <c r="BI165" s="1185" t="n"/>
      <c r="BJ165" s="1185" t="n"/>
      <c r="BK165" s="1185" t="n"/>
      <c r="BL165" s="1185" t="n"/>
      <c r="BM165" s="1185" t="n"/>
      <c r="BN165" s="1185" t="n"/>
      <c r="BO165" s="1185" t="n"/>
      <c r="BP165" s="1185" t="n"/>
      <c r="BQ165" s="1185" t="n"/>
      <c r="BR165" s="1185" t="n"/>
      <c r="BS165" s="1185" t="n"/>
      <c r="BT165" s="1185" t="n"/>
      <c r="BU165" s="1185" t="n"/>
      <c r="BV165" s="1185" t="n"/>
      <c r="BW165" s="1185" t="n"/>
      <c r="BX165" s="1185" t="n"/>
      <c r="BY165" s="1185" t="n"/>
      <c r="BZ165" s="1185" t="n"/>
      <c r="CA165" s="1185" t="n"/>
      <c r="CB165" s="1185" t="n"/>
      <c r="CC165" s="1185" t="n"/>
      <c r="CD165" s="1185" t="n"/>
      <c r="CE165" s="1185" t="n"/>
      <c r="CF165" s="1185" t="n"/>
      <c r="CG165" s="1185" t="n"/>
      <c r="CH165" s="1185" t="n"/>
      <c r="CI165" s="1185" t="n"/>
      <c r="CJ165" s="1185" t="n"/>
      <c r="CK165" s="1185" t="n"/>
      <c r="CL165" s="1185" t="n"/>
      <c r="CM165" s="1185" t="n"/>
      <c r="CN165" s="1185" t="n"/>
      <c r="CO165" s="1185" t="n"/>
      <c r="CP165" s="1185" t="n"/>
      <c r="CQ165" s="1185" t="n"/>
      <c r="CR165" s="1185" t="n"/>
      <c r="CS165" s="1185" t="n"/>
      <c r="CT165" s="1185" t="n"/>
      <c r="CU165" s="1185" t="n"/>
      <c r="CV165" s="1185" t="n"/>
      <c r="CW165" s="1185" t="n"/>
      <c r="CX165" s="1185" t="n"/>
      <c r="CY165" s="1185" t="n"/>
      <c r="CZ165" s="1185" t="n"/>
      <c r="DA165" s="1185" t="n"/>
      <c r="DB165" s="1185" t="n"/>
      <c r="DC165" s="1185" t="n"/>
      <c r="DD165" s="1185" t="n"/>
      <c r="DE165" s="1185" t="n"/>
      <c r="DF165" s="1185" t="n"/>
      <c r="DG165" s="1185" t="n"/>
      <c r="DH165" s="1185" t="n"/>
      <c r="DI165" s="1185" t="n"/>
      <c r="DJ165" s="1185" t="n"/>
      <c r="DK165" s="1185" t="n"/>
      <c r="DL165" s="1185" t="n"/>
      <c r="DM165" s="1185" t="n"/>
      <c r="DN165" s="1185" t="n"/>
      <c r="DO165" s="1185" t="n"/>
      <c r="DP165" s="1185" t="n"/>
      <c r="DQ165" s="1185" t="n"/>
      <c r="DR165" s="1185" t="n"/>
      <c r="DS165" s="1185" t="n"/>
      <c r="DT165" s="1185" t="n"/>
      <c r="DU165" s="1185" t="n"/>
      <c r="DV165" s="1185" t="n"/>
      <c r="DW165" s="1185" t="n"/>
      <c r="DX165" s="1185" t="n"/>
      <c r="DY165" s="1185" t="n"/>
      <c r="DZ165" s="1185" t="n"/>
      <c r="EA165" s="1185" t="n"/>
      <c r="EB165" s="1185" t="n"/>
      <c r="EC165" s="1185" t="n"/>
      <c r="ED165" s="1185" t="n"/>
      <c r="EE165" s="1185" t="n"/>
      <c r="EF165" s="1185" t="n"/>
      <c r="EG165" s="1185" t="n"/>
      <c r="EH165" s="1185" t="n"/>
      <c r="EI165" s="1185" t="n"/>
      <c r="EJ165" s="1185" t="n"/>
    </row>
    <row r="166" ht="14.25" customHeight="1" s="980">
      <c r="A166" s="1182" t="n"/>
      <c r="B166" s="1091" t="inlineStr">
        <is>
          <t xml:space="preserve">Total </t>
        </is>
      </c>
      <c r="C166" s="1144">
        <f>SUM(C151:C153)</f>
        <v/>
      </c>
      <c r="D166" s="1144">
        <f>SUM(D151:D153)</f>
        <v/>
      </c>
      <c r="E166" s="1144">
        <f>SUM(E151:E153)</f>
        <v/>
      </c>
      <c r="F166" s="1144">
        <f>SUM(F151:F153)</f>
        <v/>
      </c>
      <c r="G166" s="1144" t="n">
        <v>0</v>
      </c>
      <c r="H166" s="1144" t="n">
        <v>0</v>
      </c>
      <c r="I166" s="1218" t="n"/>
      <c r="J166" s="1184" t="n"/>
      <c r="K166" s="1185" t="n"/>
      <c r="L166" s="1185" t="n"/>
      <c r="M166" s="1185" t="n"/>
      <c r="N166" s="1175" t="n"/>
      <c r="O166" s="1186" t="n"/>
      <c r="P166" s="1186" t="n"/>
      <c r="Q166" s="1186" t="n"/>
      <c r="R166" s="1186" t="n"/>
      <c r="S166" s="1186" t="n"/>
      <c r="T166" s="1186" t="n"/>
      <c r="U166" s="1181" t="n"/>
      <c r="V166" s="1185" t="n"/>
      <c r="W166" s="1185" t="n"/>
      <c r="X166" s="1185" t="n"/>
      <c r="Y166" s="1185" t="n"/>
      <c r="Z166" s="1185" t="n"/>
      <c r="AA166" s="1185" t="n"/>
      <c r="AB166" s="1185" t="n"/>
      <c r="AC166" s="1185" t="n"/>
      <c r="AD166" s="1185" t="n"/>
      <c r="AE166" s="1185" t="n"/>
      <c r="AF166" s="1185" t="n"/>
      <c r="AG166" s="1185" t="n"/>
      <c r="AH166" s="1185" t="n"/>
      <c r="AI166" s="1185" t="n"/>
      <c r="AJ166" s="1185" t="n"/>
      <c r="AK166" s="1185" t="n"/>
      <c r="AL166" s="1185" t="n"/>
      <c r="AM166" s="1185" t="n"/>
      <c r="AN166" s="1185" t="n"/>
      <c r="AO166" s="1185" t="n"/>
      <c r="AP166" s="1185" t="n"/>
      <c r="AQ166" s="1185" t="n"/>
      <c r="AR166" s="1185" t="n"/>
      <c r="AS166" s="1185" t="n"/>
      <c r="AT166" s="1185" t="n"/>
      <c r="AU166" s="1185" t="n"/>
      <c r="AV166" s="1185" t="n"/>
      <c r="AW166" s="1185" t="n"/>
      <c r="AX166" s="1185" t="n"/>
      <c r="AY166" s="1185" t="n"/>
      <c r="AZ166" s="1185" t="n"/>
      <c r="BA166" s="1185" t="n"/>
      <c r="BB166" s="1185" t="n"/>
      <c r="BC166" s="1185" t="n"/>
      <c r="BD166" s="1185" t="n"/>
      <c r="BE166" s="1185" t="n"/>
      <c r="BF166" s="1185" t="n"/>
      <c r="BG166" s="1185" t="n"/>
      <c r="BH166" s="1185" t="n"/>
      <c r="BI166" s="1185" t="n"/>
      <c r="BJ166" s="1185" t="n"/>
      <c r="BK166" s="1185" t="n"/>
      <c r="BL166" s="1185" t="n"/>
      <c r="BM166" s="1185" t="n"/>
      <c r="BN166" s="1185" t="n"/>
      <c r="BO166" s="1185" t="n"/>
      <c r="BP166" s="1185" t="n"/>
      <c r="BQ166" s="1185" t="n"/>
      <c r="BR166" s="1185" t="n"/>
      <c r="BS166" s="1185" t="n"/>
      <c r="BT166" s="1185" t="n"/>
      <c r="BU166" s="1185" t="n"/>
      <c r="BV166" s="1185" t="n"/>
      <c r="BW166" s="1185" t="n"/>
      <c r="BX166" s="1185" t="n"/>
      <c r="BY166" s="1185" t="n"/>
      <c r="BZ166" s="1185" t="n"/>
      <c r="CA166" s="1185" t="n"/>
      <c r="CB166" s="1185" t="n"/>
      <c r="CC166" s="1185" t="n"/>
      <c r="CD166" s="1185" t="n"/>
      <c r="CE166" s="1185" t="n"/>
      <c r="CF166" s="1185" t="n"/>
      <c r="CG166" s="1185" t="n"/>
      <c r="CH166" s="1185" t="n"/>
      <c r="CI166" s="1185" t="n"/>
      <c r="CJ166" s="1185" t="n"/>
      <c r="CK166" s="1185" t="n"/>
      <c r="CL166" s="1185" t="n"/>
      <c r="CM166" s="1185" t="n"/>
      <c r="CN166" s="1185" t="n"/>
      <c r="CO166" s="1185" t="n"/>
      <c r="CP166" s="1185" t="n"/>
      <c r="CQ166" s="1185" t="n"/>
      <c r="CR166" s="1185" t="n"/>
      <c r="CS166" s="1185" t="n"/>
      <c r="CT166" s="1185" t="n"/>
      <c r="CU166" s="1185" t="n"/>
      <c r="CV166" s="1185" t="n"/>
      <c r="CW166" s="1185" t="n"/>
      <c r="CX166" s="1185" t="n"/>
      <c r="CY166" s="1185" t="n"/>
      <c r="CZ166" s="1185" t="n"/>
      <c r="DA166" s="1185" t="n"/>
      <c r="DB166" s="1185" t="n"/>
      <c r="DC166" s="1185" t="n"/>
      <c r="DD166" s="1185" t="n"/>
      <c r="DE166" s="1185" t="n"/>
      <c r="DF166" s="1185" t="n"/>
      <c r="DG166" s="1185" t="n"/>
      <c r="DH166" s="1185" t="n"/>
      <c r="DI166" s="1185" t="n"/>
      <c r="DJ166" s="1185" t="n"/>
      <c r="DK166" s="1185" t="n"/>
      <c r="DL166" s="1185" t="n"/>
      <c r="DM166" s="1185" t="n"/>
      <c r="DN166" s="1185" t="n"/>
      <c r="DO166" s="1185" t="n"/>
      <c r="DP166" s="1185" t="n"/>
      <c r="DQ166" s="1185" t="n"/>
      <c r="DR166" s="1185" t="n"/>
      <c r="DS166" s="1185" t="n"/>
      <c r="DT166" s="1185" t="n"/>
      <c r="DU166" s="1185" t="n"/>
      <c r="DV166" s="1185" t="n"/>
      <c r="DW166" s="1185" t="n"/>
      <c r="DX166" s="1185" t="n"/>
      <c r="DY166" s="1185" t="n"/>
      <c r="DZ166" s="1185" t="n"/>
      <c r="EA166" s="1185" t="n"/>
      <c r="EB166" s="1185" t="n"/>
      <c r="EC166" s="1185" t="n"/>
      <c r="ED166" s="1185" t="n"/>
      <c r="EE166" s="1185" t="n"/>
      <c r="EF166" s="1185" t="n"/>
      <c r="EG166" s="1185" t="n"/>
      <c r="EH166" s="1185" t="n"/>
      <c r="EI166" s="1185" t="n"/>
      <c r="EJ166" s="1185" t="n"/>
    </row>
    <row r="167" ht="14.25" customHeight="1" s="980">
      <c r="B167" s="1097" t="n"/>
      <c r="C167" s="1216" t="n"/>
      <c r="D167" s="1216" t="n"/>
      <c r="E167" s="1216" t="n"/>
      <c r="F167" s="1216" t="n"/>
      <c r="G167" s="1216" t="n"/>
      <c r="H167" s="1216" t="n"/>
      <c r="I167" s="1214" t="n"/>
      <c r="J167" s="1168" t="n"/>
      <c r="N167" s="1193" t="n"/>
      <c r="O167" s="1180" t="n"/>
      <c r="P167" s="1180" t="n"/>
      <c r="Q167" s="1180" t="n"/>
      <c r="R167" s="1180" t="n"/>
      <c r="S167" s="1180" t="n"/>
      <c r="T167" s="1180" t="n"/>
      <c r="U167" s="1181" t="n"/>
    </row>
    <row r="168" ht="14.25" customHeight="1" s="980">
      <c r="B168" s="1097" t="n"/>
      <c r="C168" s="1216" t="n"/>
      <c r="D168" s="1216" t="n"/>
      <c r="E168" s="1216" t="n"/>
      <c r="F168" s="1216" t="n"/>
      <c r="G168" s="1216" t="n"/>
      <c r="H168" s="1216" t="n"/>
      <c r="I168" s="1214" t="n"/>
      <c r="J168" s="1168" t="n"/>
      <c r="N168" s="1193" t="n"/>
      <c r="O168" s="1180" t="n"/>
      <c r="P168" s="1180" t="n"/>
      <c r="Q168" s="1180" t="n"/>
      <c r="R168" s="1180" t="n"/>
      <c r="S168" s="1180" t="n"/>
      <c r="T168" s="1180" t="n"/>
      <c r="U168" s="1181" t="n"/>
    </row>
    <row r="169" ht="14.25" customHeight="1" s="980">
      <c r="A169" s="1182" t="n"/>
      <c r="B169" s="1091" t="inlineStr">
        <is>
          <t xml:space="preserve">Additional Paid in Capital </t>
        </is>
      </c>
      <c r="C169" s="1206" t="n"/>
      <c r="D169" s="1206" t="n"/>
      <c r="E169" s="1206" t="n"/>
      <c r="F169" s="1206" t="n"/>
      <c r="G169" s="1206" t="n"/>
      <c r="H169" s="1206" t="n"/>
      <c r="I169" s="1207" t="n"/>
      <c r="J169" s="1184" t="n"/>
      <c r="K169" s="1185" t="n"/>
      <c r="L169" s="1185" t="n"/>
      <c r="M169" s="1185" t="n"/>
      <c r="N169" s="1175">
        <f>B157</f>
        <v/>
      </c>
      <c r="O169" s="1186">
        <f>C157*BS!$B$9</f>
        <v/>
      </c>
      <c r="P169" s="1186">
        <f>D157*BS!$B$9</f>
        <v/>
      </c>
      <c r="Q169" s="1186">
        <f>E157*BS!$B$9</f>
        <v/>
      </c>
      <c r="R169" s="1186">
        <f>F157*BS!$B$9</f>
        <v/>
      </c>
      <c r="S169" s="1186">
        <f>G157*BS!$B$9</f>
        <v/>
      </c>
      <c r="T169" s="1186">
        <f>H157*BS!$B$9</f>
        <v/>
      </c>
      <c r="U169" s="1181">
        <f>I157</f>
        <v/>
      </c>
      <c r="V169" s="1185" t="n"/>
      <c r="W169" s="1185" t="n"/>
      <c r="X169" s="1185" t="n"/>
      <c r="Y169" s="1185" t="n"/>
      <c r="Z169" s="1185" t="n"/>
      <c r="AA169" s="1185" t="n"/>
      <c r="AB169" s="1185" t="n"/>
      <c r="AC169" s="1185" t="n"/>
      <c r="AD169" s="1185" t="n"/>
      <c r="AE169" s="1185" t="n"/>
      <c r="AF169" s="1185" t="n"/>
      <c r="AG169" s="1185" t="n"/>
      <c r="AH169" s="1185" t="n"/>
      <c r="AI169" s="1185" t="n"/>
      <c r="AJ169" s="1185" t="n"/>
      <c r="AK169" s="1185" t="n"/>
      <c r="AL169" s="1185" t="n"/>
      <c r="AM169" s="1185" t="n"/>
      <c r="AN169" s="1185" t="n"/>
      <c r="AO169" s="1185" t="n"/>
      <c r="AP169" s="1185" t="n"/>
      <c r="AQ169" s="1185" t="n"/>
      <c r="AR169" s="1185" t="n"/>
      <c r="AS169" s="1185" t="n"/>
      <c r="AT169" s="1185" t="n"/>
      <c r="AU169" s="1185" t="n"/>
      <c r="AV169" s="1185" t="n"/>
      <c r="AW169" s="1185" t="n"/>
      <c r="AX169" s="1185" t="n"/>
      <c r="AY169" s="1185" t="n"/>
      <c r="AZ169" s="1185" t="n"/>
      <c r="BA169" s="1185" t="n"/>
      <c r="BB169" s="1185" t="n"/>
      <c r="BC169" s="1185" t="n"/>
      <c r="BD169" s="1185" t="n"/>
      <c r="BE169" s="1185" t="n"/>
      <c r="BF169" s="1185" t="n"/>
      <c r="BG169" s="1185" t="n"/>
      <c r="BH169" s="1185" t="n"/>
      <c r="BI169" s="1185" t="n"/>
      <c r="BJ169" s="1185" t="n"/>
      <c r="BK169" s="1185" t="n"/>
      <c r="BL169" s="1185" t="n"/>
      <c r="BM169" s="1185" t="n"/>
      <c r="BN169" s="1185" t="n"/>
      <c r="BO169" s="1185" t="n"/>
      <c r="BP169" s="1185" t="n"/>
      <c r="BQ169" s="1185" t="n"/>
      <c r="BR169" s="1185" t="n"/>
      <c r="BS169" s="1185" t="n"/>
      <c r="BT169" s="1185" t="n"/>
      <c r="BU169" s="1185" t="n"/>
      <c r="BV169" s="1185" t="n"/>
      <c r="BW169" s="1185" t="n"/>
      <c r="BX169" s="1185" t="n"/>
      <c r="BY169" s="1185" t="n"/>
      <c r="BZ169" s="1185" t="n"/>
      <c r="CA169" s="1185" t="n"/>
      <c r="CB169" s="1185" t="n"/>
      <c r="CC169" s="1185" t="n"/>
      <c r="CD169" s="1185" t="n"/>
      <c r="CE169" s="1185" t="n"/>
      <c r="CF169" s="1185" t="n"/>
      <c r="CG169" s="1185" t="n"/>
      <c r="CH169" s="1185" t="n"/>
      <c r="CI169" s="1185" t="n"/>
      <c r="CJ169" s="1185" t="n"/>
      <c r="CK169" s="1185" t="n"/>
      <c r="CL169" s="1185" t="n"/>
      <c r="CM169" s="1185" t="n"/>
      <c r="CN169" s="1185" t="n"/>
      <c r="CO169" s="1185" t="n"/>
      <c r="CP169" s="1185" t="n"/>
      <c r="CQ169" s="1185" t="n"/>
      <c r="CR169" s="1185" t="n"/>
      <c r="CS169" s="1185" t="n"/>
      <c r="CT169" s="1185" t="n"/>
      <c r="CU169" s="1185" t="n"/>
      <c r="CV169" s="1185" t="n"/>
      <c r="CW169" s="1185" t="n"/>
      <c r="CX169" s="1185" t="n"/>
      <c r="CY169" s="1185" t="n"/>
      <c r="CZ169" s="1185" t="n"/>
      <c r="DA169" s="1185" t="n"/>
      <c r="DB169" s="1185" t="n"/>
      <c r="DC169" s="1185" t="n"/>
      <c r="DD169" s="1185" t="n"/>
      <c r="DE169" s="1185" t="n"/>
      <c r="DF169" s="1185" t="n"/>
      <c r="DG169" s="1185" t="n"/>
      <c r="DH169" s="1185" t="n"/>
      <c r="DI169" s="1185" t="n"/>
      <c r="DJ169" s="1185" t="n"/>
      <c r="DK169" s="1185" t="n"/>
      <c r="DL169" s="1185" t="n"/>
      <c r="DM169" s="1185" t="n"/>
      <c r="DN169" s="1185" t="n"/>
      <c r="DO169" s="1185" t="n"/>
      <c r="DP169" s="1185" t="n"/>
      <c r="DQ169" s="1185" t="n"/>
      <c r="DR169" s="1185" t="n"/>
      <c r="DS169" s="1185" t="n"/>
      <c r="DT169" s="1185" t="n"/>
      <c r="DU169" s="1185" t="n"/>
      <c r="DV169" s="1185" t="n"/>
      <c r="DW169" s="1185" t="n"/>
      <c r="DX169" s="1185" t="n"/>
      <c r="DY169" s="1185" t="n"/>
      <c r="DZ169" s="1185" t="n"/>
      <c r="EA169" s="1185" t="n"/>
      <c r="EB169" s="1185" t="n"/>
      <c r="EC169" s="1185" t="n"/>
      <c r="ED169" s="1185" t="n"/>
      <c r="EE169" s="1185" t="n"/>
      <c r="EF169" s="1185" t="n"/>
      <c r="EG169" s="1185" t="n"/>
      <c r="EH169" s="1185" t="n"/>
      <c r="EI169" s="1185" t="n"/>
      <c r="EJ169" s="1185" t="n"/>
    </row>
    <row r="170" ht="14.25" customHeight="1" s="980">
      <c r="A170" s="1182" t="n"/>
      <c r="B170" s="1217" t="n"/>
      <c r="C170" s="1217" t="n"/>
      <c r="D170" s="1217" t="n"/>
      <c r="E170" s="1217" t="n"/>
      <c r="F170" s="1217" t="n"/>
      <c r="G170" s="1217" t="n"/>
      <c r="H170" s="1217" t="n"/>
      <c r="I170" s="1207" t="n"/>
      <c r="J170" s="1184" t="n"/>
      <c r="K170" s="1185" t="n"/>
      <c r="L170" s="1185" t="n"/>
      <c r="M170" s="1185" t="n"/>
      <c r="N170" s="1175" t="n"/>
      <c r="O170" s="1186" t="n"/>
      <c r="P170" s="1186" t="n"/>
      <c r="Q170" s="1186" t="n"/>
      <c r="R170" s="1186" t="n"/>
      <c r="S170" s="1186" t="n"/>
      <c r="T170" s="1186" t="n"/>
      <c r="U170" s="1181" t="n"/>
      <c r="V170" s="1185" t="n"/>
      <c r="W170" s="1185" t="n"/>
      <c r="X170" s="1185" t="n"/>
      <c r="Y170" s="1185" t="n"/>
      <c r="Z170" s="1185" t="n"/>
      <c r="AA170" s="1185" t="n"/>
      <c r="AB170" s="1185" t="n"/>
      <c r="AC170" s="1185" t="n"/>
      <c r="AD170" s="1185" t="n"/>
      <c r="AE170" s="1185" t="n"/>
      <c r="AF170" s="1185" t="n"/>
      <c r="AG170" s="1185" t="n"/>
      <c r="AH170" s="1185" t="n"/>
      <c r="AI170" s="1185" t="n"/>
      <c r="AJ170" s="1185" t="n"/>
      <c r="AK170" s="1185" t="n"/>
      <c r="AL170" s="1185" t="n"/>
      <c r="AM170" s="1185" t="n"/>
      <c r="AN170" s="1185" t="n"/>
      <c r="AO170" s="1185" t="n"/>
      <c r="AP170" s="1185" t="n"/>
      <c r="AQ170" s="1185" t="n"/>
      <c r="AR170" s="1185" t="n"/>
      <c r="AS170" s="1185" t="n"/>
      <c r="AT170" s="1185" t="n"/>
      <c r="AU170" s="1185" t="n"/>
      <c r="AV170" s="1185" t="n"/>
      <c r="AW170" s="1185" t="n"/>
      <c r="AX170" s="1185" t="n"/>
      <c r="AY170" s="1185" t="n"/>
      <c r="AZ170" s="1185" t="n"/>
      <c r="BA170" s="1185" t="n"/>
      <c r="BB170" s="1185" t="n"/>
      <c r="BC170" s="1185" t="n"/>
      <c r="BD170" s="1185" t="n"/>
      <c r="BE170" s="1185" t="n"/>
      <c r="BF170" s="1185" t="n"/>
      <c r="BG170" s="1185" t="n"/>
      <c r="BH170" s="1185" t="n"/>
      <c r="BI170" s="1185" t="n"/>
      <c r="BJ170" s="1185" t="n"/>
      <c r="BK170" s="1185" t="n"/>
      <c r="BL170" s="1185" t="n"/>
      <c r="BM170" s="1185" t="n"/>
      <c r="BN170" s="1185" t="n"/>
      <c r="BO170" s="1185" t="n"/>
      <c r="BP170" s="1185" t="n"/>
      <c r="BQ170" s="1185" t="n"/>
      <c r="BR170" s="1185" t="n"/>
      <c r="BS170" s="1185" t="n"/>
      <c r="BT170" s="1185" t="n"/>
      <c r="BU170" s="1185" t="n"/>
      <c r="BV170" s="1185" t="n"/>
      <c r="BW170" s="1185" t="n"/>
      <c r="BX170" s="1185" t="n"/>
      <c r="BY170" s="1185" t="n"/>
      <c r="BZ170" s="1185" t="n"/>
      <c r="CA170" s="1185" t="n"/>
      <c r="CB170" s="1185" t="n"/>
      <c r="CC170" s="1185" t="n"/>
      <c r="CD170" s="1185" t="n"/>
      <c r="CE170" s="1185" t="n"/>
      <c r="CF170" s="1185" t="n"/>
      <c r="CG170" s="1185" t="n"/>
      <c r="CH170" s="1185" t="n"/>
      <c r="CI170" s="1185" t="n"/>
      <c r="CJ170" s="1185" t="n"/>
      <c r="CK170" s="1185" t="n"/>
      <c r="CL170" s="1185" t="n"/>
      <c r="CM170" s="1185" t="n"/>
      <c r="CN170" s="1185" t="n"/>
      <c r="CO170" s="1185" t="n"/>
      <c r="CP170" s="1185" t="n"/>
      <c r="CQ170" s="1185" t="n"/>
      <c r="CR170" s="1185" t="n"/>
      <c r="CS170" s="1185" t="n"/>
      <c r="CT170" s="1185" t="n"/>
      <c r="CU170" s="1185" t="n"/>
      <c r="CV170" s="1185" t="n"/>
      <c r="CW170" s="1185" t="n"/>
      <c r="CX170" s="1185" t="n"/>
      <c r="CY170" s="1185" t="n"/>
      <c r="CZ170" s="1185" t="n"/>
      <c r="DA170" s="1185" t="n"/>
      <c r="DB170" s="1185" t="n"/>
      <c r="DC170" s="1185" t="n"/>
      <c r="DD170" s="1185" t="n"/>
      <c r="DE170" s="1185" t="n"/>
      <c r="DF170" s="1185" t="n"/>
      <c r="DG170" s="1185" t="n"/>
      <c r="DH170" s="1185" t="n"/>
      <c r="DI170" s="1185" t="n"/>
      <c r="DJ170" s="1185" t="n"/>
      <c r="DK170" s="1185" t="n"/>
      <c r="DL170" s="1185" t="n"/>
      <c r="DM170" s="1185" t="n"/>
      <c r="DN170" s="1185" t="n"/>
      <c r="DO170" s="1185" t="n"/>
      <c r="DP170" s="1185" t="n"/>
      <c r="DQ170" s="1185" t="n"/>
      <c r="DR170" s="1185" t="n"/>
      <c r="DS170" s="1185" t="n"/>
      <c r="DT170" s="1185" t="n"/>
      <c r="DU170" s="1185" t="n"/>
      <c r="DV170" s="1185" t="n"/>
      <c r="DW170" s="1185" t="n"/>
      <c r="DX170" s="1185" t="n"/>
      <c r="DY170" s="1185" t="n"/>
      <c r="DZ170" s="1185" t="n"/>
      <c r="EA170" s="1185" t="n"/>
      <c r="EB170" s="1185" t="n"/>
      <c r="EC170" s="1185" t="n"/>
      <c r="ED170" s="1185" t="n"/>
      <c r="EE170" s="1185" t="n"/>
      <c r="EF170" s="1185" t="n"/>
      <c r="EG170" s="1185" t="n"/>
      <c r="EH170" s="1185" t="n"/>
      <c r="EI170" s="1185" t="n"/>
      <c r="EJ170" s="1185" t="n"/>
    </row>
    <row r="171" ht="14.25" customHeight="1" s="980">
      <c r="A171" s="1217" t="n"/>
      <c r="B171" s="1217" t="n"/>
      <c r="C171" s="1217" t="n"/>
      <c r="D171" s="1217" t="n"/>
      <c r="E171" s="1217" t="n"/>
      <c r="F171" s="1217" t="n"/>
      <c r="G171" s="1217" t="n"/>
      <c r="H171" s="1217" t="n"/>
      <c r="I171" s="1207" t="n"/>
      <c r="J171" s="1184" t="n"/>
      <c r="K171" s="1185" t="n"/>
      <c r="L171" s="1185" t="n"/>
      <c r="M171" s="1185" t="n"/>
      <c r="N171" s="1175" t="n"/>
      <c r="O171" s="1186" t="n"/>
      <c r="P171" s="1186" t="n"/>
      <c r="Q171" s="1186" t="n"/>
      <c r="R171" s="1186" t="n"/>
      <c r="S171" s="1186" t="n"/>
      <c r="T171" s="1186" t="n"/>
      <c r="U171" s="1181" t="n"/>
      <c r="V171" s="1185" t="n"/>
      <c r="W171" s="1185" t="n"/>
      <c r="X171" s="1185" t="n"/>
      <c r="Y171" s="1185" t="n"/>
      <c r="Z171" s="1185" t="n"/>
      <c r="AA171" s="1185" t="n"/>
      <c r="AB171" s="1185" t="n"/>
      <c r="AC171" s="1185" t="n"/>
      <c r="AD171" s="1185" t="n"/>
      <c r="AE171" s="1185" t="n"/>
      <c r="AF171" s="1185" t="n"/>
      <c r="AG171" s="1185" t="n"/>
      <c r="AH171" s="1185" t="n"/>
      <c r="AI171" s="1185" t="n"/>
      <c r="AJ171" s="1185" t="n"/>
      <c r="AK171" s="1185" t="n"/>
      <c r="AL171" s="1185" t="n"/>
      <c r="AM171" s="1185" t="n"/>
      <c r="AN171" s="1185" t="n"/>
      <c r="AO171" s="1185" t="n"/>
      <c r="AP171" s="1185" t="n"/>
      <c r="AQ171" s="1185" t="n"/>
      <c r="AR171" s="1185" t="n"/>
      <c r="AS171" s="1185" t="n"/>
      <c r="AT171" s="1185" t="n"/>
      <c r="AU171" s="1185" t="n"/>
      <c r="AV171" s="1185" t="n"/>
      <c r="AW171" s="1185" t="n"/>
      <c r="AX171" s="1185" t="n"/>
      <c r="AY171" s="1185" t="n"/>
      <c r="AZ171" s="1185" t="n"/>
      <c r="BA171" s="1185" t="n"/>
      <c r="BB171" s="1185" t="n"/>
      <c r="BC171" s="1185" t="n"/>
      <c r="BD171" s="1185" t="n"/>
      <c r="BE171" s="1185" t="n"/>
      <c r="BF171" s="1185" t="n"/>
      <c r="BG171" s="1185" t="n"/>
      <c r="BH171" s="1185" t="n"/>
      <c r="BI171" s="1185" t="n"/>
      <c r="BJ171" s="1185" t="n"/>
      <c r="BK171" s="1185" t="n"/>
      <c r="BL171" s="1185" t="n"/>
      <c r="BM171" s="1185" t="n"/>
      <c r="BN171" s="1185" t="n"/>
      <c r="BO171" s="1185" t="n"/>
      <c r="BP171" s="1185" t="n"/>
      <c r="BQ171" s="1185" t="n"/>
      <c r="BR171" s="1185" t="n"/>
      <c r="BS171" s="1185" t="n"/>
      <c r="BT171" s="1185" t="n"/>
      <c r="BU171" s="1185" t="n"/>
      <c r="BV171" s="1185" t="n"/>
      <c r="BW171" s="1185" t="n"/>
      <c r="BX171" s="1185" t="n"/>
      <c r="BY171" s="1185" t="n"/>
      <c r="BZ171" s="1185" t="n"/>
      <c r="CA171" s="1185" t="n"/>
      <c r="CB171" s="1185" t="n"/>
      <c r="CC171" s="1185" t="n"/>
      <c r="CD171" s="1185" t="n"/>
      <c r="CE171" s="1185" t="n"/>
      <c r="CF171" s="1185" t="n"/>
      <c r="CG171" s="1185" t="n"/>
      <c r="CH171" s="1185" t="n"/>
      <c r="CI171" s="1185" t="n"/>
      <c r="CJ171" s="1185" t="n"/>
      <c r="CK171" s="1185" t="n"/>
      <c r="CL171" s="1185" t="n"/>
      <c r="CM171" s="1185" t="n"/>
      <c r="CN171" s="1185" t="n"/>
      <c r="CO171" s="1185" t="n"/>
      <c r="CP171" s="1185" t="n"/>
      <c r="CQ171" s="1185" t="n"/>
      <c r="CR171" s="1185" t="n"/>
      <c r="CS171" s="1185" t="n"/>
      <c r="CT171" s="1185" t="n"/>
      <c r="CU171" s="1185" t="n"/>
      <c r="CV171" s="1185" t="n"/>
      <c r="CW171" s="1185" t="n"/>
      <c r="CX171" s="1185" t="n"/>
      <c r="CY171" s="1185" t="n"/>
      <c r="CZ171" s="1185" t="n"/>
      <c r="DA171" s="1185" t="n"/>
      <c r="DB171" s="1185" t="n"/>
      <c r="DC171" s="1185" t="n"/>
      <c r="DD171" s="1185" t="n"/>
      <c r="DE171" s="1185" t="n"/>
      <c r="DF171" s="1185" t="n"/>
      <c r="DG171" s="1185" t="n"/>
      <c r="DH171" s="1185" t="n"/>
      <c r="DI171" s="1185" t="n"/>
      <c r="DJ171" s="1185" t="n"/>
      <c r="DK171" s="1185" t="n"/>
      <c r="DL171" s="1185" t="n"/>
      <c r="DM171" s="1185" t="n"/>
      <c r="DN171" s="1185" t="n"/>
      <c r="DO171" s="1185" t="n"/>
      <c r="DP171" s="1185" t="n"/>
      <c r="DQ171" s="1185" t="n"/>
      <c r="DR171" s="1185" t="n"/>
      <c r="DS171" s="1185" t="n"/>
      <c r="DT171" s="1185" t="n"/>
      <c r="DU171" s="1185" t="n"/>
      <c r="DV171" s="1185" t="n"/>
      <c r="DW171" s="1185" t="n"/>
      <c r="DX171" s="1185" t="n"/>
      <c r="DY171" s="1185" t="n"/>
      <c r="DZ171" s="1185" t="n"/>
      <c r="EA171" s="1185" t="n"/>
      <c r="EB171" s="1185" t="n"/>
      <c r="EC171" s="1185" t="n"/>
      <c r="ED171" s="1185" t="n"/>
      <c r="EE171" s="1185" t="n"/>
      <c r="EF171" s="1185" t="n"/>
      <c r="EG171" s="1185" t="n"/>
      <c r="EH171" s="1185" t="n"/>
      <c r="EI171" s="1185" t="n"/>
      <c r="EJ171" s="1185" t="n"/>
    </row>
    <row r="172" ht="14.25" customHeight="1" s="980">
      <c r="B172" s="1091" t="inlineStr">
        <is>
          <t xml:space="preserve">Total </t>
        </is>
      </c>
      <c r="C172" s="1144">
        <f>SUM(C158:C159)</f>
        <v/>
      </c>
      <c r="D172" s="1144">
        <f>SUM(D158:D159)</f>
        <v/>
      </c>
      <c r="E172" s="1144">
        <f>SUM(E158:E159)</f>
        <v/>
      </c>
      <c r="F172" s="1144">
        <f>SUM(F158:F159)</f>
        <v/>
      </c>
      <c r="G172" s="1144">
        <f>SUM(G158:G159)</f>
        <v/>
      </c>
      <c r="H172" s="1144">
        <f>SUM(H158:H159)</f>
        <v/>
      </c>
      <c r="I172" s="1207" t="n"/>
      <c r="J172" s="1168" t="n"/>
      <c r="N172" s="1193" t="n"/>
      <c r="O172" s="1180" t="n"/>
      <c r="P172" s="1180" t="n"/>
      <c r="Q172" s="1180" t="n"/>
      <c r="R172" s="1180" t="n"/>
      <c r="S172" s="1180" t="n"/>
      <c r="T172" s="1180" t="n"/>
      <c r="U172" s="1181" t="n"/>
    </row>
    <row r="173" ht="14.25" customFormat="1" customHeight="1" s="1182">
      <c r="A173" s="1182" t="n"/>
      <c r="B173" s="1091" t="inlineStr">
        <is>
          <t xml:space="preserve">Other Reserves </t>
        </is>
      </c>
      <c r="C173" s="1206" t="n"/>
      <c r="D173" s="1206" t="n"/>
      <c r="E173" s="1206" t="n"/>
      <c r="F173" s="1206" t="n"/>
      <c r="G173" s="1206" t="n"/>
      <c r="H173" s="1206" t="n"/>
      <c r="I173" s="1207" t="n"/>
      <c r="J173" s="1184" t="n"/>
      <c r="K173" s="1185" t="n"/>
      <c r="L173" s="1185" t="n"/>
      <c r="M173" s="1185" t="n"/>
      <c r="N173" s="1175">
        <f>B161</f>
        <v/>
      </c>
      <c r="O173" s="1186">
        <f>C161*BS!$B$9</f>
        <v/>
      </c>
      <c r="P173" s="1186">
        <f>D161*BS!$B$9</f>
        <v/>
      </c>
      <c r="Q173" s="1186">
        <f>E161*BS!$B$9</f>
        <v/>
      </c>
      <c r="R173" s="1186">
        <f>F161*BS!$B$9</f>
        <v/>
      </c>
      <c r="S173" s="1186">
        <f>G161*BS!$B$9</f>
        <v/>
      </c>
      <c r="T173" s="1186">
        <f>H161*BS!$B$9</f>
        <v/>
      </c>
      <c r="U173" s="1181">
        <f>I161</f>
        <v/>
      </c>
      <c r="V173" s="1185" t="n"/>
      <c r="W173" s="1185" t="n"/>
      <c r="X173" s="1185" t="n"/>
      <c r="Y173" s="1185" t="n"/>
      <c r="Z173" s="1185" t="n"/>
      <c r="AA173" s="1185" t="n"/>
      <c r="AB173" s="1185" t="n"/>
      <c r="AC173" s="1185" t="n"/>
      <c r="AD173" s="1185" t="n"/>
      <c r="AE173" s="1185" t="n"/>
      <c r="AF173" s="1185" t="n"/>
      <c r="AG173" s="1185" t="n"/>
      <c r="AH173" s="1185" t="n"/>
      <c r="AI173" s="1185" t="n"/>
      <c r="AJ173" s="1185" t="n"/>
      <c r="AK173" s="1185" t="n"/>
      <c r="AL173" s="1185" t="n"/>
      <c r="AM173" s="1185" t="n"/>
      <c r="AN173" s="1185" t="n"/>
      <c r="AO173" s="1185" t="n"/>
      <c r="AP173" s="1185" t="n"/>
      <c r="AQ173" s="1185" t="n"/>
      <c r="AR173" s="1185" t="n"/>
      <c r="AS173" s="1185" t="n"/>
      <c r="AT173" s="1185" t="n"/>
      <c r="AU173" s="1185" t="n"/>
      <c r="AV173" s="1185" t="n"/>
      <c r="AW173" s="1185" t="n"/>
      <c r="AX173" s="1185" t="n"/>
      <c r="AY173" s="1185" t="n"/>
      <c r="AZ173" s="1185" t="n"/>
      <c r="BA173" s="1185" t="n"/>
      <c r="BB173" s="1185" t="n"/>
      <c r="BC173" s="1185" t="n"/>
      <c r="BD173" s="1185" t="n"/>
      <c r="BE173" s="1185" t="n"/>
      <c r="BF173" s="1185" t="n"/>
      <c r="BG173" s="1185" t="n"/>
      <c r="BH173" s="1185" t="n"/>
      <c r="BI173" s="1185" t="n"/>
      <c r="BJ173" s="1185" t="n"/>
      <c r="BK173" s="1185" t="n"/>
      <c r="BL173" s="1185" t="n"/>
      <c r="BM173" s="1185" t="n"/>
      <c r="BN173" s="1185" t="n"/>
      <c r="BO173" s="1185" t="n"/>
      <c r="BP173" s="1185" t="n"/>
      <c r="BQ173" s="1185" t="n"/>
      <c r="BR173" s="1185" t="n"/>
      <c r="BS173" s="1185" t="n"/>
      <c r="BT173" s="1185" t="n"/>
      <c r="BU173" s="1185" t="n"/>
      <c r="BV173" s="1185" t="n"/>
      <c r="BW173" s="1185" t="n"/>
      <c r="BX173" s="1185" t="n"/>
      <c r="BY173" s="1185" t="n"/>
      <c r="BZ173" s="1185" t="n"/>
      <c r="CA173" s="1185" t="n"/>
      <c r="CB173" s="1185" t="n"/>
      <c r="CC173" s="1185" t="n"/>
      <c r="CD173" s="1185" t="n"/>
      <c r="CE173" s="1185" t="n"/>
      <c r="CF173" s="1185" t="n"/>
      <c r="CG173" s="1185" t="n"/>
      <c r="CH173" s="1185" t="n"/>
      <c r="CI173" s="1185" t="n"/>
      <c r="CJ173" s="1185" t="n"/>
      <c r="CK173" s="1185" t="n"/>
      <c r="CL173" s="1185" t="n"/>
      <c r="CM173" s="1185" t="n"/>
      <c r="CN173" s="1185" t="n"/>
      <c r="CO173" s="1185" t="n"/>
      <c r="CP173" s="1185" t="n"/>
      <c r="CQ173" s="1185" t="n"/>
      <c r="CR173" s="1185" t="n"/>
      <c r="CS173" s="1185" t="n"/>
      <c r="CT173" s="1185" t="n"/>
      <c r="CU173" s="1185" t="n"/>
      <c r="CV173" s="1185" t="n"/>
      <c r="CW173" s="1185" t="n"/>
      <c r="CX173" s="1185" t="n"/>
      <c r="CY173" s="1185" t="n"/>
      <c r="CZ173" s="1185" t="n"/>
      <c r="DA173" s="1185" t="n"/>
      <c r="DB173" s="1185" t="n"/>
      <c r="DC173" s="1185" t="n"/>
      <c r="DD173" s="1185" t="n"/>
      <c r="DE173" s="1185" t="n"/>
      <c r="DF173" s="1185" t="n"/>
      <c r="DG173" s="1185" t="n"/>
      <c r="DH173" s="1185" t="n"/>
      <c r="DI173" s="1185" t="n"/>
      <c r="DJ173" s="1185" t="n"/>
      <c r="DK173" s="1185" t="n"/>
      <c r="DL173" s="1185" t="n"/>
      <c r="DM173" s="1185" t="n"/>
      <c r="DN173" s="1185" t="n"/>
      <c r="DO173" s="1185" t="n"/>
      <c r="DP173" s="1185" t="n"/>
      <c r="DQ173" s="1185" t="n"/>
      <c r="DR173" s="1185" t="n"/>
      <c r="DS173" s="1185" t="n"/>
      <c r="DT173" s="1185" t="n"/>
      <c r="DU173" s="1185" t="n"/>
      <c r="DV173" s="1185" t="n"/>
      <c r="DW173" s="1185" t="n"/>
      <c r="DX173" s="1185" t="n"/>
      <c r="DY173" s="1185" t="n"/>
      <c r="DZ173" s="1185" t="n"/>
      <c r="EA173" s="1185" t="n"/>
      <c r="EB173" s="1185" t="n"/>
      <c r="EC173" s="1185" t="n"/>
      <c r="ED173" s="1185" t="n"/>
      <c r="EE173" s="1185" t="n"/>
      <c r="EF173" s="1185" t="n"/>
      <c r="EG173" s="1185" t="n"/>
      <c r="EH173" s="1185" t="n"/>
      <c r="EI173" s="1185" t="n"/>
      <c r="EJ173" s="1185" t="n"/>
    </row>
    <row r="174" ht="14.25" customHeight="1" s="980">
      <c r="A174" s="1071" t="n"/>
      <c r="B174" s="1097" t="n"/>
      <c r="C174" s="1215" t="n"/>
      <c r="D174" s="1215" t="n"/>
      <c r="E174" s="1215" t="n"/>
      <c r="F174" s="1215" t="n"/>
      <c r="G174" s="1215" t="n"/>
      <c r="H174" s="1215" t="n"/>
      <c r="I174" s="1214" t="n"/>
      <c r="J174" s="1168" t="n"/>
      <c r="N174" s="1193">
        <f>B162</f>
        <v/>
      </c>
      <c r="O174" s="1180">
        <f>C162*BS!$B$9</f>
        <v/>
      </c>
      <c r="P174" s="1180">
        <f>D162*BS!$B$9</f>
        <v/>
      </c>
      <c r="Q174" s="1180">
        <f>E162*BS!$B$9</f>
        <v/>
      </c>
      <c r="R174" s="1180">
        <f>F162*BS!$B$9</f>
        <v/>
      </c>
      <c r="S174" s="1180">
        <f>G162*BS!$B$9</f>
        <v/>
      </c>
      <c r="T174" s="1180">
        <f>H162*BS!$B$9</f>
        <v/>
      </c>
      <c r="U174" s="1181">
        <f>I162</f>
        <v/>
      </c>
    </row>
    <row r="175" ht="23.25" customFormat="1" customHeight="1" s="1219">
      <c r="A175" s="1071" t="n"/>
      <c r="B175" s="1097" t="n"/>
      <c r="C175" s="1215" t="n"/>
      <c r="D175" s="1215" t="n"/>
      <c r="E175" s="1215" t="n"/>
      <c r="F175" s="1215" t="n"/>
      <c r="G175" s="1215" t="n"/>
      <c r="H175" s="1215" t="n"/>
      <c r="I175" s="1214" t="n"/>
      <c r="J175" s="1168" t="n"/>
      <c r="N175" s="1193">
        <f>B163</f>
        <v/>
      </c>
      <c r="O175" s="1180">
        <f>C163*BS!$B$9</f>
        <v/>
      </c>
      <c r="P175" s="1180">
        <f>D163*BS!$B$9</f>
        <v/>
      </c>
      <c r="Q175" s="1180">
        <f>E163*BS!$B$9</f>
        <v/>
      </c>
      <c r="R175" s="1180">
        <f>F163*BS!$B$9</f>
        <v/>
      </c>
      <c r="S175" s="1180">
        <f>G163*BS!$B$9</f>
        <v/>
      </c>
      <c r="T175" s="1180">
        <f>H163*BS!$B$9</f>
        <v/>
      </c>
      <c r="U175" s="1181">
        <f>I163</f>
        <v/>
      </c>
    </row>
    <row r="176" ht="23.25" customFormat="1" customHeight="1" s="1219">
      <c r="A176" s="1071" t="n"/>
      <c r="B176" s="1097" t="n"/>
      <c r="C176" s="1215" t="n"/>
      <c r="D176" s="1215" t="n"/>
      <c r="E176" s="1215" t="n"/>
      <c r="F176" s="1215" t="n"/>
      <c r="G176" s="1215" t="n"/>
      <c r="H176" s="1215" t="n"/>
      <c r="I176" s="1214" t="n"/>
      <c r="J176" s="1168" t="n"/>
      <c r="N176" s="1193">
        <f>B164</f>
        <v/>
      </c>
      <c r="O176" s="1180">
        <f>C164*BS!$B$9</f>
        <v/>
      </c>
      <c r="P176" s="1180">
        <f>D164*BS!$B$9</f>
        <v/>
      </c>
      <c r="Q176" s="1180">
        <f>E164*BS!$B$9</f>
        <v/>
      </c>
      <c r="R176" s="1180">
        <f>F164*BS!$B$9</f>
        <v/>
      </c>
      <c r="S176" s="1180">
        <f>G164*BS!$B$9</f>
        <v/>
      </c>
      <c r="T176" s="1180">
        <f>H164*BS!$B$9</f>
        <v/>
      </c>
      <c r="U176" s="1181">
        <f>I164</f>
        <v/>
      </c>
    </row>
    <row r="177" ht="23.25" customFormat="1" customHeight="1" s="1219">
      <c r="A177" s="1071" t="n"/>
      <c r="B177" s="1097" t="n"/>
      <c r="C177" s="1215" t="n"/>
      <c r="D177" s="1215" t="n"/>
      <c r="E177" s="1215" t="n"/>
      <c r="F177" s="1215" t="n"/>
      <c r="G177" s="1215" t="n"/>
      <c r="H177" s="1215" t="n"/>
      <c r="I177" s="1214" t="n"/>
      <c r="J177" s="1168" t="n"/>
      <c r="N177" s="1193">
        <f>B165</f>
        <v/>
      </c>
      <c r="O177" s="1180">
        <f>C165*BS!$B$9</f>
        <v/>
      </c>
      <c r="P177" s="1180">
        <f>D165*BS!$B$9</f>
        <v/>
      </c>
      <c r="Q177" s="1180">
        <f>E165*BS!$B$9</f>
        <v/>
      </c>
      <c r="R177" s="1180">
        <f>F165*BS!$B$9</f>
        <v/>
      </c>
      <c r="S177" s="1180">
        <f>G165*BS!$B$9</f>
        <v/>
      </c>
      <c r="T177" s="1180">
        <f>H165*BS!$B$9</f>
        <v/>
      </c>
      <c r="U177" s="1181">
        <f>I165</f>
        <v/>
      </c>
    </row>
    <row r="178" ht="14.25" customHeight="1" s="980">
      <c r="A178" s="1071" t="n"/>
      <c r="B178" s="1097" t="n"/>
      <c r="C178" s="1215" t="n"/>
      <c r="D178" s="1215" t="n"/>
      <c r="E178" s="1215" t="n"/>
      <c r="F178" s="1215" t="n"/>
      <c r="G178" s="1215" t="n"/>
      <c r="H178" s="1215" t="n"/>
      <c r="I178" s="1214" t="n"/>
      <c r="J178" s="1168" t="n"/>
      <c r="N178" s="1193">
        <f>B166</f>
        <v/>
      </c>
      <c r="O178" s="1180">
        <f>C166*BS!$B$9</f>
        <v/>
      </c>
      <c r="P178" s="1180">
        <f>D166*BS!$B$9</f>
        <v/>
      </c>
      <c r="Q178" s="1180">
        <f>E166*BS!$B$9</f>
        <v/>
      </c>
      <c r="R178" s="1180">
        <f>F166*BS!$B$9</f>
        <v/>
      </c>
      <c r="S178" s="1180">
        <f>G166*BS!$B$9</f>
        <v/>
      </c>
      <c r="T178" s="1180">
        <f>H166*BS!$B$9</f>
        <v/>
      </c>
      <c r="U178" s="1181">
        <f>I166</f>
        <v/>
      </c>
    </row>
    <row r="179" ht="18.75" customHeight="1" s="980">
      <c r="A179" s="1071" t="n"/>
      <c r="B179" s="1097" t="n"/>
      <c r="C179" s="1215" t="n"/>
      <c r="D179" s="1215" t="n"/>
      <c r="E179" s="1215" t="n"/>
      <c r="F179" s="1215" t="n"/>
      <c r="G179" s="1215" t="n"/>
      <c r="H179" s="1215" t="n"/>
      <c r="I179" s="1214" t="n"/>
      <c r="J179" s="1168" t="n"/>
      <c r="N179" s="1193">
        <f>B167</f>
        <v/>
      </c>
      <c r="O179" s="1180">
        <f>C167*BS!$B$9</f>
        <v/>
      </c>
      <c r="P179" s="1180">
        <f>D167*BS!$B$9</f>
        <v/>
      </c>
      <c r="Q179" s="1180">
        <f>E167*BS!$B$9</f>
        <v/>
      </c>
      <c r="R179" s="1180">
        <f>F167*BS!$B$9</f>
        <v/>
      </c>
      <c r="S179" s="1180">
        <f>G167*BS!$B$9</f>
        <v/>
      </c>
      <c r="T179" s="1180">
        <f>H167*BS!$B$9</f>
        <v/>
      </c>
      <c r="U179" s="1181">
        <f>I167</f>
        <v/>
      </c>
    </row>
    <row r="180" ht="18.75" customFormat="1" customHeight="1" s="1159">
      <c r="A180" s="1071" t="n"/>
      <c r="B180" s="1097" t="n"/>
      <c r="C180" s="1215" t="n"/>
      <c r="D180" s="1215" t="n"/>
      <c r="E180" s="1215" t="n"/>
      <c r="F180" s="1215" t="n"/>
      <c r="G180" s="1215" t="n"/>
      <c r="H180" s="1215" t="n"/>
      <c r="I180" s="1214" t="n"/>
      <c r="J180" s="1168" t="n"/>
      <c r="N180" s="1193">
        <f>B168</f>
        <v/>
      </c>
      <c r="O180" s="1180">
        <f>C168*BS!$B$9</f>
        <v/>
      </c>
      <c r="P180" s="1180">
        <f>D168*BS!$B$9</f>
        <v/>
      </c>
      <c r="Q180" s="1180">
        <f>E168*BS!$B$9</f>
        <v/>
      </c>
      <c r="R180" s="1180">
        <f>F168*BS!$B$9</f>
        <v/>
      </c>
      <c r="S180" s="1180">
        <f>G168*BS!$B$9</f>
        <v/>
      </c>
      <c r="T180" s="1180">
        <f>H168*BS!$B$9</f>
        <v/>
      </c>
      <c r="U180" s="1181">
        <f>I168</f>
        <v/>
      </c>
    </row>
    <row r="181" ht="18.75" customFormat="1" customHeight="1" s="1159">
      <c r="A181" s="1071" t="n"/>
      <c r="B181" s="1097" t="n"/>
      <c r="C181" s="1215" t="n"/>
      <c r="D181" s="1215" t="n"/>
      <c r="E181" s="1215" t="n"/>
      <c r="F181" s="1215" t="n"/>
      <c r="G181" s="1215" t="n"/>
      <c r="H181" s="1215" t="n"/>
      <c r="I181" s="1214" t="n"/>
      <c r="J181" s="1168" t="n"/>
      <c r="N181" s="1193">
        <f>B169</f>
        <v/>
      </c>
      <c r="O181" s="1180">
        <f>C169*BS!$B$9</f>
        <v/>
      </c>
      <c r="P181" s="1180">
        <f>D169*BS!$B$9</f>
        <v/>
      </c>
      <c r="Q181" s="1180">
        <f>E169*BS!$B$9</f>
        <v/>
      </c>
      <c r="R181" s="1180">
        <f>F169*BS!$B$9</f>
        <v/>
      </c>
      <c r="S181" s="1180">
        <f>G169*BS!$B$9</f>
        <v/>
      </c>
      <c r="T181" s="1180">
        <f>H169*BS!$B$9</f>
        <v/>
      </c>
      <c r="U181" s="1181">
        <f>I169</f>
        <v/>
      </c>
    </row>
    <row r="182" ht="18.75" customFormat="1" customHeight="1" s="1159">
      <c r="A182" s="1071" t="n"/>
      <c r="B182" s="1097" t="n"/>
      <c r="C182" s="1113" t="n"/>
      <c r="D182" s="1113" t="n"/>
      <c r="E182" s="1113" t="n"/>
      <c r="F182" s="1113" t="n"/>
      <c r="G182" s="1113" t="n"/>
      <c r="H182" s="1113" t="n"/>
      <c r="I182" s="1209" t="n"/>
      <c r="J182" s="1168" t="n"/>
      <c r="N182" s="1193">
        <f>B170</f>
        <v/>
      </c>
      <c r="O182" s="1180">
        <f>C170*BS!$B$9</f>
        <v/>
      </c>
      <c r="P182" s="1180">
        <f>D170*BS!$B$9</f>
        <v/>
      </c>
      <c r="Q182" s="1180">
        <f>E170*BS!$B$9</f>
        <v/>
      </c>
      <c r="R182" s="1180">
        <f>F170*BS!$B$9</f>
        <v/>
      </c>
      <c r="S182" s="1180">
        <f>G170*BS!$B$9</f>
        <v/>
      </c>
      <c r="T182" s="1180">
        <f>H170*BS!$B$9</f>
        <v/>
      </c>
      <c r="U182" s="1181">
        <f>I170</f>
        <v/>
      </c>
    </row>
    <row r="183" ht="18.75" customFormat="1" customHeight="1" s="1159">
      <c r="A183" s="1071" t="n"/>
      <c r="B183" s="1097" t="n"/>
      <c r="C183" s="1113" t="n"/>
      <c r="D183" s="1113" t="n"/>
      <c r="E183" s="1113" t="n"/>
      <c r="F183" s="1113" t="n"/>
      <c r="G183" s="1113" t="n"/>
      <c r="H183" s="1113" t="n"/>
      <c r="I183" s="1209" t="n"/>
      <c r="J183" s="1168" t="n"/>
      <c r="N183" s="1193">
        <f>B171</f>
        <v/>
      </c>
      <c r="O183" s="1180">
        <f>C171*BS!$B$9</f>
        <v/>
      </c>
      <c r="P183" s="1180">
        <f>D171*BS!$B$9</f>
        <v/>
      </c>
      <c r="Q183" s="1180">
        <f>E171*BS!$B$9</f>
        <v/>
      </c>
      <c r="R183" s="1180">
        <f>F171*BS!$B$9</f>
        <v/>
      </c>
      <c r="S183" s="1180">
        <f>G171*BS!$B$9</f>
        <v/>
      </c>
      <c r="T183" s="1180">
        <f>H171*BS!$B$9</f>
        <v/>
      </c>
      <c r="U183" s="1181">
        <f>I171</f>
        <v/>
      </c>
    </row>
    <row r="184" ht="18.75" customFormat="1" customHeight="1" s="1159">
      <c r="B184" s="1097" t="n"/>
      <c r="C184" s="1141" t="n"/>
      <c r="D184" s="1141" t="n"/>
      <c r="E184" s="1141" t="n"/>
      <c r="F184" s="1141" t="n"/>
      <c r="G184" s="1141" t="n"/>
      <c r="H184" s="1141" t="n"/>
      <c r="I184" s="1200" t="n"/>
      <c r="J184" s="1168" t="n"/>
      <c r="N184" s="1193">
        <f>B172</f>
        <v/>
      </c>
      <c r="O184" s="1180">
        <f>C172*BS!$B$9</f>
        <v/>
      </c>
      <c r="P184" s="1180">
        <f>D172*BS!$B$9</f>
        <v/>
      </c>
      <c r="Q184" s="1180">
        <f>E172*BS!$B$9</f>
        <v/>
      </c>
      <c r="R184" s="1180">
        <f>F172*BS!$B$9</f>
        <v/>
      </c>
      <c r="S184" s="1180">
        <f>G172*BS!$B$9</f>
        <v/>
      </c>
      <c r="T184" s="1180">
        <f>H172*BS!$B$9</f>
        <v/>
      </c>
      <c r="U184" s="1181">
        <f>I172</f>
        <v/>
      </c>
    </row>
    <row r="185" ht="18.75" customFormat="1" customHeight="1" s="1159">
      <c r="A185" s="1182" t="n"/>
      <c r="B185" s="1091" t="inlineStr">
        <is>
          <t>Total</t>
        </is>
      </c>
      <c r="C185" s="1144">
        <f>SUM(C162:C172)</f>
        <v/>
      </c>
      <c r="D185" s="1144">
        <f>SUM(D162:D172)</f>
        <v/>
      </c>
      <c r="E185" s="1144">
        <f>SUM(E162:E172)</f>
        <v/>
      </c>
      <c r="F185" s="1144">
        <f>SUM(F162:F172)</f>
        <v/>
      </c>
      <c r="G185" s="1144" t="n">
        <v>0</v>
      </c>
      <c r="H185" s="1144" t="n">
        <v>0</v>
      </c>
      <c r="I185" s="1207" t="n"/>
      <c r="J185" s="1184" t="n"/>
      <c r="K185" s="1185" t="n"/>
      <c r="L185" s="1185" t="n"/>
      <c r="M185" s="1185" t="n"/>
      <c r="N185" s="1175">
        <f>B173</f>
        <v/>
      </c>
      <c r="O185" s="1186">
        <f>C173*BS!$B$9</f>
        <v/>
      </c>
      <c r="P185" s="1186">
        <f>D173*BS!$B$9</f>
        <v/>
      </c>
      <c r="Q185" s="1186">
        <f>E173*BS!$B$9</f>
        <v/>
      </c>
      <c r="R185" s="1186">
        <f>F173*BS!$B$9</f>
        <v/>
      </c>
      <c r="S185" s="1186">
        <f>G173*BS!$B$9</f>
        <v/>
      </c>
      <c r="T185" s="1186">
        <f>H173*BS!$B$9</f>
        <v/>
      </c>
      <c r="U185" s="1181">
        <f>I173</f>
        <v/>
      </c>
      <c r="V185" s="1185" t="n"/>
      <c r="W185" s="1185" t="n"/>
      <c r="X185" s="1185" t="n"/>
      <c r="Y185" s="1185" t="n"/>
      <c r="Z185" s="1185" t="n"/>
      <c r="AA185" s="1185" t="n"/>
      <c r="AB185" s="1185" t="n"/>
      <c r="AC185" s="1185" t="n"/>
      <c r="AD185" s="1185" t="n"/>
      <c r="AE185" s="1185" t="n"/>
      <c r="AF185" s="1185" t="n"/>
      <c r="AG185" s="1185" t="n"/>
      <c r="AH185" s="1185" t="n"/>
      <c r="AI185" s="1185" t="n"/>
      <c r="AJ185" s="1185" t="n"/>
      <c r="AK185" s="1185" t="n"/>
      <c r="AL185" s="1185" t="n"/>
      <c r="AM185" s="1185" t="n"/>
      <c r="AN185" s="1185" t="n"/>
      <c r="AO185" s="1185" t="n"/>
      <c r="AP185" s="1185" t="n"/>
      <c r="AQ185" s="1185" t="n"/>
      <c r="AR185" s="1185" t="n"/>
      <c r="AS185" s="1185" t="n"/>
      <c r="AT185" s="1185" t="n"/>
      <c r="AU185" s="1185" t="n"/>
      <c r="AV185" s="1185" t="n"/>
      <c r="AW185" s="1185" t="n"/>
      <c r="AX185" s="1185" t="n"/>
      <c r="AY185" s="1185" t="n"/>
      <c r="AZ185" s="1185" t="n"/>
      <c r="BA185" s="1185" t="n"/>
      <c r="BB185" s="1185" t="n"/>
      <c r="BC185" s="1185" t="n"/>
      <c r="BD185" s="1185" t="n"/>
      <c r="BE185" s="1185" t="n"/>
      <c r="BF185" s="1185" t="n"/>
      <c r="BG185" s="1185" t="n"/>
      <c r="BH185" s="1185" t="n"/>
      <c r="BI185" s="1185" t="n"/>
      <c r="BJ185" s="1185" t="n"/>
      <c r="BK185" s="1185" t="n"/>
      <c r="BL185" s="1185" t="n"/>
      <c r="BM185" s="1185" t="n"/>
      <c r="BN185" s="1185" t="n"/>
      <c r="BO185" s="1185" t="n"/>
      <c r="BP185" s="1185" t="n"/>
      <c r="BQ185" s="1185" t="n"/>
      <c r="BR185" s="1185" t="n"/>
      <c r="BS185" s="1185" t="n"/>
      <c r="BT185" s="1185" t="n"/>
      <c r="BU185" s="1185" t="n"/>
      <c r="BV185" s="1185" t="n"/>
      <c r="BW185" s="1185" t="n"/>
      <c r="BX185" s="1185" t="n"/>
      <c r="BY185" s="1185" t="n"/>
      <c r="BZ185" s="1185" t="n"/>
      <c r="CA185" s="1185" t="n"/>
      <c r="CB185" s="1185" t="n"/>
      <c r="CC185" s="1185" t="n"/>
      <c r="CD185" s="1185" t="n"/>
      <c r="CE185" s="1185" t="n"/>
      <c r="CF185" s="1185" t="n"/>
      <c r="CG185" s="1185" t="n"/>
      <c r="CH185" s="1185" t="n"/>
      <c r="CI185" s="1185" t="n"/>
      <c r="CJ185" s="1185" t="n"/>
      <c r="CK185" s="1185" t="n"/>
      <c r="CL185" s="1185" t="n"/>
      <c r="CM185" s="1185" t="n"/>
      <c r="CN185" s="1185" t="n"/>
      <c r="CO185" s="1185" t="n"/>
      <c r="CP185" s="1185" t="n"/>
      <c r="CQ185" s="1185" t="n"/>
      <c r="CR185" s="1185" t="n"/>
      <c r="CS185" s="1185" t="n"/>
      <c r="CT185" s="1185" t="n"/>
      <c r="CU185" s="1185" t="n"/>
      <c r="CV185" s="1185" t="n"/>
      <c r="CW185" s="1185" t="n"/>
      <c r="CX185" s="1185" t="n"/>
      <c r="CY185" s="1185" t="n"/>
      <c r="CZ185" s="1185" t="n"/>
      <c r="DA185" s="1185" t="n"/>
      <c r="DB185" s="1185" t="n"/>
      <c r="DC185" s="1185" t="n"/>
      <c r="DD185" s="1185" t="n"/>
      <c r="DE185" s="1185" t="n"/>
      <c r="DF185" s="1185" t="n"/>
      <c r="DG185" s="1185" t="n"/>
      <c r="DH185" s="1185" t="n"/>
      <c r="DI185" s="1185" t="n"/>
      <c r="DJ185" s="1185" t="n"/>
      <c r="DK185" s="1185" t="n"/>
      <c r="DL185" s="1185" t="n"/>
      <c r="DM185" s="1185" t="n"/>
      <c r="DN185" s="1185" t="n"/>
      <c r="DO185" s="1185" t="n"/>
      <c r="DP185" s="1185" t="n"/>
      <c r="DQ185" s="1185" t="n"/>
      <c r="DR185" s="1185" t="n"/>
      <c r="DS185" s="1185" t="n"/>
      <c r="DT185" s="1185" t="n"/>
      <c r="DU185" s="1185" t="n"/>
      <c r="DV185" s="1185" t="n"/>
      <c r="DW185" s="1185" t="n"/>
      <c r="DX185" s="1185" t="n"/>
      <c r="DY185" s="1185" t="n"/>
      <c r="DZ185" s="1185" t="n"/>
      <c r="EA185" s="1185" t="n"/>
      <c r="EB185" s="1185" t="n"/>
      <c r="EC185" s="1185" t="n"/>
      <c r="ED185" s="1185" t="n"/>
      <c r="EE185" s="1185" t="n"/>
      <c r="EF185" s="1185" t="n"/>
      <c r="EG185" s="1185" t="n"/>
      <c r="EH185" s="1185" t="n"/>
      <c r="EI185" s="1185" t="n"/>
      <c r="EJ185" s="1185" t="n"/>
    </row>
    <row r="186" ht="18.75" customFormat="1" customHeight="1" s="1159">
      <c r="B186" s="1097" t="n"/>
      <c r="C186" s="1220" t="n"/>
      <c r="D186" s="1220" t="n"/>
      <c r="E186" s="1220" t="n"/>
      <c r="F186" s="1220" t="n"/>
      <c r="G186" s="1220" t="n"/>
      <c r="H186" s="1220" t="n"/>
      <c r="I186" s="1221" t="n"/>
      <c r="J186" s="1168" t="n"/>
      <c r="N186" s="1193" t="n"/>
      <c r="O186" s="1180" t="n"/>
      <c r="P186" s="1180" t="n"/>
      <c r="Q186" s="1180" t="n"/>
      <c r="R186" s="1180" t="n"/>
      <c r="S186" s="1180" t="n"/>
      <c r="T186" s="1180" t="n"/>
      <c r="U186" s="1181" t="n"/>
    </row>
    <row r="187" ht="18.75" customFormat="1" customHeight="1" s="1159">
      <c r="A187" s="1182" t="n"/>
      <c r="B187" s="1091" t="inlineStr">
        <is>
          <t xml:space="preserve">Retained Earnings </t>
        </is>
      </c>
      <c r="C187" s="1206" t="n"/>
      <c r="D187" s="1206" t="n"/>
      <c r="E187" s="1206" t="n"/>
      <c r="F187" s="1206" t="n"/>
      <c r="G187" s="1206" t="n"/>
      <c r="H187" s="1206" t="n"/>
      <c r="I187" s="1222" t="n"/>
      <c r="J187" s="1184" t="n"/>
      <c r="K187" s="1185" t="n"/>
      <c r="L187" s="1185" t="n"/>
      <c r="M187" s="1185" t="n"/>
      <c r="N187" s="1175">
        <f>B175</f>
        <v/>
      </c>
      <c r="O187" s="1186">
        <f>C175*BS!$B$9</f>
        <v/>
      </c>
      <c r="P187" s="1186">
        <f>D175*BS!$B$9</f>
        <v/>
      </c>
      <c r="Q187" s="1186">
        <f>E175*BS!$B$9</f>
        <v/>
      </c>
      <c r="R187" s="1186">
        <f>F175*BS!$B$9</f>
        <v/>
      </c>
      <c r="S187" s="1186">
        <f>G175*BS!$B$9</f>
        <v/>
      </c>
      <c r="T187" s="1186">
        <f>H175*BS!$B$9</f>
        <v/>
      </c>
      <c r="U187" s="1181">
        <f>I175</f>
        <v/>
      </c>
      <c r="V187" s="1185" t="n"/>
      <c r="W187" s="1185" t="n"/>
      <c r="X187" s="1185" t="n"/>
      <c r="Y187" s="1185" t="n"/>
      <c r="Z187" s="1185" t="n"/>
      <c r="AA187" s="1185" t="n"/>
      <c r="AB187" s="1185" t="n"/>
      <c r="AC187" s="1185" t="n"/>
      <c r="AD187" s="1185" t="n"/>
      <c r="AE187" s="1185" t="n"/>
      <c r="AF187" s="1185" t="n"/>
      <c r="AG187" s="1185" t="n"/>
      <c r="AH187" s="1185" t="n"/>
      <c r="AI187" s="1185" t="n"/>
      <c r="AJ187" s="1185" t="n"/>
      <c r="AK187" s="1185" t="n"/>
      <c r="AL187" s="1185" t="n"/>
      <c r="AM187" s="1185" t="n"/>
      <c r="AN187" s="1185" t="n"/>
      <c r="AO187" s="1185" t="n"/>
      <c r="AP187" s="1185" t="n"/>
      <c r="AQ187" s="1185" t="n"/>
      <c r="AR187" s="1185" t="n"/>
      <c r="AS187" s="1185" t="n"/>
      <c r="AT187" s="1185" t="n"/>
      <c r="AU187" s="1185" t="n"/>
      <c r="AV187" s="1185" t="n"/>
      <c r="AW187" s="1185" t="n"/>
      <c r="AX187" s="1185" t="n"/>
      <c r="AY187" s="1185" t="n"/>
      <c r="AZ187" s="1185" t="n"/>
      <c r="BA187" s="1185" t="n"/>
      <c r="BB187" s="1185" t="n"/>
      <c r="BC187" s="1185" t="n"/>
      <c r="BD187" s="1185" t="n"/>
      <c r="BE187" s="1185" t="n"/>
      <c r="BF187" s="1185" t="n"/>
      <c r="BG187" s="1185" t="n"/>
      <c r="BH187" s="1185" t="n"/>
      <c r="BI187" s="1185" t="n"/>
      <c r="BJ187" s="1185" t="n"/>
      <c r="BK187" s="1185" t="n"/>
      <c r="BL187" s="1185" t="n"/>
      <c r="BM187" s="1185" t="n"/>
      <c r="BN187" s="1185" t="n"/>
      <c r="BO187" s="1185" t="n"/>
      <c r="BP187" s="1185" t="n"/>
      <c r="BQ187" s="1185" t="n"/>
      <c r="BR187" s="1185" t="n"/>
      <c r="BS187" s="1185" t="n"/>
      <c r="BT187" s="1185" t="n"/>
      <c r="BU187" s="1185" t="n"/>
      <c r="BV187" s="1185" t="n"/>
      <c r="BW187" s="1185" t="n"/>
      <c r="BX187" s="1185" t="n"/>
      <c r="BY187" s="1185" t="n"/>
      <c r="BZ187" s="1185" t="n"/>
      <c r="CA187" s="1185" t="n"/>
      <c r="CB187" s="1185" t="n"/>
      <c r="CC187" s="1185" t="n"/>
      <c r="CD187" s="1185" t="n"/>
      <c r="CE187" s="1185" t="n"/>
      <c r="CF187" s="1185" t="n"/>
      <c r="CG187" s="1185" t="n"/>
      <c r="CH187" s="1185" t="n"/>
      <c r="CI187" s="1185" t="n"/>
      <c r="CJ187" s="1185" t="n"/>
      <c r="CK187" s="1185" t="n"/>
      <c r="CL187" s="1185" t="n"/>
      <c r="CM187" s="1185" t="n"/>
      <c r="CN187" s="1185" t="n"/>
      <c r="CO187" s="1185" t="n"/>
      <c r="CP187" s="1185" t="n"/>
      <c r="CQ187" s="1185" t="n"/>
      <c r="CR187" s="1185" t="n"/>
      <c r="CS187" s="1185" t="n"/>
      <c r="CT187" s="1185" t="n"/>
      <c r="CU187" s="1185" t="n"/>
      <c r="CV187" s="1185" t="n"/>
      <c r="CW187" s="1185" t="n"/>
      <c r="CX187" s="1185" t="n"/>
      <c r="CY187" s="1185" t="n"/>
      <c r="CZ187" s="1185" t="n"/>
      <c r="DA187" s="1185" t="n"/>
      <c r="DB187" s="1185" t="n"/>
      <c r="DC187" s="1185" t="n"/>
      <c r="DD187" s="1185" t="n"/>
      <c r="DE187" s="1185" t="n"/>
      <c r="DF187" s="1185" t="n"/>
      <c r="DG187" s="1185" t="n"/>
      <c r="DH187" s="1185" t="n"/>
      <c r="DI187" s="1185" t="n"/>
      <c r="DJ187" s="1185" t="n"/>
      <c r="DK187" s="1185" t="n"/>
      <c r="DL187" s="1185" t="n"/>
      <c r="DM187" s="1185" t="n"/>
      <c r="DN187" s="1185" t="n"/>
      <c r="DO187" s="1185" t="n"/>
      <c r="DP187" s="1185" t="n"/>
      <c r="DQ187" s="1185" t="n"/>
      <c r="DR187" s="1185" t="n"/>
      <c r="DS187" s="1185" t="n"/>
      <c r="DT187" s="1185" t="n"/>
      <c r="DU187" s="1185" t="n"/>
      <c r="DV187" s="1185" t="n"/>
      <c r="DW187" s="1185" t="n"/>
      <c r="DX187" s="1185" t="n"/>
      <c r="DY187" s="1185" t="n"/>
      <c r="DZ187" s="1185" t="n"/>
      <c r="EA187" s="1185" t="n"/>
      <c r="EB187" s="1185" t="n"/>
      <c r="EC187" s="1185" t="n"/>
      <c r="ED187" s="1185" t="n"/>
      <c r="EE187" s="1185" t="n"/>
      <c r="EF187" s="1185" t="n"/>
      <c r="EG187" s="1185" t="n"/>
      <c r="EH187" s="1185" t="n"/>
      <c r="EI187" s="1185" t="n"/>
      <c r="EJ187" s="1185" t="n"/>
    </row>
    <row r="188" ht="18.75" customFormat="1" customHeight="1" s="1159">
      <c r="A188" s="1182" t="n"/>
      <c r="B188" s="1097" t="inlineStr">
        <is>
          <t>Retained earnings</t>
        </is>
      </c>
      <c r="C188" s="1215" t="n"/>
      <c r="D188" s="1215" t="n"/>
      <c r="E188" s="1215" t="n"/>
      <c r="F188" s="1215" t="n"/>
      <c r="G188" s="1215" t="n">
        <v>28509330</v>
      </c>
      <c r="H188" s="1215" t="n">
        <v>122111851</v>
      </c>
      <c r="I188" s="1222" t="n"/>
      <c r="J188" s="1184" t="n"/>
      <c r="K188" s="1185" t="n"/>
      <c r="L188" s="1185" t="n"/>
      <c r="M188" s="1185" t="n"/>
      <c r="N188" s="1175" t="n"/>
      <c r="O188" s="1186" t="n"/>
      <c r="P188" s="1186" t="n"/>
      <c r="Q188" s="1186" t="n"/>
      <c r="R188" s="1186" t="n"/>
      <c r="S188" s="1186" t="n"/>
      <c r="T188" s="1186" t="n"/>
      <c r="U188" s="1181" t="n"/>
      <c r="V188" s="1185" t="n"/>
      <c r="W188" s="1185" t="n"/>
      <c r="X188" s="1185" t="n"/>
      <c r="Y188" s="1185" t="n"/>
      <c r="Z188" s="1185" t="n"/>
      <c r="AA188" s="1185" t="n"/>
      <c r="AB188" s="1185" t="n"/>
      <c r="AC188" s="1185" t="n"/>
      <c r="AD188" s="1185" t="n"/>
      <c r="AE188" s="1185" t="n"/>
      <c r="AF188" s="1185" t="n"/>
      <c r="AG188" s="1185" t="n"/>
      <c r="AH188" s="1185" t="n"/>
      <c r="AI188" s="1185" t="n"/>
      <c r="AJ188" s="1185" t="n"/>
      <c r="AK188" s="1185" t="n"/>
      <c r="AL188" s="1185" t="n"/>
      <c r="AM188" s="1185" t="n"/>
      <c r="AN188" s="1185" t="n"/>
      <c r="AO188" s="1185" t="n"/>
      <c r="AP188" s="1185" t="n"/>
      <c r="AQ188" s="1185" t="n"/>
      <c r="AR188" s="1185" t="n"/>
      <c r="AS188" s="1185" t="n"/>
      <c r="AT188" s="1185" t="n"/>
      <c r="AU188" s="1185" t="n"/>
      <c r="AV188" s="1185" t="n"/>
      <c r="AW188" s="1185" t="n"/>
      <c r="AX188" s="1185" t="n"/>
      <c r="AY188" s="1185" t="n"/>
      <c r="AZ188" s="1185" t="n"/>
      <c r="BA188" s="1185" t="n"/>
      <c r="BB188" s="1185" t="n"/>
      <c r="BC188" s="1185" t="n"/>
      <c r="BD188" s="1185" t="n"/>
      <c r="BE188" s="1185" t="n"/>
      <c r="BF188" s="1185" t="n"/>
      <c r="BG188" s="1185" t="n"/>
      <c r="BH188" s="1185" t="n"/>
      <c r="BI188" s="1185" t="n"/>
      <c r="BJ188" s="1185" t="n"/>
      <c r="BK188" s="1185" t="n"/>
      <c r="BL188" s="1185" t="n"/>
      <c r="BM188" s="1185" t="n"/>
      <c r="BN188" s="1185" t="n"/>
      <c r="BO188" s="1185" t="n"/>
      <c r="BP188" s="1185" t="n"/>
      <c r="BQ188" s="1185" t="n"/>
      <c r="BR188" s="1185" t="n"/>
      <c r="BS188" s="1185" t="n"/>
      <c r="BT188" s="1185" t="n"/>
      <c r="BU188" s="1185" t="n"/>
      <c r="BV188" s="1185" t="n"/>
      <c r="BW188" s="1185" t="n"/>
      <c r="BX188" s="1185" t="n"/>
      <c r="BY188" s="1185" t="n"/>
      <c r="BZ188" s="1185" t="n"/>
      <c r="CA188" s="1185" t="n"/>
      <c r="CB188" s="1185" t="n"/>
      <c r="CC188" s="1185" t="n"/>
      <c r="CD188" s="1185" t="n"/>
      <c r="CE188" s="1185" t="n"/>
      <c r="CF188" s="1185" t="n"/>
      <c r="CG188" s="1185" t="n"/>
      <c r="CH188" s="1185" t="n"/>
      <c r="CI188" s="1185" t="n"/>
      <c r="CJ188" s="1185" t="n"/>
      <c r="CK188" s="1185" t="n"/>
      <c r="CL188" s="1185" t="n"/>
      <c r="CM188" s="1185" t="n"/>
      <c r="CN188" s="1185" t="n"/>
      <c r="CO188" s="1185" t="n"/>
      <c r="CP188" s="1185" t="n"/>
      <c r="CQ188" s="1185" t="n"/>
      <c r="CR188" s="1185" t="n"/>
      <c r="CS188" s="1185" t="n"/>
      <c r="CT188" s="1185" t="n"/>
      <c r="CU188" s="1185" t="n"/>
      <c r="CV188" s="1185" t="n"/>
      <c r="CW188" s="1185" t="n"/>
      <c r="CX188" s="1185" t="n"/>
      <c r="CY188" s="1185" t="n"/>
      <c r="CZ188" s="1185" t="n"/>
      <c r="DA188" s="1185" t="n"/>
      <c r="DB188" s="1185" t="n"/>
      <c r="DC188" s="1185" t="n"/>
      <c r="DD188" s="1185" t="n"/>
      <c r="DE188" s="1185" t="n"/>
      <c r="DF188" s="1185" t="n"/>
      <c r="DG188" s="1185" t="n"/>
      <c r="DH188" s="1185" t="n"/>
      <c r="DI188" s="1185" t="n"/>
      <c r="DJ188" s="1185" t="n"/>
      <c r="DK188" s="1185" t="n"/>
      <c r="DL188" s="1185" t="n"/>
      <c r="DM188" s="1185" t="n"/>
      <c r="DN188" s="1185" t="n"/>
      <c r="DO188" s="1185" t="n"/>
      <c r="DP188" s="1185" t="n"/>
      <c r="DQ188" s="1185" t="n"/>
      <c r="DR188" s="1185" t="n"/>
      <c r="DS188" s="1185" t="n"/>
      <c r="DT188" s="1185" t="n"/>
      <c r="DU188" s="1185" t="n"/>
      <c r="DV188" s="1185" t="n"/>
      <c r="DW188" s="1185" t="n"/>
      <c r="DX188" s="1185" t="n"/>
      <c r="DY188" s="1185" t="n"/>
      <c r="DZ188" s="1185" t="n"/>
      <c r="EA188" s="1185" t="n"/>
      <c r="EB188" s="1185" t="n"/>
      <c r="EC188" s="1185" t="n"/>
      <c r="ED188" s="1185" t="n"/>
      <c r="EE188" s="1185" t="n"/>
      <c r="EF188" s="1185" t="n"/>
      <c r="EG188" s="1185" t="n"/>
      <c r="EH188" s="1185" t="n"/>
      <c r="EI188" s="1185" t="n"/>
      <c r="EJ188" s="1185" t="n"/>
    </row>
    <row r="189" ht="18.75" customFormat="1" customHeight="1" s="1159">
      <c r="A189" s="1182" t="n"/>
      <c r="B189" s="1097" t="n"/>
      <c r="C189" s="1215" t="n"/>
      <c r="D189" s="1215" t="n"/>
      <c r="E189" s="1215" t="n"/>
      <c r="F189" s="1215" t="n"/>
      <c r="G189" s="1215" t="n"/>
      <c r="H189" s="1215" t="n"/>
      <c r="I189" s="1222" t="n"/>
      <c r="J189" s="1184" t="n"/>
      <c r="K189" s="1185" t="n"/>
      <c r="L189" s="1185" t="n"/>
      <c r="M189" s="1185" t="n"/>
      <c r="N189" s="1175" t="n"/>
      <c r="O189" s="1186" t="n"/>
      <c r="P189" s="1186" t="n"/>
      <c r="Q189" s="1186" t="n"/>
      <c r="R189" s="1186" t="n"/>
      <c r="S189" s="1186" t="n"/>
      <c r="T189" s="1186" t="n"/>
      <c r="U189" s="1181" t="n"/>
      <c r="V189" s="1185" t="n"/>
      <c r="W189" s="1185" t="n"/>
      <c r="X189" s="1185" t="n"/>
      <c r="Y189" s="1185" t="n"/>
      <c r="Z189" s="1185" t="n"/>
      <c r="AA189" s="1185" t="n"/>
      <c r="AB189" s="1185" t="n"/>
      <c r="AC189" s="1185" t="n"/>
      <c r="AD189" s="1185" t="n"/>
      <c r="AE189" s="1185" t="n"/>
      <c r="AF189" s="1185" t="n"/>
      <c r="AG189" s="1185" t="n"/>
      <c r="AH189" s="1185" t="n"/>
      <c r="AI189" s="1185" t="n"/>
      <c r="AJ189" s="1185" t="n"/>
      <c r="AK189" s="1185" t="n"/>
      <c r="AL189" s="1185" t="n"/>
      <c r="AM189" s="1185" t="n"/>
      <c r="AN189" s="1185" t="n"/>
      <c r="AO189" s="1185" t="n"/>
      <c r="AP189" s="1185" t="n"/>
      <c r="AQ189" s="1185" t="n"/>
      <c r="AR189" s="1185" t="n"/>
      <c r="AS189" s="1185" t="n"/>
      <c r="AT189" s="1185" t="n"/>
      <c r="AU189" s="1185" t="n"/>
      <c r="AV189" s="1185" t="n"/>
      <c r="AW189" s="1185" t="n"/>
      <c r="AX189" s="1185" t="n"/>
      <c r="AY189" s="1185" t="n"/>
      <c r="AZ189" s="1185" t="n"/>
      <c r="BA189" s="1185" t="n"/>
      <c r="BB189" s="1185" t="n"/>
      <c r="BC189" s="1185" t="n"/>
      <c r="BD189" s="1185" t="n"/>
      <c r="BE189" s="1185" t="n"/>
      <c r="BF189" s="1185" t="n"/>
      <c r="BG189" s="1185" t="n"/>
      <c r="BH189" s="1185" t="n"/>
      <c r="BI189" s="1185" t="n"/>
      <c r="BJ189" s="1185" t="n"/>
      <c r="BK189" s="1185" t="n"/>
      <c r="BL189" s="1185" t="n"/>
      <c r="BM189" s="1185" t="n"/>
      <c r="BN189" s="1185" t="n"/>
      <c r="BO189" s="1185" t="n"/>
      <c r="BP189" s="1185" t="n"/>
      <c r="BQ189" s="1185" t="n"/>
      <c r="BR189" s="1185" t="n"/>
      <c r="BS189" s="1185" t="n"/>
      <c r="BT189" s="1185" t="n"/>
      <c r="BU189" s="1185" t="n"/>
      <c r="BV189" s="1185" t="n"/>
      <c r="BW189" s="1185" t="n"/>
      <c r="BX189" s="1185" t="n"/>
      <c r="BY189" s="1185" t="n"/>
      <c r="BZ189" s="1185" t="n"/>
      <c r="CA189" s="1185" t="n"/>
      <c r="CB189" s="1185" t="n"/>
      <c r="CC189" s="1185" t="n"/>
      <c r="CD189" s="1185" t="n"/>
      <c r="CE189" s="1185" t="n"/>
      <c r="CF189" s="1185" t="n"/>
      <c r="CG189" s="1185" t="n"/>
      <c r="CH189" s="1185" t="n"/>
      <c r="CI189" s="1185" t="n"/>
      <c r="CJ189" s="1185" t="n"/>
      <c r="CK189" s="1185" t="n"/>
      <c r="CL189" s="1185" t="n"/>
      <c r="CM189" s="1185" t="n"/>
      <c r="CN189" s="1185" t="n"/>
      <c r="CO189" s="1185" t="n"/>
      <c r="CP189" s="1185" t="n"/>
      <c r="CQ189" s="1185" t="n"/>
      <c r="CR189" s="1185" t="n"/>
      <c r="CS189" s="1185" t="n"/>
      <c r="CT189" s="1185" t="n"/>
      <c r="CU189" s="1185" t="n"/>
      <c r="CV189" s="1185" t="n"/>
      <c r="CW189" s="1185" t="n"/>
      <c r="CX189" s="1185" t="n"/>
      <c r="CY189" s="1185" t="n"/>
      <c r="CZ189" s="1185" t="n"/>
      <c r="DA189" s="1185" t="n"/>
      <c r="DB189" s="1185" t="n"/>
      <c r="DC189" s="1185" t="n"/>
      <c r="DD189" s="1185" t="n"/>
      <c r="DE189" s="1185" t="n"/>
      <c r="DF189" s="1185" t="n"/>
      <c r="DG189" s="1185" t="n"/>
      <c r="DH189" s="1185" t="n"/>
      <c r="DI189" s="1185" t="n"/>
      <c r="DJ189" s="1185" t="n"/>
      <c r="DK189" s="1185" t="n"/>
      <c r="DL189" s="1185" t="n"/>
      <c r="DM189" s="1185" t="n"/>
      <c r="DN189" s="1185" t="n"/>
      <c r="DO189" s="1185" t="n"/>
      <c r="DP189" s="1185" t="n"/>
      <c r="DQ189" s="1185" t="n"/>
      <c r="DR189" s="1185" t="n"/>
      <c r="DS189" s="1185" t="n"/>
      <c r="DT189" s="1185" t="n"/>
      <c r="DU189" s="1185" t="n"/>
      <c r="DV189" s="1185" t="n"/>
      <c r="DW189" s="1185" t="n"/>
      <c r="DX189" s="1185" t="n"/>
      <c r="DY189" s="1185" t="n"/>
      <c r="DZ189" s="1185" t="n"/>
      <c r="EA189" s="1185" t="n"/>
      <c r="EB189" s="1185" t="n"/>
      <c r="EC189" s="1185" t="n"/>
      <c r="ED189" s="1185" t="n"/>
      <c r="EE189" s="1185" t="n"/>
      <c r="EF189" s="1185" t="n"/>
      <c r="EG189" s="1185" t="n"/>
      <c r="EH189" s="1185" t="n"/>
      <c r="EI189" s="1185" t="n"/>
      <c r="EJ189" s="1185" t="n"/>
    </row>
    <row r="190" ht="18.75" customFormat="1" customHeight="1" s="1159">
      <c r="A190" s="1071" t="n"/>
      <c r="B190" s="1091" t="inlineStr">
        <is>
          <t>Total</t>
        </is>
      </c>
      <c r="C190" s="1144">
        <f>SUM(C176:C177)</f>
        <v/>
      </c>
      <c r="D190" s="1144">
        <f>SUM(D176:D177)</f>
        <v/>
      </c>
      <c r="E190" s="1144">
        <f>SUM(E176:E177)</f>
        <v/>
      </c>
      <c r="F190" s="1144">
        <f>SUM(F176:F177)</f>
        <v/>
      </c>
      <c r="G190" s="1144">
        <f>SUM(G176:G177)</f>
        <v/>
      </c>
      <c r="H190" s="1144">
        <f>SUM(H176:H177)</f>
        <v/>
      </c>
      <c r="I190" s="1221" t="n"/>
      <c r="J190" s="1168" t="n"/>
      <c r="N190" s="1193" t="n"/>
      <c r="O190" s="1180" t="n"/>
      <c r="P190" s="1180" t="n"/>
      <c r="Q190" s="1180" t="n"/>
      <c r="R190" s="1180" t="n"/>
      <c r="S190" s="1180" t="n"/>
      <c r="T190" s="1180" t="n"/>
      <c r="U190" s="1181" t="n"/>
    </row>
    <row r="191" ht="18.75" customFormat="1" customHeight="1" s="1159">
      <c r="B191" s="1091" t="inlineStr">
        <is>
          <t xml:space="preserve">Others </t>
        </is>
      </c>
      <c r="C191" s="1223" t="n"/>
      <c r="D191" s="1223" t="n"/>
      <c r="E191" s="1223" t="n"/>
      <c r="F191" s="1223" t="n"/>
      <c r="G191" s="1223" t="n"/>
      <c r="H191" s="1223" t="n"/>
      <c r="I191" s="1221" t="n"/>
      <c r="J191" s="1168" t="n"/>
      <c r="N191" s="1175">
        <f>B179</f>
        <v/>
      </c>
      <c r="O191" s="1192" t="n"/>
      <c r="P191" s="1192" t="n"/>
      <c r="Q191" s="1192" t="n"/>
      <c r="R191" s="1192" t="n"/>
      <c r="S191" s="1192" t="n"/>
      <c r="T191" s="1192" t="n"/>
      <c r="U191" s="1181" t="n"/>
    </row>
    <row r="192" ht="18.75" customFormat="1" customHeight="1" s="1182">
      <c r="A192" s="1071" t="n"/>
      <c r="B192" s="1114" t="n"/>
      <c r="C192" s="1213" t="n"/>
      <c r="D192" s="1213" t="n"/>
      <c r="E192" s="1213" t="n"/>
      <c r="F192" s="1213" t="n"/>
      <c r="G192" s="1213" t="n"/>
      <c r="H192" s="1213" t="n"/>
      <c r="I192" s="1221" t="n"/>
      <c r="J192" s="1168" t="n"/>
      <c r="K192" s="1160" t="n"/>
      <c r="L192" s="1160" t="n"/>
      <c r="M192" s="1160" t="n"/>
      <c r="N192" s="1189">
        <f>B180</f>
        <v/>
      </c>
      <c r="O192" s="1180">
        <f>C180*BS!$B$9</f>
        <v/>
      </c>
      <c r="P192" s="1180">
        <f>D180*BS!$B$9</f>
        <v/>
      </c>
      <c r="Q192" s="1180">
        <f>E180*BS!$B$9</f>
        <v/>
      </c>
      <c r="R192" s="1180">
        <f>F180*BS!$B$9</f>
        <v/>
      </c>
      <c r="S192" s="1180">
        <f>G180*BS!$B$9</f>
        <v/>
      </c>
      <c r="T192" s="1180">
        <f>H180*BS!$B$9</f>
        <v/>
      </c>
      <c r="U192" s="1181">
        <f>I180</f>
        <v/>
      </c>
      <c r="V192" s="1160" t="n"/>
      <c r="W192" s="1160" t="n"/>
      <c r="X192" s="1160" t="n"/>
      <c r="Y192" s="1160" t="n"/>
      <c r="Z192" s="1160" t="n"/>
      <c r="AA192" s="1160" t="n"/>
      <c r="AB192" s="1160" t="n"/>
      <c r="AC192" s="1160" t="n"/>
      <c r="AD192" s="1160" t="n"/>
      <c r="AE192" s="1160" t="n"/>
      <c r="AF192" s="1160" t="n"/>
      <c r="AG192" s="1160" t="n"/>
      <c r="AH192" s="1160" t="n"/>
      <c r="AI192" s="1160" t="n"/>
      <c r="AJ192" s="1160" t="n"/>
      <c r="AK192" s="1160" t="n"/>
      <c r="AL192" s="1160" t="n"/>
      <c r="AM192" s="1160" t="n"/>
      <c r="AN192" s="1160" t="n"/>
      <c r="AO192" s="1160" t="n"/>
      <c r="AP192" s="1160" t="n"/>
      <c r="AQ192" s="1160" t="n"/>
      <c r="AR192" s="1160" t="n"/>
      <c r="AS192" s="1160" t="n"/>
      <c r="AT192" s="1160" t="n"/>
      <c r="AU192" s="1160" t="n"/>
      <c r="AV192" s="1160" t="n"/>
      <c r="AW192" s="1160" t="n"/>
      <c r="AX192" s="1160" t="n"/>
      <c r="AY192" s="1160" t="n"/>
      <c r="AZ192" s="1160" t="n"/>
      <c r="BA192" s="1160" t="n"/>
      <c r="BB192" s="1160" t="n"/>
      <c r="BC192" s="1160" t="n"/>
      <c r="BD192" s="1160" t="n"/>
      <c r="BE192" s="1160" t="n"/>
      <c r="BF192" s="1160" t="n"/>
      <c r="BG192" s="1160" t="n"/>
      <c r="BH192" s="1160" t="n"/>
      <c r="BI192" s="1160" t="n"/>
      <c r="BJ192" s="1160" t="n"/>
      <c r="BK192" s="1160" t="n"/>
      <c r="BL192" s="1160" t="n"/>
      <c r="BM192" s="1160" t="n"/>
      <c r="BN192" s="1160" t="n"/>
      <c r="BO192" s="1160" t="n"/>
      <c r="BP192" s="1160" t="n"/>
      <c r="BQ192" s="1160" t="n"/>
      <c r="BR192" s="1160" t="n"/>
      <c r="BS192" s="1160" t="n"/>
      <c r="BT192" s="1160" t="n"/>
      <c r="BU192" s="1160" t="n"/>
      <c r="BV192" s="1160" t="n"/>
      <c r="BW192" s="1160" t="n"/>
      <c r="BX192" s="1160" t="n"/>
      <c r="BY192" s="1160" t="n"/>
      <c r="BZ192" s="1160" t="n"/>
      <c r="CA192" s="1160" t="n"/>
      <c r="CB192" s="1160" t="n"/>
      <c r="CC192" s="1160" t="n"/>
      <c r="CD192" s="1160" t="n"/>
      <c r="CE192" s="1160" t="n"/>
      <c r="CF192" s="1160" t="n"/>
      <c r="CG192" s="1160" t="n"/>
      <c r="CH192" s="1160" t="n"/>
      <c r="CI192" s="1160" t="n"/>
      <c r="CJ192" s="1160" t="n"/>
      <c r="CK192" s="1160" t="n"/>
      <c r="CL192" s="1160" t="n"/>
      <c r="CM192" s="1160" t="n"/>
      <c r="CN192" s="1160" t="n"/>
      <c r="CO192" s="1160" t="n"/>
      <c r="CP192" s="1160" t="n"/>
      <c r="CQ192" s="1160" t="n"/>
      <c r="CR192" s="1160" t="n"/>
      <c r="CS192" s="1160" t="n"/>
      <c r="CT192" s="1160" t="n"/>
      <c r="CU192" s="1160" t="n"/>
      <c r="CV192" s="1160" t="n"/>
      <c r="CW192" s="1160" t="n"/>
      <c r="CX192" s="1160" t="n"/>
      <c r="CY192" s="1160" t="n"/>
      <c r="CZ192" s="1160" t="n"/>
      <c r="DA192" s="1160" t="n"/>
      <c r="DB192" s="1160" t="n"/>
      <c r="DC192" s="1160" t="n"/>
      <c r="DD192" s="1160" t="n"/>
      <c r="DE192" s="1160" t="n"/>
      <c r="DF192" s="1160" t="n"/>
      <c r="DG192" s="1160" t="n"/>
      <c r="DH192" s="1160" t="n"/>
      <c r="DI192" s="1160" t="n"/>
      <c r="DJ192" s="1160" t="n"/>
      <c r="DK192" s="1160" t="n"/>
      <c r="DL192" s="1160" t="n"/>
      <c r="DM192" s="1160" t="n"/>
      <c r="DN192" s="1160" t="n"/>
      <c r="DO192" s="1160" t="n"/>
      <c r="DP192" s="1160" t="n"/>
      <c r="DQ192" s="1160" t="n"/>
      <c r="DR192" s="1160" t="n"/>
      <c r="DS192" s="1160" t="n"/>
      <c r="DT192" s="1160" t="n"/>
      <c r="DU192" s="1160" t="n"/>
      <c r="DV192" s="1160" t="n"/>
      <c r="DW192" s="1160" t="n"/>
      <c r="DX192" s="1160" t="n"/>
      <c r="DY192" s="1160" t="n"/>
      <c r="DZ192" s="1160" t="n"/>
      <c r="EA192" s="1160" t="n"/>
      <c r="EB192" s="1160" t="n"/>
      <c r="EC192" s="1160" t="n"/>
      <c r="ED192" s="1160" t="n"/>
      <c r="EE192" s="1160" t="n"/>
      <c r="EF192" s="1160" t="n"/>
      <c r="EG192" s="1160" t="n"/>
      <c r="EH192" s="1160" t="n"/>
      <c r="EI192" s="1160" t="n"/>
      <c r="EJ192" s="1160" t="n"/>
    </row>
    <row r="193" ht="14.25" customHeight="1" s="980">
      <c r="A193" s="1071" t="n"/>
      <c r="B193" s="1114" t="n"/>
      <c r="C193" s="1213" t="n"/>
      <c r="D193" s="1213" t="n"/>
      <c r="E193" s="1213" t="n"/>
      <c r="F193" s="1213" t="n"/>
      <c r="G193" s="1213" t="n"/>
      <c r="H193" s="1213" t="n"/>
      <c r="I193" s="1221" t="n"/>
      <c r="J193" s="1168" t="n"/>
      <c r="K193" s="1160" t="n"/>
      <c r="L193" s="1160" t="n"/>
      <c r="M193" s="1160" t="n"/>
      <c r="N193" s="1189">
        <f>B181</f>
        <v/>
      </c>
      <c r="O193" s="1180">
        <f>C181*BS!$B$9</f>
        <v/>
      </c>
      <c r="P193" s="1180">
        <f>D181*BS!$B$9</f>
        <v/>
      </c>
      <c r="Q193" s="1180">
        <f>E181*BS!$B$9</f>
        <v/>
      </c>
      <c r="R193" s="1180">
        <f>F181*BS!$B$9</f>
        <v/>
      </c>
      <c r="S193" s="1180">
        <f>G181*BS!$B$9</f>
        <v/>
      </c>
      <c r="T193" s="1180">
        <f>H181*BS!$B$9</f>
        <v/>
      </c>
      <c r="U193" s="1181">
        <f>I181</f>
        <v/>
      </c>
      <c r="V193" s="1160" t="n"/>
      <c r="W193" s="1160" t="n"/>
      <c r="X193" s="1160" t="n"/>
      <c r="Y193" s="1160" t="n"/>
      <c r="Z193" s="1160" t="n"/>
      <c r="AA193" s="1160" t="n"/>
      <c r="AB193" s="1160" t="n"/>
      <c r="AC193" s="1160" t="n"/>
      <c r="AD193" s="1160" t="n"/>
      <c r="AE193" s="1160" t="n"/>
      <c r="AF193" s="1160" t="n"/>
      <c r="AG193" s="1160" t="n"/>
      <c r="AH193" s="1160" t="n"/>
      <c r="AI193" s="1160" t="n"/>
      <c r="AJ193" s="1160" t="n"/>
      <c r="AK193" s="1160" t="n"/>
      <c r="AL193" s="1160" t="n"/>
      <c r="AM193" s="1160" t="n"/>
      <c r="AN193" s="1160" t="n"/>
      <c r="AO193" s="1160" t="n"/>
      <c r="AP193" s="1160" t="n"/>
      <c r="AQ193" s="1160" t="n"/>
      <c r="AR193" s="1160" t="n"/>
      <c r="AS193" s="1160" t="n"/>
      <c r="AT193" s="1160" t="n"/>
      <c r="AU193" s="1160" t="n"/>
      <c r="AV193" s="1160" t="n"/>
      <c r="AW193" s="1160" t="n"/>
      <c r="AX193" s="1160" t="n"/>
      <c r="AY193" s="1160" t="n"/>
      <c r="AZ193" s="1160" t="n"/>
      <c r="BA193" s="1160" t="n"/>
      <c r="BB193" s="1160" t="n"/>
      <c r="BC193" s="1160" t="n"/>
      <c r="BD193" s="1160" t="n"/>
      <c r="BE193" s="1160" t="n"/>
      <c r="BF193" s="1160" t="n"/>
      <c r="BG193" s="1160" t="n"/>
      <c r="BH193" s="1160" t="n"/>
      <c r="BI193" s="1160" t="n"/>
      <c r="BJ193" s="1160" t="n"/>
      <c r="BK193" s="1160" t="n"/>
      <c r="BL193" s="1160" t="n"/>
      <c r="BM193" s="1160" t="n"/>
      <c r="BN193" s="1160" t="n"/>
      <c r="BO193" s="1160" t="n"/>
      <c r="BP193" s="1160" t="n"/>
      <c r="BQ193" s="1160" t="n"/>
      <c r="BR193" s="1160" t="n"/>
      <c r="BS193" s="1160" t="n"/>
      <c r="BT193" s="1160" t="n"/>
      <c r="BU193" s="1160" t="n"/>
      <c r="BV193" s="1160" t="n"/>
      <c r="BW193" s="1160" t="n"/>
      <c r="BX193" s="1160" t="n"/>
      <c r="BY193" s="1160" t="n"/>
      <c r="BZ193" s="1160" t="n"/>
      <c r="CA193" s="1160" t="n"/>
      <c r="CB193" s="1160" t="n"/>
      <c r="CC193" s="1160" t="n"/>
      <c r="CD193" s="1160" t="n"/>
      <c r="CE193" s="1160" t="n"/>
      <c r="CF193" s="1160" t="n"/>
      <c r="CG193" s="1160" t="n"/>
      <c r="CH193" s="1160" t="n"/>
      <c r="CI193" s="1160" t="n"/>
      <c r="CJ193" s="1160" t="n"/>
      <c r="CK193" s="1160" t="n"/>
      <c r="CL193" s="1160" t="n"/>
      <c r="CM193" s="1160" t="n"/>
      <c r="CN193" s="1160" t="n"/>
      <c r="CO193" s="1160" t="n"/>
      <c r="CP193" s="1160" t="n"/>
      <c r="CQ193" s="1160" t="n"/>
      <c r="CR193" s="1160" t="n"/>
      <c r="CS193" s="1160" t="n"/>
      <c r="CT193" s="1160" t="n"/>
      <c r="CU193" s="1160" t="n"/>
      <c r="CV193" s="1160" t="n"/>
      <c r="CW193" s="1160" t="n"/>
      <c r="CX193" s="1160" t="n"/>
      <c r="CY193" s="1160" t="n"/>
      <c r="CZ193" s="1160" t="n"/>
      <c r="DA193" s="1160" t="n"/>
      <c r="DB193" s="1160" t="n"/>
      <c r="DC193" s="1160" t="n"/>
      <c r="DD193" s="1160" t="n"/>
      <c r="DE193" s="1160" t="n"/>
      <c r="DF193" s="1160" t="n"/>
      <c r="DG193" s="1160" t="n"/>
      <c r="DH193" s="1160" t="n"/>
      <c r="DI193" s="1160" t="n"/>
      <c r="DJ193" s="1160" t="n"/>
      <c r="DK193" s="1160" t="n"/>
      <c r="DL193" s="1160" t="n"/>
      <c r="DM193" s="1160" t="n"/>
      <c r="DN193" s="1160" t="n"/>
      <c r="DO193" s="1160" t="n"/>
      <c r="DP193" s="1160" t="n"/>
      <c r="DQ193" s="1160" t="n"/>
      <c r="DR193" s="1160" t="n"/>
      <c r="DS193" s="1160" t="n"/>
      <c r="DT193" s="1160" t="n"/>
      <c r="DU193" s="1160" t="n"/>
      <c r="DV193" s="1160" t="n"/>
      <c r="DW193" s="1160" t="n"/>
      <c r="DX193" s="1160" t="n"/>
      <c r="DY193" s="1160" t="n"/>
      <c r="DZ193" s="1160" t="n"/>
      <c r="EA193" s="1160" t="n"/>
      <c r="EB193" s="1160" t="n"/>
      <c r="EC193" s="1160" t="n"/>
      <c r="ED193" s="1160" t="n"/>
      <c r="EE193" s="1160" t="n"/>
      <c r="EF193" s="1160" t="n"/>
      <c r="EG193" s="1160" t="n"/>
      <c r="EH193" s="1160" t="n"/>
      <c r="EI193" s="1160" t="n"/>
      <c r="EJ193" s="1160" t="n"/>
    </row>
    <row r="194" ht="14.25" customHeight="1" s="980">
      <c r="A194" s="1071" t="n"/>
      <c r="B194" s="1114" t="n"/>
      <c r="C194" s="1213" t="n"/>
      <c r="D194" s="1213" t="n"/>
      <c r="E194" s="1213" t="n"/>
      <c r="F194" s="1213" t="n"/>
      <c r="G194" s="1213" t="n"/>
      <c r="H194" s="1213" t="n"/>
      <c r="I194" s="1221" t="n"/>
      <c r="J194" s="1168" t="n"/>
      <c r="K194" s="1160" t="n"/>
      <c r="L194" s="1160" t="n"/>
      <c r="M194" s="1160" t="n"/>
      <c r="N194" s="1189">
        <f>B182</f>
        <v/>
      </c>
      <c r="O194" s="1180">
        <f>C182*BS!$B$9</f>
        <v/>
      </c>
      <c r="P194" s="1180">
        <f>D182*BS!$B$9</f>
        <v/>
      </c>
      <c r="Q194" s="1180">
        <f>E182*BS!$B$9</f>
        <v/>
      </c>
      <c r="R194" s="1180">
        <f>F182*BS!$B$9</f>
        <v/>
      </c>
      <c r="S194" s="1180">
        <f>G182*BS!$B$9</f>
        <v/>
      </c>
      <c r="T194" s="1180">
        <f>H182*BS!$B$9</f>
        <v/>
      </c>
      <c r="U194" s="1181">
        <f>I182</f>
        <v/>
      </c>
      <c r="V194" s="1160" t="n"/>
      <c r="W194" s="1160" t="n"/>
      <c r="X194" s="1160" t="n"/>
      <c r="Y194" s="1160" t="n"/>
      <c r="Z194" s="1160" t="n"/>
      <c r="AA194" s="1160" t="n"/>
      <c r="AB194" s="1160" t="n"/>
      <c r="AC194" s="1160" t="n"/>
      <c r="AD194" s="1160" t="n"/>
      <c r="AE194" s="1160" t="n"/>
      <c r="AF194" s="1160" t="n"/>
      <c r="AG194" s="1160" t="n"/>
      <c r="AH194" s="1160" t="n"/>
      <c r="AI194" s="1160" t="n"/>
      <c r="AJ194" s="1160" t="n"/>
      <c r="AK194" s="1160" t="n"/>
      <c r="AL194" s="1160" t="n"/>
      <c r="AM194" s="1160" t="n"/>
      <c r="AN194" s="1160" t="n"/>
      <c r="AO194" s="1160" t="n"/>
      <c r="AP194" s="1160" t="n"/>
      <c r="AQ194" s="1160" t="n"/>
      <c r="AR194" s="1160" t="n"/>
      <c r="AS194" s="1160" t="n"/>
      <c r="AT194" s="1160" t="n"/>
      <c r="AU194" s="1160" t="n"/>
      <c r="AV194" s="1160" t="n"/>
      <c r="AW194" s="1160" t="n"/>
      <c r="AX194" s="1160" t="n"/>
      <c r="AY194" s="1160" t="n"/>
      <c r="AZ194" s="1160" t="n"/>
      <c r="BA194" s="1160" t="n"/>
      <c r="BB194" s="1160" t="n"/>
      <c r="BC194" s="1160" t="n"/>
      <c r="BD194" s="1160" t="n"/>
      <c r="BE194" s="1160" t="n"/>
      <c r="BF194" s="1160" t="n"/>
      <c r="BG194" s="1160" t="n"/>
      <c r="BH194" s="1160" t="n"/>
      <c r="BI194" s="1160" t="n"/>
      <c r="BJ194" s="1160" t="n"/>
      <c r="BK194" s="1160" t="n"/>
      <c r="BL194" s="1160" t="n"/>
      <c r="BM194" s="1160" t="n"/>
      <c r="BN194" s="1160" t="n"/>
      <c r="BO194" s="1160" t="n"/>
      <c r="BP194" s="1160" t="n"/>
      <c r="BQ194" s="1160" t="n"/>
      <c r="BR194" s="1160" t="n"/>
      <c r="BS194" s="1160" t="n"/>
      <c r="BT194" s="1160" t="n"/>
      <c r="BU194" s="1160" t="n"/>
      <c r="BV194" s="1160" t="n"/>
      <c r="BW194" s="1160" t="n"/>
      <c r="BX194" s="1160" t="n"/>
      <c r="BY194" s="1160" t="n"/>
      <c r="BZ194" s="1160" t="n"/>
      <c r="CA194" s="1160" t="n"/>
      <c r="CB194" s="1160" t="n"/>
      <c r="CC194" s="1160" t="n"/>
      <c r="CD194" s="1160" t="n"/>
      <c r="CE194" s="1160" t="n"/>
      <c r="CF194" s="1160" t="n"/>
      <c r="CG194" s="1160" t="n"/>
      <c r="CH194" s="1160" t="n"/>
      <c r="CI194" s="1160" t="n"/>
      <c r="CJ194" s="1160" t="n"/>
      <c r="CK194" s="1160" t="n"/>
      <c r="CL194" s="1160" t="n"/>
      <c r="CM194" s="1160" t="n"/>
      <c r="CN194" s="1160" t="n"/>
      <c r="CO194" s="1160" t="n"/>
      <c r="CP194" s="1160" t="n"/>
      <c r="CQ194" s="1160" t="n"/>
      <c r="CR194" s="1160" t="n"/>
      <c r="CS194" s="1160" t="n"/>
      <c r="CT194" s="1160" t="n"/>
      <c r="CU194" s="1160" t="n"/>
      <c r="CV194" s="1160" t="n"/>
      <c r="CW194" s="1160" t="n"/>
      <c r="CX194" s="1160" t="n"/>
      <c r="CY194" s="1160" t="n"/>
      <c r="CZ194" s="1160" t="n"/>
      <c r="DA194" s="1160" t="n"/>
      <c r="DB194" s="1160" t="n"/>
      <c r="DC194" s="1160" t="n"/>
      <c r="DD194" s="1160" t="n"/>
      <c r="DE194" s="1160" t="n"/>
      <c r="DF194" s="1160" t="n"/>
      <c r="DG194" s="1160" t="n"/>
      <c r="DH194" s="1160" t="n"/>
      <c r="DI194" s="1160" t="n"/>
      <c r="DJ194" s="1160" t="n"/>
      <c r="DK194" s="1160" t="n"/>
      <c r="DL194" s="1160" t="n"/>
      <c r="DM194" s="1160" t="n"/>
      <c r="DN194" s="1160" t="n"/>
      <c r="DO194" s="1160" t="n"/>
      <c r="DP194" s="1160" t="n"/>
      <c r="DQ194" s="1160" t="n"/>
      <c r="DR194" s="1160" t="n"/>
      <c r="DS194" s="1160" t="n"/>
      <c r="DT194" s="1160" t="n"/>
      <c r="DU194" s="1160" t="n"/>
      <c r="DV194" s="1160" t="n"/>
      <c r="DW194" s="1160" t="n"/>
      <c r="DX194" s="1160" t="n"/>
      <c r="DY194" s="1160" t="n"/>
      <c r="DZ194" s="1160" t="n"/>
      <c r="EA194" s="1160" t="n"/>
      <c r="EB194" s="1160" t="n"/>
      <c r="EC194" s="1160" t="n"/>
      <c r="ED194" s="1160" t="n"/>
      <c r="EE194" s="1160" t="n"/>
      <c r="EF194" s="1160" t="n"/>
      <c r="EG194" s="1160" t="n"/>
      <c r="EH194" s="1160" t="n"/>
      <c r="EI194" s="1160" t="n"/>
      <c r="EJ194" s="1160" t="n"/>
    </row>
    <row r="195" ht="14.25" customHeight="1" s="980">
      <c r="A195" s="1071" t="n"/>
      <c r="B195" s="1114" t="n"/>
      <c r="C195" s="1213" t="n"/>
      <c r="D195" s="1213" t="n"/>
      <c r="E195" s="1213" t="n"/>
      <c r="F195" s="1213" t="n"/>
      <c r="G195" s="1213" t="n"/>
      <c r="H195" s="1213" t="n"/>
      <c r="I195" s="1221" t="n"/>
      <c r="J195" s="1168" t="n"/>
      <c r="K195" s="1160" t="n"/>
      <c r="L195" s="1160" t="n"/>
      <c r="M195" s="1160" t="n"/>
      <c r="N195" s="1189">
        <f>B183</f>
        <v/>
      </c>
      <c r="O195" s="1180">
        <f>C183*BS!$B$9</f>
        <v/>
      </c>
      <c r="P195" s="1180">
        <f>D183*BS!$B$9</f>
        <v/>
      </c>
      <c r="Q195" s="1180">
        <f>E183*BS!$B$9</f>
        <v/>
      </c>
      <c r="R195" s="1180">
        <f>F183*BS!$B$9</f>
        <v/>
      </c>
      <c r="S195" s="1180">
        <f>G183*BS!$B$9</f>
        <v/>
      </c>
      <c r="T195" s="1180">
        <f>H183*BS!$B$9</f>
        <v/>
      </c>
      <c r="U195" s="1181">
        <f>I183</f>
        <v/>
      </c>
      <c r="V195" s="1160" t="n"/>
      <c r="W195" s="1160" t="n"/>
      <c r="X195" s="1160" t="n"/>
      <c r="Y195" s="1160" t="n"/>
      <c r="Z195" s="1160" t="n"/>
      <c r="AA195" s="1160" t="n"/>
      <c r="AB195" s="1160" t="n"/>
      <c r="AC195" s="1160" t="n"/>
      <c r="AD195" s="1160" t="n"/>
      <c r="AE195" s="1160" t="n"/>
      <c r="AF195" s="1160" t="n"/>
      <c r="AG195" s="1160" t="n"/>
      <c r="AH195" s="1160" t="n"/>
      <c r="AI195" s="1160" t="n"/>
      <c r="AJ195" s="1160" t="n"/>
      <c r="AK195" s="1160" t="n"/>
      <c r="AL195" s="1160" t="n"/>
      <c r="AM195" s="1160" t="n"/>
      <c r="AN195" s="1160" t="n"/>
      <c r="AO195" s="1160" t="n"/>
      <c r="AP195" s="1160" t="n"/>
      <c r="AQ195" s="1160" t="n"/>
      <c r="AR195" s="1160" t="n"/>
      <c r="AS195" s="1160" t="n"/>
      <c r="AT195" s="1160" t="n"/>
      <c r="AU195" s="1160" t="n"/>
      <c r="AV195" s="1160" t="n"/>
      <c r="AW195" s="1160" t="n"/>
      <c r="AX195" s="1160" t="n"/>
      <c r="AY195" s="1160" t="n"/>
      <c r="AZ195" s="1160" t="n"/>
      <c r="BA195" s="1160" t="n"/>
      <c r="BB195" s="1160" t="n"/>
      <c r="BC195" s="1160" t="n"/>
      <c r="BD195" s="1160" t="n"/>
      <c r="BE195" s="1160" t="n"/>
      <c r="BF195" s="1160" t="n"/>
      <c r="BG195" s="1160" t="n"/>
      <c r="BH195" s="1160" t="n"/>
      <c r="BI195" s="1160" t="n"/>
      <c r="BJ195" s="1160" t="n"/>
      <c r="BK195" s="1160" t="n"/>
      <c r="BL195" s="1160" t="n"/>
      <c r="BM195" s="1160" t="n"/>
      <c r="BN195" s="1160" t="n"/>
      <c r="BO195" s="1160" t="n"/>
      <c r="BP195" s="1160" t="n"/>
      <c r="BQ195" s="1160" t="n"/>
      <c r="BR195" s="1160" t="n"/>
      <c r="BS195" s="1160" t="n"/>
      <c r="BT195" s="1160" t="n"/>
      <c r="BU195" s="1160" t="n"/>
      <c r="BV195" s="1160" t="n"/>
      <c r="BW195" s="1160" t="n"/>
      <c r="BX195" s="1160" t="n"/>
      <c r="BY195" s="1160" t="n"/>
      <c r="BZ195" s="1160" t="n"/>
      <c r="CA195" s="1160" t="n"/>
      <c r="CB195" s="1160" t="n"/>
      <c r="CC195" s="1160" t="n"/>
      <c r="CD195" s="1160" t="n"/>
      <c r="CE195" s="1160" t="n"/>
      <c r="CF195" s="1160" t="n"/>
      <c r="CG195" s="1160" t="n"/>
      <c r="CH195" s="1160" t="n"/>
      <c r="CI195" s="1160" t="n"/>
      <c r="CJ195" s="1160" t="n"/>
      <c r="CK195" s="1160" t="n"/>
      <c r="CL195" s="1160" t="n"/>
      <c r="CM195" s="1160" t="n"/>
      <c r="CN195" s="1160" t="n"/>
      <c r="CO195" s="1160" t="n"/>
      <c r="CP195" s="1160" t="n"/>
      <c r="CQ195" s="1160" t="n"/>
      <c r="CR195" s="1160" t="n"/>
      <c r="CS195" s="1160" t="n"/>
      <c r="CT195" s="1160" t="n"/>
      <c r="CU195" s="1160" t="n"/>
      <c r="CV195" s="1160" t="n"/>
      <c r="CW195" s="1160" t="n"/>
      <c r="CX195" s="1160" t="n"/>
      <c r="CY195" s="1160" t="n"/>
      <c r="CZ195" s="1160" t="n"/>
      <c r="DA195" s="1160" t="n"/>
      <c r="DB195" s="1160" t="n"/>
      <c r="DC195" s="1160" t="n"/>
      <c r="DD195" s="1160" t="n"/>
      <c r="DE195" s="1160" t="n"/>
      <c r="DF195" s="1160" t="n"/>
      <c r="DG195" s="1160" t="n"/>
      <c r="DH195" s="1160" t="n"/>
      <c r="DI195" s="1160" t="n"/>
      <c r="DJ195" s="1160" t="n"/>
      <c r="DK195" s="1160" t="n"/>
      <c r="DL195" s="1160" t="n"/>
      <c r="DM195" s="1160" t="n"/>
      <c r="DN195" s="1160" t="n"/>
      <c r="DO195" s="1160" t="n"/>
      <c r="DP195" s="1160" t="n"/>
      <c r="DQ195" s="1160" t="n"/>
      <c r="DR195" s="1160" t="n"/>
      <c r="DS195" s="1160" t="n"/>
      <c r="DT195" s="1160" t="n"/>
      <c r="DU195" s="1160" t="n"/>
      <c r="DV195" s="1160" t="n"/>
      <c r="DW195" s="1160" t="n"/>
      <c r="DX195" s="1160" t="n"/>
      <c r="DY195" s="1160" t="n"/>
      <c r="DZ195" s="1160" t="n"/>
      <c r="EA195" s="1160" t="n"/>
      <c r="EB195" s="1160" t="n"/>
      <c r="EC195" s="1160" t="n"/>
      <c r="ED195" s="1160" t="n"/>
      <c r="EE195" s="1160" t="n"/>
      <c r="EF195" s="1160" t="n"/>
      <c r="EG195" s="1160" t="n"/>
      <c r="EH195" s="1160" t="n"/>
      <c r="EI195" s="1160" t="n"/>
      <c r="EJ195" s="1160" t="n"/>
    </row>
    <row r="196" ht="24" customHeight="1" s="980">
      <c r="A196" s="1071" t="n"/>
      <c r="B196" s="1114" t="n"/>
      <c r="C196" s="1213" t="n"/>
      <c r="D196" s="1213" t="n"/>
      <c r="E196" s="1213" t="n"/>
      <c r="F196" s="1213" t="n"/>
      <c r="G196" s="1213" t="n"/>
      <c r="H196" s="1213" t="n"/>
      <c r="I196" s="1221" t="n"/>
      <c r="J196" s="1168" t="n"/>
      <c r="K196" s="1160" t="n"/>
      <c r="L196" s="1160" t="n"/>
      <c r="M196" s="1160" t="n"/>
      <c r="N196" s="1189">
        <f>B184</f>
        <v/>
      </c>
      <c r="O196" s="1180">
        <f>C184*BS!$B$9</f>
        <v/>
      </c>
      <c r="P196" s="1180">
        <f>D184*BS!$B$9</f>
        <v/>
      </c>
      <c r="Q196" s="1180">
        <f>E184*BS!$B$9</f>
        <v/>
      </c>
      <c r="R196" s="1180">
        <f>F184*BS!$B$9</f>
        <v/>
      </c>
      <c r="S196" s="1180">
        <f>G184*BS!$B$9</f>
        <v/>
      </c>
      <c r="T196" s="1180">
        <f>H184*BS!$B$9</f>
        <v/>
      </c>
      <c r="U196" s="1181">
        <f>I184</f>
        <v/>
      </c>
      <c r="V196" s="1160" t="n"/>
      <c r="W196" s="1160" t="n"/>
      <c r="X196" s="1160" t="n"/>
      <c r="Y196" s="1160" t="n"/>
      <c r="Z196" s="1160" t="n"/>
      <c r="AA196" s="1160" t="n"/>
      <c r="AB196" s="1160" t="n"/>
      <c r="AC196" s="1160" t="n"/>
      <c r="AD196" s="1160" t="n"/>
      <c r="AE196" s="1160" t="n"/>
      <c r="AF196" s="1160" t="n"/>
      <c r="AG196" s="1160" t="n"/>
      <c r="AH196" s="1160" t="n"/>
      <c r="AI196" s="1160" t="n"/>
      <c r="AJ196" s="1160" t="n"/>
      <c r="AK196" s="1160" t="n"/>
      <c r="AL196" s="1160" t="n"/>
      <c r="AM196" s="1160" t="n"/>
      <c r="AN196" s="1160" t="n"/>
      <c r="AO196" s="1160" t="n"/>
      <c r="AP196" s="1160" t="n"/>
      <c r="AQ196" s="1160" t="n"/>
      <c r="AR196" s="1160" t="n"/>
      <c r="AS196" s="1160" t="n"/>
      <c r="AT196" s="1160" t="n"/>
      <c r="AU196" s="1160" t="n"/>
      <c r="AV196" s="1160" t="n"/>
      <c r="AW196" s="1160" t="n"/>
      <c r="AX196" s="1160" t="n"/>
      <c r="AY196" s="1160" t="n"/>
      <c r="AZ196" s="1160" t="n"/>
      <c r="BA196" s="1160" t="n"/>
      <c r="BB196" s="1160" t="n"/>
      <c r="BC196" s="1160" t="n"/>
      <c r="BD196" s="1160" t="n"/>
      <c r="BE196" s="1160" t="n"/>
      <c r="BF196" s="1160" t="n"/>
      <c r="BG196" s="1160" t="n"/>
      <c r="BH196" s="1160" t="n"/>
      <c r="BI196" s="1160" t="n"/>
      <c r="BJ196" s="1160" t="n"/>
      <c r="BK196" s="1160" t="n"/>
      <c r="BL196" s="1160" t="n"/>
      <c r="BM196" s="1160" t="n"/>
      <c r="BN196" s="1160" t="n"/>
      <c r="BO196" s="1160" t="n"/>
      <c r="BP196" s="1160" t="n"/>
      <c r="BQ196" s="1160" t="n"/>
      <c r="BR196" s="1160" t="n"/>
      <c r="BS196" s="1160" t="n"/>
      <c r="BT196" s="1160" t="n"/>
      <c r="BU196" s="1160" t="n"/>
      <c r="BV196" s="1160" t="n"/>
      <c r="BW196" s="1160" t="n"/>
      <c r="BX196" s="1160" t="n"/>
      <c r="BY196" s="1160" t="n"/>
      <c r="BZ196" s="1160" t="n"/>
      <c r="CA196" s="1160" t="n"/>
      <c r="CB196" s="1160" t="n"/>
      <c r="CC196" s="1160" t="n"/>
      <c r="CD196" s="1160" t="n"/>
      <c r="CE196" s="1160" t="n"/>
      <c r="CF196" s="1160" t="n"/>
      <c r="CG196" s="1160" t="n"/>
      <c r="CH196" s="1160" t="n"/>
      <c r="CI196" s="1160" t="n"/>
      <c r="CJ196" s="1160" t="n"/>
      <c r="CK196" s="1160" t="n"/>
      <c r="CL196" s="1160" t="n"/>
      <c r="CM196" s="1160" t="n"/>
      <c r="CN196" s="1160" t="n"/>
      <c r="CO196" s="1160" t="n"/>
      <c r="CP196" s="1160" t="n"/>
      <c r="CQ196" s="1160" t="n"/>
      <c r="CR196" s="1160" t="n"/>
      <c r="CS196" s="1160" t="n"/>
      <c r="CT196" s="1160" t="n"/>
      <c r="CU196" s="1160" t="n"/>
      <c r="CV196" s="1160" t="n"/>
      <c r="CW196" s="1160" t="n"/>
      <c r="CX196" s="1160" t="n"/>
      <c r="CY196" s="1160" t="n"/>
      <c r="CZ196" s="1160" t="n"/>
      <c r="DA196" s="1160" t="n"/>
      <c r="DB196" s="1160" t="n"/>
      <c r="DC196" s="1160" t="n"/>
      <c r="DD196" s="1160" t="n"/>
      <c r="DE196" s="1160" t="n"/>
      <c r="DF196" s="1160" t="n"/>
      <c r="DG196" s="1160" t="n"/>
      <c r="DH196" s="1160" t="n"/>
      <c r="DI196" s="1160" t="n"/>
      <c r="DJ196" s="1160" t="n"/>
      <c r="DK196" s="1160" t="n"/>
      <c r="DL196" s="1160" t="n"/>
      <c r="DM196" s="1160" t="n"/>
      <c r="DN196" s="1160" t="n"/>
      <c r="DO196" s="1160" t="n"/>
      <c r="DP196" s="1160" t="n"/>
      <c r="DQ196" s="1160" t="n"/>
      <c r="DR196" s="1160" t="n"/>
      <c r="DS196" s="1160" t="n"/>
      <c r="DT196" s="1160" t="n"/>
      <c r="DU196" s="1160" t="n"/>
      <c r="DV196" s="1160" t="n"/>
      <c r="DW196" s="1160" t="n"/>
      <c r="DX196" s="1160" t="n"/>
      <c r="DY196" s="1160" t="n"/>
      <c r="DZ196" s="1160" t="n"/>
      <c r="EA196" s="1160" t="n"/>
      <c r="EB196" s="1160" t="n"/>
      <c r="EC196" s="1160" t="n"/>
      <c r="ED196" s="1160" t="n"/>
      <c r="EE196" s="1160" t="n"/>
      <c r="EF196" s="1160" t="n"/>
      <c r="EG196" s="1160" t="n"/>
      <c r="EH196" s="1160" t="n"/>
      <c r="EI196" s="1160" t="n"/>
      <c r="EJ196" s="1160" t="n"/>
    </row>
    <row r="197" ht="14.25" customHeight="1" s="980">
      <c r="A197" s="1071" t="n"/>
      <c r="B197" s="1114" t="n"/>
      <c r="C197" s="1213" t="n"/>
      <c r="D197" s="1213" t="n"/>
      <c r="E197" s="1213" t="n"/>
      <c r="F197" s="1213" t="n"/>
      <c r="G197" s="1213" t="n"/>
      <c r="H197" s="1213" t="n"/>
      <c r="I197" s="1221" t="n"/>
      <c r="J197" s="1168" t="n"/>
      <c r="K197" s="1160" t="n"/>
      <c r="L197" s="1160" t="n"/>
      <c r="M197" s="1160" t="n"/>
      <c r="N197" s="1189">
        <f>B185</f>
        <v/>
      </c>
      <c r="O197" s="1180">
        <f>C185*BS!$B$9</f>
        <v/>
      </c>
      <c r="P197" s="1180">
        <f>D185*BS!$B$9</f>
        <v/>
      </c>
      <c r="Q197" s="1180">
        <f>E185*BS!$B$9</f>
        <v/>
      </c>
      <c r="R197" s="1180">
        <f>F185*BS!$B$9</f>
        <v/>
      </c>
      <c r="S197" s="1180">
        <f>G185*BS!$B$9</f>
        <v/>
      </c>
      <c r="T197" s="1180">
        <f>H185*BS!$B$9</f>
        <v/>
      </c>
      <c r="U197" s="1181">
        <f>I185</f>
        <v/>
      </c>
      <c r="V197" s="1160" t="n"/>
      <c r="W197" s="1160" t="n"/>
      <c r="X197" s="1160" t="n"/>
      <c r="Y197" s="1160" t="n"/>
      <c r="Z197" s="1160" t="n"/>
      <c r="AA197" s="1160" t="n"/>
      <c r="AB197" s="1160" t="n"/>
      <c r="AC197" s="1160" t="n"/>
      <c r="AD197" s="1160" t="n"/>
      <c r="AE197" s="1160" t="n"/>
      <c r="AF197" s="1160" t="n"/>
      <c r="AG197" s="1160" t="n"/>
      <c r="AH197" s="1160" t="n"/>
      <c r="AI197" s="1160" t="n"/>
      <c r="AJ197" s="1160" t="n"/>
      <c r="AK197" s="1160" t="n"/>
      <c r="AL197" s="1160" t="n"/>
      <c r="AM197" s="1160" t="n"/>
      <c r="AN197" s="1160" t="n"/>
      <c r="AO197" s="1160" t="n"/>
      <c r="AP197" s="1160" t="n"/>
      <c r="AQ197" s="1160" t="n"/>
      <c r="AR197" s="1160" t="n"/>
      <c r="AS197" s="1160" t="n"/>
      <c r="AT197" s="1160" t="n"/>
      <c r="AU197" s="1160" t="n"/>
      <c r="AV197" s="1160" t="n"/>
      <c r="AW197" s="1160" t="n"/>
      <c r="AX197" s="1160" t="n"/>
      <c r="AY197" s="1160" t="n"/>
      <c r="AZ197" s="1160" t="n"/>
      <c r="BA197" s="1160" t="n"/>
      <c r="BB197" s="1160" t="n"/>
      <c r="BC197" s="1160" t="n"/>
      <c r="BD197" s="1160" t="n"/>
      <c r="BE197" s="1160" t="n"/>
      <c r="BF197" s="1160" t="n"/>
      <c r="BG197" s="1160" t="n"/>
      <c r="BH197" s="1160" t="n"/>
      <c r="BI197" s="1160" t="n"/>
      <c r="BJ197" s="1160" t="n"/>
      <c r="BK197" s="1160" t="n"/>
      <c r="BL197" s="1160" t="n"/>
      <c r="BM197" s="1160" t="n"/>
      <c r="BN197" s="1160" t="n"/>
      <c r="BO197" s="1160" t="n"/>
      <c r="BP197" s="1160" t="n"/>
      <c r="BQ197" s="1160" t="n"/>
      <c r="BR197" s="1160" t="n"/>
      <c r="BS197" s="1160" t="n"/>
      <c r="BT197" s="1160" t="n"/>
      <c r="BU197" s="1160" t="n"/>
      <c r="BV197" s="1160" t="n"/>
      <c r="BW197" s="1160" t="n"/>
      <c r="BX197" s="1160" t="n"/>
      <c r="BY197" s="1160" t="n"/>
      <c r="BZ197" s="1160" t="n"/>
      <c r="CA197" s="1160" t="n"/>
      <c r="CB197" s="1160" t="n"/>
      <c r="CC197" s="1160" t="n"/>
      <c r="CD197" s="1160" t="n"/>
      <c r="CE197" s="1160" t="n"/>
      <c r="CF197" s="1160" t="n"/>
      <c r="CG197" s="1160" t="n"/>
      <c r="CH197" s="1160" t="n"/>
      <c r="CI197" s="1160" t="n"/>
      <c r="CJ197" s="1160" t="n"/>
      <c r="CK197" s="1160" t="n"/>
      <c r="CL197" s="1160" t="n"/>
      <c r="CM197" s="1160" t="n"/>
      <c r="CN197" s="1160" t="n"/>
      <c r="CO197" s="1160" t="n"/>
      <c r="CP197" s="1160" t="n"/>
      <c r="CQ197" s="1160" t="n"/>
      <c r="CR197" s="1160" t="n"/>
      <c r="CS197" s="1160" t="n"/>
      <c r="CT197" s="1160" t="n"/>
      <c r="CU197" s="1160" t="n"/>
      <c r="CV197" s="1160" t="n"/>
      <c r="CW197" s="1160" t="n"/>
      <c r="CX197" s="1160" t="n"/>
      <c r="CY197" s="1160" t="n"/>
      <c r="CZ197" s="1160" t="n"/>
      <c r="DA197" s="1160" t="n"/>
      <c r="DB197" s="1160" t="n"/>
      <c r="DC197" s="1160" t="n"/>
      <c r="DD197" s="1160" t="n"/>
      <c r="DE197" s="1160" t="n"/>
      <c r="DF197" s="1160" t="n"/>
      <c r="DG197" s="1160" t="n"/>
      <c r="DH197" s="1160" t="n"/>
      <c r="DI197" s="1160" t="n"/>
      <c r="DJ197" s="1160" t="n"/>
      <c r="DK197" s="1160" t="n"/>
      <c r="DL197" s="1160" t="n"/>
      <c r="DM197" s="1160" t="n"/>
      <c r="DN197" s="1160" t="n"/>
      <c r="DO197" s="1160" t="n"/>
      <c r="DP197" s="1160" t="n"/>
      <c r="DQ197" s="1160" t="n"/>
      <c r="DR197" s="1160" t="n"/>
      <c r="DS197" s="1160" t="n"/>
      <c r="DT197" s="1160" t="n"/>
      <c r="DU197" s="1160" t="n"/>
      <c r="DV197" s="1160" t="n"/>
      <c r="DW197" s="1160" t="n"/>
      <c r="DX197" s="1160" t="n"/>
      <c r="DY197" s="1160" t="n"/>
      <c r="DZ197" s="1160" t="n"/>
      <c r="EA197" s="1160" t="n"/>
      <c r="EB197" s="1160" t="n"/>
      <c r="EC197" s="1160" t="n"/>
      <c r="ED197" s="1160" t="n"/>
      <c r="EE197" s="1160" t="n"/>
      <c r="EF197" s="1160" t="n"/>
      <c r="EG197" s="1160" t="n"/>
      <c r="EH197" s="1160" t="n"/>
      <c r="EI197" s="1160" t="n"/>
      <c r="EJ197" s="1160" t="n"/>
    </row>
    <row r="198" ht="14.25" customHeight="1" s="980">
      <c r="A198" s="1071" t="n"/>
      <c r="B198" s="1114" t="n"/>
      <c r="C198" s="1213" t="n"/>
      <c r="D198" s="1213" t="n"/>
      <c r="E198" s="1213" t="n"/>
      <c r="F198" s="1213" t="n"/>
      <c r="G198" s="1213" t="n"/>
      <c r="H198" s="1213" t="n"/>
      <c r="I198" s="1221" t="n"/>
      <c r="J198" s="1168" t="n"/>
      <c r="K198" s="1160" t="n"/>
      <c r="L198" s="1160" t="n"/>
      <c r="M198" s="1160" t="n"/>
      <c r="N198" s="1189">
        <f>B186</f>
        <v/>
      </c>
      <c r="O198" s="1180">
        <f>C186*BS!$B$9</f>
        <v/>
      </c>
      <c r="P198" s="1180">
        <f>D186*BS!$B$9</f>
        <v/>
      </c>
      <c r="Q198" s="1180">
        <f>E186*BS!$B$9</f>
        <v/>
      </c>
      <c r="R198" s="1180">
        <f>F186*BS!$B$9</f>
        <v/>
      </c>
      <c r="S198" s="1180">
        <f>G186*BS!$B$9</f>
        <v/>
      </c>
      <c r="T198" s="1180">
        <f>H186*BS!$B$9</f>
        <v/>
      </c>
      <c r="U198" s="1181">
        <f>I186</f>
        <v/>
      </c>
      <c r="V198" s="1160" t="n"/>
      <c r="W198" s="1160" t="n"/>
      <c r="X198" s="1160" t="n"/>
      <c r="Y198" s="1160" t="n"/>
      <c r="Z198" s="1160" t="n"/>
      <c r="AA198" s="1160" t="n"/>
      <c r="AB198" s="1160" t="n"/>
      <c r="AC198" s="1160" t="n"/>
      <c r="AD198" s="1160" t="n"/>
      <c r="AE198" s="1160" t="n"/>
      <c r="AF198" s="1160" t="n"/>
      <c r="AG198" s="1160" t="n"/>
      <c r="AH198" s="1160" t="n"/>
      <c r="AI198" s="1160" t="n"/>
      <c r="AJ198" s="1160" t="n"/>
      <c r="AK198" s="1160" t="n"/>
      <c r="AL198" s="1160" t="n"/>
      <c r="AM198" s="1160" t="n"/>
      <c r="AN198" s="1160" t="n"/>
      <c r="AO198" s="1160" t="n"/>
      <c r="AP198" s="1160" t="n"/>
      <c r="AQ198" s="1160" t="n"/>
      <c r="AR198" s="1160" t="n"/>
      <c r="AS198" s="1160" t="n"/>
      <c r="AT198" s="1160" t="n"/>
      <c r="AU198" s="1160" t="n"/>
      <c r="AV198" s="1160" t="n"/>
      <c r="AW198" s="1160" t="n"/>
      <c r="AX198" s="1160" t="n"/>
      <c r="AY198" s="1160" t="n"/>
      <c r="AZ198" s="1160" t="n"/>
      <c r="BA198" s="1160" t="n"/>
      <c r="BB198" s="1160" t="n"/>
      <c r="BC198" s="1160" t="n"/>
      <c r="BD198" s="1160" t="n"/>
      <c r="BE198" s="1160" t="n"/>
      <c r="BF198" s="1160" t="n"/>
      <c r="BG198" s="1160" t="n"/>
      <c r="BH198" s="1160" t="n"/>
      <c r="BI198" s="1160" t="n"/>
      <c r="BJ198" s="1160" t="n"/>
      <c r="BK198" s="1160" t="n"/>
      <c r="BL198" s="1160" t="n"/>
      <c r="BM198" s="1160" t="n"/>
      <c r="BN198" s="1160" t="n"/>
      <c r="BO198" s="1160" t="n"/>
      <c r="BP198" s="1160" t="n"/>
      <c r="BQ198" s="1160" t="n"/>
      <c r="BR198" s="1160" t="n"/>
      <c r="BS198" s="1160" t="n"/>
      <c r="BT198" s="1160" t="n"/>
      <c r="BU198" s="1160" t="n"/>
      <c r="BV198" s="1160" t="n"/>
      <c r="BW198" s="1160" t="n"/>
      <c r="BX198" s="1160" t="n"/>
      <c r="BY198" s="1160" t="n"/>
      <c r="BZ198" s="1160" t="n"/>
      <c r="CA198" s="1160" t="n"/>
      <c r="CB198" s="1160" t="n"/>
      <c r="CC198" s="1160" t="n"/>
      <c r="CD198" s="1160" t="n"/>
      <c r="CE198" s="1160" t="n"/>
      <c r="CF198" s="1160" t="n"/>
      <c r="CG198" s="1160" t="n"/>
      <c r="CH198" s="1160" t="n"/>
      <c r="CI198" s="1160" t="n"/>
      <c r="CJ198" s="1160" t="n"/>
      <c r="CK198" s="1160" t="n"/>
      <c r="CL198" s="1160" t="n"/>
      <c r="CM198" s="1160" t="n"/>
      <c r="CN198" s="1160" t="n"/>
      <c r="CO198" s="1160" t="n"/>
      <c r="CP198" s="1160" t="n"/>
      <c r="CQ198" s="1160" t="n"/>
      <c r="CR198" s="1160" t="n"/>
      <c r="CS198" s="1160" t="n"/>
      <c r="CT198" s="1160" t="n"/>
      <c r="CU198" s="1160" t="n"/>
      <c r="CV198" s="1160" t="n"/>
      <c r="CW198" s="1160" t="n"/>
      <c r="CX198" s="1160" t="n"/>
      <c r="CY198" s="1160" t="n"/>
      <c r="CZ198" s="1160" t="n"/>
      <c r="DA198" s="1160" t="n"/>
      <c r="DB198" s="1160" t="n"/>
      <c r="DC198" s="1160" t="n"/>
      <c r="DD198" s="1160" t="n"/>
      <c r="DE198" s="1160" t="n"/>
      <c r="DF198" s="1160" t="n"/>
      <c r="DG198" s="1160" t="n"/>
      <c r="DH198" s="1160" t="n"/>
      <c r="DI198" s="1160" t="n"/>
      <c r="DJ198" s="1160" t="n"/>
      <c r="DK198" s="1160" t="n"/>
      <c r="DL198" s="1160" t="n"/>
      <c r="DM198" s="1160" t="n"/>
      <c r="DN198" s="1160" t="n"/>
      <c r="DO198" s="1160" t="n"/>
      <c r="DP198" s="1160" t="n"/>
      <c r="DQ198" s="1160" t="n"/>
      <c r="DR198" s="1160" t="n"/>
      <c r="DS198" s="1160" t="n"/>
      <c r="DT198" s="1160" t="n"/>
      <c r="DU198" s="1160" t="n"/>
      <c r="DV198" s="1160" t="n"/>
      <c r="DW198" s="1160" t="n"/>
      <c r="DX198" s="1160" t="n"/>
      <c r="DY198" s="1160" t="n"/>
      <c r="DZ198" s="1160" t="n"/>
      <c r="EA198" s="1160" t="n"/>
      <c r="EB198" s="1160" t="n"/>
      <c r="EC198" s="1160" t="n"/>
      <c r="ED198" s="1160" t="n"/>
      <c r="EE198" s="1160" t="n"/>
      <c r="EF198" s="1160" t="n"/>
      <c r="EG198" s="1160" t="n"/>
      <c r="EH198" s="1160" t="n"/>
      <c r="EI198" s="1160" t="n"/>
      <c r="EJ198" s="1160" t="n"/>
    </row>
    <row r="199" ht="14.25" customHeight="1" s="980">
      <c r="A199" s="1071" t="n"/>
      <c r="B199" s="1114" t="n"/>
      <c r="C199" s="1213" t="n"/>
      <c r="D199" s="1213" t="n"/>
      <c r="E199" s="1213" t="n"/>
      <c r="F199" s="1213" t="n"/>
      <c r="G199" s="1213" t="n"/>
      <c r="H199" s="1213" t="n"/>
      <c r="I199" s="1221" t="n"/>
      <c r="J199" s="1168" t="n"/>
      <c r="K199" s="1160" t="n"/>
      <c r="L199" s="1160" t="n"/>
      <c r="M199" s="1160" t="n"/>
      <c r="N199" s="1189">
        <f>B187</f>
        <v/>
      </c>
      <c r="O199" s="1180">
        <f>C187*BS!$B$9</f>
        <v/>
      </c>
      <c r="P199" s="1180">
        <f>D187*BS!$B$9</f>
        <v/>
      </c>
      <c r="Q199" s="1180">
        <f>E187*BS!$B$9</f>
        <v/>
      </c>
      <c r="R199" s="1180">
        <f>F187*BS!$B$9</f>
        <v/>
      </c>
      <c r="S199" s="1180">
        <f>G187*BS!$B$9</f>
        <v/>
      </c>
      <c r="T199" s="1180">
        <f>H187*BS!$B$9</f>
        <v/>
      </c>
      <c r="U199" s="1181">
        <f>I187</f>
        <v/>
      </c>
      <c r="V199" s="1160" t="n"/>
      <c r="W199" s="1160" t="n"/>
      <c r="X199" s="1160" t="n"/>
      <c r="Y199" s="1160" t="n"/>
      <c r="Z199" s="1160" t="n"/>
      <c r="AA199" s="1160" t="n"/>
      <c r="AB199" s="1160" t="n"/>
      <c r="AC199" s="1160" t="n"/>
      <c r="AD199" s="1160" t="n"/>
      <c r="AE199" s="1160" t="n"/>
      <c r="AF199" s="1160" t="n"/>
      <c r="AG199" s="1160" t="n"/>
      <c r="AH199" s="1160" t="n"/>
      <c r="AI199" s="1160" t="n"/>
      <c r="AJ199" s="1160" t="n"/>
      <c r="AK199" s="1160" t="n"/>
      <c r="AL199" s="1160" t="n"/>
      <c r="AM199" s="1160" t="n"/>
      <c r="AN199" s="1160" t="n"/>
      <c r="AO199" s="1160" t="n"/>
      <c r="AP199" s="1160" t="n"/>
      <c r="AQ199" s="1160" t="n"/>
      <c r="AR199" s="1160" t="n"/>
      <c r="AS199" s="1160" t="n"/>
      <c r="AT199" s="1160" t="n"/>
      <c r="AU199" s="1160" t="n"/>
      <c r="AV199" s="1160" t="n"/>
      <c r="AW199" s="1160" t="n"/>
      <c r="AX199" s="1160" t="n"/>
      <c r="AY199" s="1160" t="n"/>
      <c r="AZ199" s="1160" t="n"/>
      <c r="BA199" s="1160" t="n"/>
      <c r="BB199" s="1160" t="n"/>
      <c r="BC199" s="1160" t="n"/>
      <c r="BD199" s="1160" t="n"/>
      <c r="BE199" s="1160" t="n"/>
      <c r="BF199" s="1160" t="n"/>
      <c r="BG199" s="1160" t="n"/>
      <c r="BH199" s="1160" t="n"/>
      <c r="BI199" s="1160" t="n"/>
      <c r="BJ199" s="1160" t="n"/>
      <c r="BK199" s="1160" t="n"/>
      <c r="BL199" s="1160" t="n"/>
      <c r="BM199" s="1160" t="n"/>
      <c r="BN199" s="1160" t="n"/>
      <c r="BO199" s="1160" t="n"/>
      <c r="BP199" s="1160" t="n"/>
      <c r="BQ199" s="1160" t="n"/>
      <c r="BR199" s="1160" t="n"/>
      <c r="BS199" s="1160" t="n"/>
      <c r="BT199" s="1160" t="n"/>
      <c r="BU199" s="1160" t="n"/>
      <c r="BV199" s="1160" t="n"/>
      <c r="BW199" s="1160" t="n"/>
      <c r="BX199" s="1160" t="n"/>
      <c r="BY199" s="1160" t="n"/>
      <c r="BZ199" s="1160" t="n"/>
      <c r="CA199" s="1160" t="n"/>
      <c r="CB199" s="1160" t="n"/>
      <c r="CC199" s="1160" t="n"/>
      <c r="CD199" s="1160" t="n"/>
      <c r="CE199" s="1160" t="n"/>
      <c r="CF199" s="1160" t="n"/>
      <c r="CG199" s="1160" t="n"/>
      <c r="CH199" s="1160" t="n"/>
      <c r="CI199" s="1160" t="n"/>
      <c r="CJ199" s="1160" t="n"/>
      <c r="CK199" s="1160" t="n"/>
      <c r="CL199" s="1160" t="n"/>
      <c r="CM199" s="1160" t="n"/>
      <c r="CN199" s="1160" t="n"/>
      <c r="CO199" s="1160" t="n"/>
      <c r="CP199" s="1160" t="n"/>
      <c r="CQ199" s="1160" t="n"/>
      <c r="CR199" s="1160" t="n"/>
      <c r="CS199" s="1160" t="n"/>
      <c r="CT199" s="1160" t="n"/>
      <c r="CU199" s="1160" t="n"/>
      <c r="CV199" s="1160" t="n"/>
      <c r="CW199" s="1160" t="n"/>
      <c r="CX199" s="1160" t="n"/>
      <c r="CY199" s="1160" t="n"/>
      <c r="CZ199" s="1160" t="n"/>
      <c r="DA199" s="1160" t="n"/>
      <c r="DB199" s="1160" t="n"/>
      <c r="DC199" s="1160" t="n"/>
      <c r="DD199" s="1160" t="n"/>
      <c r="DE199" s="1160" t="n"/>
      <c r="DF199" s="1160" t="n"/>
      <c r="DG199" s="1160" t="n"/>
      <c r="DH199" s="1160" t="n"/>
      <c r="DI199" s="1160" t="n"/>
      <c r="DJ199" s="1160" t="n"/>
      <c r="DK199" s="1160" t="n"/>
      <c r="DL199" s="1160" t="n"/>
      <c r="DM199" s="1160" t="n"/>
      <c r="DN199" s="1160" t="n"/>
      <c r="DO199" s="1160" t="n"/>
      <c r="DP199" s="1160" t="n"/>
      <c r="DQ199" s="1160" t="n"/>
      <c r="DR199" s="1160" t="n"/>
      <c r="DS199" s="1160" t="n"/>
      <c r="DT199" s="1160" t="n"/>
      <c r="DU199" s="1160" t="n"/>
      <c r="DV199" s="1160" t="n"/>
      <c r="DW199" s="1160" t="n"/>
      <c r="DX199" s="1160" t="n"/>
      <c r="DY199" s="1160" t="n"/>
      <c r="DZ199" s="1160" t="n"/>
      <c r="EA199" s="1160" t="n"/>
      <c r="EB199" s="1160" t="n"/>
      <c r="EC199" s="1160" t="n"/>
      <c r="ED199" s="1160" t="n"/>
      <c r="EE199" s="1160" t="n"/>
      <c r="EF199" s="1160" t="n"/>
      <c r="EG199" s="1160" t="n"/>
      <c r="EH199" s="1160" t="n"/>
      <c r="EI199" s="1160" t="n"/>
      <c r="EJ199" s="1160" t="n"/>
    </row>
    <row r="200" ht="14.25" customHeight="1" s="980">
      <c r="A200" s="1071" t="n"/>
      <c r="B200" s="1114" t="n"/>
      <c r="C200" s="1213" t="n"/>
      <c r="D200" s="1213" t="n"/>
      <c r="E200" s="1213" t="n"/>
      <c r="F200" s="1213" t="n"/>
      <c r="G200" s="1213" t="n"/>
      <c r="H200" s="1213" t="n"/>
      <c r="I200" s="1221" t="n"/>
      <c r="J200" s="1168" t="n"/>
      <c r="K200" s="1160" t="n"/>
      <c r="L200" s="1160" t="n"/>
      <c r="M200" s="1160" t="n"/>
      <c r="N200" s="1189">
        <f>B188</f>
        <v/>
      </c>
      <c r="O200" s="1180">
        <f>C188*BS!$B$9</f>
        <v/>
      </c>
      <c r="P200" s="1180">
        <f>D188*BS!$B$9</f>
        <v/>
      </c>
      <c r="Q200" s="1180">
        <f>E188*BS!$B$9</f>
        <v/>
      </c>
      <c r="R200" s="1180">
        <f>F188*BS!$B$9</f>
        <v/>
      </c>
      <c r="S200" s="1180">
        <f>G188*BS!$B$9</f>
        <v/>
      </c>
      <c r="T200" s="1180">
        <f>H188*BS!$B$9</f>
        <v/>
      </c>
      <c r="U200" s="1181">
        <f>I188</f>
        <v/>
      </c>
      <c r="V200" s="1160" t="n"/>
      <c r="W200" s="1160" t="n"/>
      <c r="X200" s="1160" t="n"/>
      <c r="Y200" s="1160" t="n"/>
      <c r="Z200" s="1160" t="n"/>
      <c r="AA200" s="1160" t="n"/>
      <c r="AB200" s="1160" t="n"/>
      <c r="AC200" s="1160" t="n"/>
      <c r="AD200" s="1160" t="n"/>
      <c r="AE200" s="1160" t="n"/>
      <c r="AF200" s="1160" t="n"/>
      <c r="AG200" s="1160" t="n"/>
      <c r="AH200" s="1160" t="n"/>
      <c r="AI200" s="1160" t="n"/>
      <c r="AJ200" s="1160" t="n"/>
      <c r="AK200" s="1160" t="n"/>
      <c r="AL200" s="1160" t="n"/>
      <c r="AM200" s="1160" t="n"/>
      <c r="AN200" s="1160" t="n"/>
      <c r="AO200" s="1160" t="n"/>
      <c r="AP200" s="1160" t="n"/>
      <c r="AQ200" s="1160" t="n"/>
      <c r="AR200" s="1160" t="n"/>
      <c r="AS200" s="1160" t="n"/>
      <c r="AT200" s="1160" t="n"/>
      <c r="AU200" s="1160" t="n"/>
      <c r="AV200" s="1160" t="n"/>
      <c r="AW200" s="1160" t="n"/>
      <c r="AX200" s="1160" t="n"/>
      <c r="AY200" s="1160" t="n"/>
      <c r="AZ200" s="1160" t="n"/>
      <c r="BA200" s="1160" t="n"/>
      <c r="BB200" s="1160" t="n"/>
      <c r="BC200" s="1160" t="n"/>
      <c r="BD200" s="1160" t="n"/>
      <c r="BE200" s="1160" t="n"/>
      <c r="BF200" s="1160" t="n"/>
      <c r="BG200" s="1160" t="n"/>
      <c r="BH200" s="1160" t="n"/>
      <c r="BI200" s="1160" t="n"/>
      <c r="BJ200" s="1160" t="n"/>
      <c r="BK200" s="1160" t="n"/>
      <c r="BL200" s="1160" t="n"/>
      <c r="BM200" s="1160" t="n"/>
      <c r="BN200" s="1160" t="n"/>
      <c r="BO200" s="1160" t="n"/>
      <c r="BP200" s="1160" t="n"/>
      <c r="BQ200" s="1160" t="n"/>
      <c r="BR200" s="1160" t="n"/>
      <c r="BS200" s="1160" t="n"/>
      <c r="BT200" s="1160" t="n"/>
      <c r="BU200" s="1160" t="n"/>
      <c r="BV200" s="1160" t="n"/>
      <c r="BW200" s="1160" t="n"/>
      <c r="BX200" s="1160" t="n"/>
      <c r="BY200" s="1160" t="n"/>
      <c r="BZ200" s="1160" t="n"/>
      <c r="CA200" s="1160" t="n"/>
      <c r="CB200" s="1160" t="n"/>
      <c r="CC200" s="1160" t="n"/>
      <c r="CD200" s="1160" t="n"/>
      <c r="CE200" s="1160" t="n"/>
      <c r="CF200" s="1160" t="n"/>
      <c r="CG200" s="1160" t="n"/>
      <c r="CH200" s="1160" t="n"/>
      <c r="CI200" s="1160" t="n"/>
      <c r="CJ200" s="1160" t="n"/>
      <c r="CK200" s="1160" t="n"/>
      <c r="CL200" s="1160" t="n"/>
      <c r="CM200" s="1160" t="n"/>
      <c r="CN200" s="1160" t="n"/>
      <c r="CO200" s="1160" t="n"/>
      <c r="CP200" s="1160" t="n"/>
      <c r="CQ200" s="1160" t="n"/>
      <c r="CR200" s="1160" t="n"/>
      <c r="CS200" s="1160" t="n"/>
      <c r="CT200" s="1160" t="n"/>
      <c r="CU200" s="1160" t="n"/>
      <c r="CV200" s="1160" t="n"/>
      <c r="CW200" s="1160" t="n"/>
      <c r="CX200" s="1160" t="n"/>
      <c r="CY200" s="1160" t="n"/>
      <c r="CZ200" s="1160" t="n"/>
      <c r="DA200" s="1160" t="n"/>
      <c r="DB200" s="1160" t="n"/>
      <c r="DC200" s="1160" t="n"/>
      <c r="DD200" s="1160" t="n"/>
      <c r="DE200" s="1160" t="n"/>
      <c r="DF200" s="1160" t="n"/>
      <c r="DG200" s="1160" t="n"/>
      <c r="DH200" s="1160" t="n"/>
      <c r="DI200" s="1160" t="n"/>
      <c r="DJ200" s="1160" t="n"/>
      <c r="DK200" s="1160" t="n"/>
      <c r="DL200" s="1160" t="n"/>
      <c r="DM200" s="1160" t="n"/>
      <c r="DN200" s="1160" t="n"/>
      <c r="DO200" s="1160" t="n"/>
      <c r="DP200" s="1160" t="n"/>
      <c r="DQ200" s="1160" t="n"/>
      <c r="DR200" s="1160" t="n"/>
      <c r="DS200" s="1160" t="n"/>
      <c r="DT200" s="1160" t="n"/>
      <c r="DU200" s="1160" t="n"/>
      <c r="DV200" s="1160" t="n"/>
      <c r="DW200" s="1160" t="n"/>
      <c r="DX200" s="1160" t="n"/>
      <c r="DY200" s="1160" t="n"/>
      <c r="DZ200" s="1160" t="n"/>
      <c r="EA200" s="1160" t="n"/>
      <c r="EB200" s="1160" t="n"/>
      <c r="EC200" s="1160" t="n"/>
      <c r="ED200" s="1160" t="n"/>
      <c r="EE200" s="1160" t="n"/>
      <c r="EF200" s="1160" t="n"/>
      <c r="EG200" s="1160" t="n"/>
      <c r="EH200" s="1160" t="n"/>
      <c r="EI200" s="1160" t="n"/>
      <c r="EJ200" s="1160" t="n"/>
    </row>
    <row r="201" ht="14.25" customHeight="1" s="980">
      <c r="A201" s="1071" t="n"/>
      <c r="B201" s="1114" t="n"/>
      <c r="C201" s="1213" t="n"/>
      <c r="D201" s="1213" t="n"/>
      <c r="E201" s="1213" t="n"/>
      <c r="F201" s="1213" t="n"/>
      <c r="G201" s="1213" t="n"/>
      <c r="H201" s="1213" t="n"/>
      <c r="I201" s="1221" t="n"/>
      <c r="J201" s="1168" t="n"/>
      <c r="K201" s="1160" t="n"/>
      <c r="L201" s="1160" t="n"/>
      <c r="M201" s="1160" t="n"/>
      <c r="N201" s="1189">
        <f>B189</f>
        <v/>
      </c>
      <c r="O201" s="1180">
        <f>C189*BS!$B$9</f>
        <v/>
      </c>
      <c r="P201" s="1180">
        <f>D189*BS!$B$9</f>
        <v/>
      </c>
      <c r="Q201" s="1180">
        <f>E189*BS!$B$9</f>
        <v/>
      </c>
      <c r="R201" s="1180">
        <f>F189*BS!$B$9</f>
        <v/>
      </c>
      <c r="S201" s="1180">
        <f>G189*BS!$B$9</f>
        <v/>
      </c>
      <c r="T201" s="1180">
        <f>H189*BS!$B$9</f>
        <v/>
      </c>
      <c r="U201" s="1181">
        <f>I189</f>
        <v/>
      </c>
      <c r="V201" s="1160" t="n"/>
      <c r="W201" s="1160" t="n"/>
      <c r="X201" s="1160" t="n"/>
      <c r="Y201" s="1160" t="n"/>
      <c r="Z201" s="1160" t="n"/>
      <c r="AA201" s="1160" t="n"/>
      <c r="AB201" s="1160" t="n"/>
      <c r="AC201" s="1160" t="n"/>
      <c r="AD201" s="1160" t="n"/>
      <c r="AE201" s="1160" t="n"/>
      <c r="AF201" s="1160" t="n"/>
      <c r="AG201" s="1160" t="n"/>
      <c r="AH201" s="1160" t="n"/>
      <c r="AI201" s="1160" t="n"/>
      <c r="AJ201" s="1160" t="n"/>
      <c r="AK201" s="1160" t="n"/>
      <c r="AL201" s="1160" t="n"/>
      <c r="AM201" s="1160" t="n"/>
      <c r="AN201" s="1160" t="n"/>
      <c r="AO201" s="1160" t="n"/>
      <c r="AP201" s="1160" t="n"/>
      <c r="AQ201" s="1160" t="n"/>
      <c r="AR201" s="1160" t="n"/>
      <c r="AS201" s="1160" t="n"/>
      <c r="AT201" s="1160" t="n"/>
      <c r="AU201" s="1160" t="n"/>
      <c r="AV201" s="1160" t="n"/>
      <c r="AW201" s="1160" t="n"/>
      <c r="AX201" s="1160" t="n"/>
      <c r="AY201" s="1160" t="n"/>
      <c r="AZ201" s="1160" t="n"/>
      <c r="BA201" s="1160" t="n"/>
      <c r="BB201" s="1160" t="n"/>
      <c r="BC201" s="1160" t="n"/>
      <c r="BD201" s="1160" t="n"/>
      <c r="BE201" s="1160" t="n"/>
      <c r="BF201" s="1160" t="n"/>
      <c r="BG201" s="1160" t="n"/>
      <c r="BH201" s="1160" t="n"/>
      <c r="BI201" s="1160" t="n"/>
      <c r="BJ201" s="1160" t="n"/>
      <c r="BK201" s="1160" t="n"/>
      <c r="BL201" s="1160" t="n"/>
      <c r="BM201" s="1160" t="n"/>
      <c r="BN201" s="1160" t="n"/>
      <c r="BO201" s="1160" t="n"/>
      <c r="BP201" s="1160" t="n"/>
      <c r="BQ201" s="1160" t="n"/>
      <c r="BR201" s="1160" t="n"/>
      <c r="BS201" s="1160" t="n"/>
      <c r="BT201" s="1160" t="n"/>
      <c r="BU201" s="1160" t="n"/>
      <c r="BV201" s="1160" t="n"/>
      <c r="BW201" s="1160" t="n"/>
      <c r="BX201" s="1160" t="n"/>
      <c r="BY201" s="1160" t="n"/>
      <c r="BZ201" s="1160" t="n"/>
      <c r="CA201" s="1160" t="n"/>
      <c r="CB201" s="1160" t="n"/>
      <c r="CC201" s="1160" t="n"/>
      <c r="CD201" s="1160" t="n"/>
      <c r="CE201" s="1160" t="n"/>
      <c r="CF201" s="1160" t="n"/>
      <c r="CG201" s="1160" t="n"/>
      <c r="CH201" s="1160" t="n"/>
      <c r="CI201" s="1160" t="n"/>
      <c r="CJ201" s="1160" t="n"/>
      <c r="CK201" s="1160" t="n"/>
      <c r="CL201" s="1160" t="n"/>
      <c r="CM201" s="1160" t="n"/>
      <c r="CN201" s="1160" t="n"/>
      <c r="CO201" s="1160" t="n"/>
      <c r="CP201" s="1160" t="n"/>
      <c r="CQ201" s="1160" t="n"/>
      <c r="CR201" s="1160" t="n"/>
      <c r="CS201" s="1160" t="n"/>
      <c r="CT201" s="1160" t="n"/>
      <c r="CU201" s="1160" t="n"/>
      <c r="CV201" s="1160" t="n"/>
      <c r="CW201" s="1160" t="n"/>
      <c r="CX201" s="1160" t="n"/>
      <c r="CY201" s="1160" t="n"/>
      <c r="CZ201" s="1160" t="n"/>
      <c r="DA201" s="1160" t="n"/>
      <c r="DB201" s="1160" t="n"/>
      <c r="DC201" s="1160" t="n"/>
      <c r="DD201" s="1160" t="n"/>
      <c r="DE201" s="1160" t="n"/>
      <c r="DF201" s="1160" t="n"/>
      <c r="DG201" s="1160" t="n"/>
      <c r="DH201" s="1160" t="n"/>
      <c r="DI201" s="1160" t="n"/>
      <c r="DJ201" s="1160" t="n"/>
      <c r="DK201" s="1160" t="n"/>
      <c r="DL201" s="1160" t="n"/>
      <c r="DM201" s="1160" t="n"/>
      <c r="DN201" s="1160" t="n"/>
      <c r="DO201" s="1160" t="n"/>
      <c r="DP201" s="1160" t="n"/>
      <c r="DQ201" s="1160" t="n"/>
      <c r="DR201" s="1160" t="n"/>
      <c r="DS201" s="1160" t="n"/>
      <c r="DT201" s="1160" t="n"/>
      <c r="DU201" s="1160" t="n"/>
      <c r="DV201" s="1160" t="n"/>
      <c r="DW201" s="1160" t="n"/>
      <c r="DX201" s="1160" t="n"/>
      <c r="DY201" s="1160" t="n"/>
      <c r="DZ201" s="1160" t="n"/>
      <c r="EA201" s="1160" t="n"/>
      <c r="EB201" s="1160" t="n"/>
      <c r="EC201" s="1160" t="n"/>
      <c r="ED201" s="1160" t="n"/>
      <c r="EE201" s="1160" t="n"/>
      <c r="EF201" s="1160" t="n"/>
      <c r="EG201" s="1160" t="n"/>
      <c r="EH201" s="1160" t="n"/>
      <c r="EI201" s="1160" t="n"/>
      <c r="EJ201" s="1160" t="n"/>
    </row>
    <row r="202" ht="14.25" customHeight="1" s="980">
      <c r="A202" s="1071" t="n"/>
      <c r="B202" s="1091" t="inlineStr">
        <is>
          <t>Total</t>
        </is>
      </c>
      <c r="C202" s="1144">
        <f>SUM(C180:C189)</f>
        <v/>
      </c>
      <c r="D202" s="1144">
        <f>SUM(D180:D189)</f>
        <v/>
      </c>
      <c r="E202" s="1144">
        <f>SUM(E180:E189)</f>
        <v/>
      </c>
      <c r="F202" s="1144">
        <f>SUM(F180:F189)</f>
        <v/>
      </c>
      <c r="G202" s="1144" t="n">
        <v>0</v>
      </c>
      <c r="H202" s="1144" t="n">
        <v>0</v>
      </c>
      <c r="I202" s="1221" t="n"/>
      <c r="J202" s="1168" t="n"/>
      <c r="K202" s="1160" t="n"/>
      <c r="L202" s="1160" t="n"/>
      <c r="M202" s="1160" t="n"/>
      <c r="N202" s="1175">
        <f>B190</f>
        <v/>
      </c>
      <c r="O202" s="1224">
        <f>C190</f>
        <v/>
      </c>
      <c r="P202" s="1224">
        <f>D190</f>
        <v/>
      </c>
      <c r="Q202" s="1224">
        <f>E190</f>
        <v/>
      </c>
      <c r="R202" s="1224">
        <f>F190</f>
        <v/>
      </c>
      <c r="S202" s="1224">
        <f>G190</f>
        <v/>
      </c>
      <c r="T202" s="1224">
        <f>H190</f>
        <v/>
      </c>
      <c r="U202" s="1181" t="n"/>
      <c r="V202" s="1160" t="n"/>
      <c r="W202" s="1160" t="n"/>
      <c r="X202" s="1160" t="n"/>
      <c r="Y202" s="1160" t="n"/>
      <c r="Z202" s="1160" t="n"/>
      <c r="AA202" s="1160" t="n"/>
      <c r="AB202" s="1160" t="n"/>
      <c r="AC202" s="1160" t="n"/>
      <c r="AD202" s="1160" t="n"/>
      <c r="AE202" s="1160" t="n"/>
      <c r="AF202" s="1160" t="n"/>
      <c r="AG202" s="1160" t="n"/>
      <c r="AH202" s="1160" t="n"/>
      <c r="AI202" s="1160" t="n"/>
      <c r="AJ202" s="1160" t="n"/>
      <c r="AK202" s="1160" t="n"/>
      <c r="AL202" s="1160" t="n"/>
      <c r="AM202" s="1160" t="n"/>
      <c r="AN202" s="1160" t="n"/>
      <c r="AO202" s="1160" t="n"/>
      <c r="AP202" s="1160" t="n"/>
      <c r="AQ202" s="1160" t="n"/>
      <c r="AR202" s="1160" t="n"/>
      <c r="AS202" s="1160" t="n"/>
      <c r="AT202" s="1160" t="n"/>
      <c r="AU202" s="1160" t="n"/>
      <c r="AV202" s="1160" t="n"/>
      <c r="AW202" s="1160" t="n"/>
      <c r="AX202" s="1160" t="n"/>
      <c r="AY202" s="1160" t="n"/>
      <c r="AZ202" s="1160" t="n"/>
      <c r="BA202" s="1160" t="n"/>
      <c r="BB202" s="1160" t="n"/>
      <c r="BC202" s="1160" t="n"/>
      <c r="BD202" s="1160" t="n"/>
      <c r="BE202" s="1160" t="n"/>
      <c r="BF202" s="1160" t="n"/>
      <c r="BG202" s="1160" t="n"/>
      <c r="BH202" s="1160" t="n"/>
      <c r="BI202" s="1160" t="n"/>
      <c r="BJ202" s="1160" t="n"/>
      <c r="BK202" s="1160" t="n"/>
      <c r="BL202" s="1160" t="n"/>
      <c r="BM202" s="1160" t="n"/>
      <c r="BN202" s="1160" t="n"/>
      <c r="BO202" s="1160" t="n"/>
      <c r="BP202" s="1160" t="n"/>
      <c r="BQ202" s="1160" t="n"/>
      <c r="BR202" s="1160" t="n"/>
      <c r="BS202" s="1160" t="n"/>
      <c r="BT202" s="1160" t="n"/>
      <c r="BU202" s="1160" t="n"/>
      <c r="BV202" s="1160" t="n"/>
      <c r="BW202" s="1160" t="n"/>
      <c r="BX202" s="1160" t="n"/>
      <c r="BY202" s="1160" t="n"/>
      <c r="BZ202" s="1160" t="n"/>
      <c r="CA202" s="1160" t="n"/>
      <c r="CB202" s="1160" t="n"/>
      <c r="CC202" s="1160" t="n"/>
      <c r="CD202" s="1160" t="n"/>
      <c r="CE202" s="1160" t="n"/>
      <c r="CF202" s="1160" t="n"/>
      <c r="CG202" s="1160" t="n"/>
      <c r="CH202" s="1160" t="n"/>
      <c r="CI202" s="1160" t="n"/>
      <c r="CJ202" s="1160" t="n"/>
      <c r="CK202" s="1160" t="n"/>
      <c r="CL202" s="1160" t="n"/>
      <c r="CM202" s="1160" t="n"/>
      <c r="CN202" s="1160" t="n"/>
      <c r="CO202" s="1160" t="n"/>
      <c r="CP202" s="1160" t="n"/>
      <c r="CQ202" s="1160" t="n"/>
      <c r="CR202" s="1160" t="n"/>
      <c r="CS202" s="1160" t="n"/>
      <c r="CT202" s="1160" t="n"/>
      <c r="CU202" s="1160" t="n"/>
      <c r="CV202" s="1160" t="n"/>
      <c r="CW202" s="1160" t="n"/>
      <c r="CX202" s="1160" t="n"/>
      <c r="CY202" s="1160" t="n"/>
      <c r="CZ202" s="1160" t="n"/>
      <c r="DA202" s="1160" t="n"/>
      <c r="DB202" s="1160" t="n"/>
      <c r="DC202" s="1160" t="n"/>
      <c r="DD202" s="1160" t="n"/>
      <c r="DE202" s="1160" t="n"/>
      <c r="DF202" s="1160" t="n"/>
      <c r="DG202" s="1160" t="n"/>
      <c r="DH202" s="1160" t="n"/>
      <c r="DI202" s="1160" t="n"/>
      <c r="DJ202" s="1160" t="n"/>
      <c r="DK202" s="1160" t="n"/>
      <c r="DL202" s="1160" t="n"/>
      <c r="DM202" s="1160" t="n"/>
      <c r="DN202" s="1160" t="n"/>
      <c r="DO202" s="1160" t="n"/>
      <c r="DP202" s="1160" t="n"/>
      <c r="DQ202" s="1160" t="n"/>
      <c r="DR202" s="1160" t="n"/>
      <c r="DS202" s="1160" t="n"/>
      <c r="DT202" s="1160" t="n"/>
      <c r="DU202" s="1160" t="n"/>
      <c r="DV202" s="1160" t="n"/>
      <c r="DW202" s="1160" t="n"/>
      <c r="DX202" s="1160" t="n"/>
      <c r="DY202" s="1160" t="n"/>
      <c r="DZ202" s="1160" t="n"/>
      <c r="EA202" s="1160" t="n"/>
      <c r="EB202" s="1160" t="n"/>
      <c r="EC202" s="1160" t="n"/>
      <c r="ED202" s="1160" t="n"/>
      <c r="EE202" s="1160" t="n"/>
      <c r="EF202" s="1160" t="n"/>
      <c r="EG202" s="1160" t="n"/>
      <c r="EH202" s="1160" t="n"/>
      <c r="EI202" s="1160" t="n"/>
      <c r="EJ202" s="1160" t="n"/>
    </row>
    <row r="203" ht="14.25" customHeight="1" s="980">
      <c r="A203" s="1071" t="n"/>
      <c r="B203" s="1114" t="n"/>
      <c r="C203" s="1213" t="n"/>
      <c r="D203" s="1213" t="n"/>
      <c r="E203" s="1213" t="n"/>
      <c r="F203" s="1213" t="n"/>
      <c r="G203" s="1213" t="n"/>
      <c r="H203" s="1213" t="n"/>
      <c r="I203" s="1221" t="n"/>
      <c r="J203" s="1168" t="n"/>
      <c r="K203" s="1160" t="n"/>
      <c r="L203" s="1160" t="n"/>
      <c r="M203" s="1160" t="n"/>
      <c r="N203" s="1189" t="n"/>
      <c r="O203" s="1180" t="n"/>
      <c r="P203" s="1180" t="n"/>
      <c r="Q203" s="1180" t="n"/>
      <c r="R203" s="1180" t="n"/>
      <c r="S203" s="1180" t="n"/>
      <c r="T203" s="1180" t="n"/>
      <c r="U203" s="1181" t="n"/>
      <c r="V203" s="1160" t="n"/>
      <c r="W203" s="1160" t="n"/>
      <c r="X203" s="1160" t="n"/>
      <c r="Y203" s="1160" t="n"/>
      <c r="Z203" s="1160" t="n"/>
      <c r="AA203" s="1160" t="n"/>
      <c r="AB203" s="1160" t="n"/>
      <c r="AC203" s="1160" t="n"/>
      <c r="AD203" s="1160" t="n"/>
      <c r="AE203" s="1160" t="n"/>
      <c r="AF203" s="1160" t="n"/>
      <c r="AG203" s="1160" t="n"/>
      <c r="AH203" s="1160" t="n"/>
      <c r="AI203" s="1160" t="n"/>
      <c r="AJ203" s="1160" t="n"/>
      <c r="AK203" s="1160" t="n"/>
      <c r="AL203" s="1160" t="n"/>
      <c r="AM203" s="1160" t="n"/>
      <c r="AN203" s="1160" t="n"/>
      <c r="AO203" s="1160" t="n"/>
      <c r="AP203" s="1160" t="n"/>
      <c r="AQ203" s="1160" t="n"/>
      <c r="AR203" s="1160" t="n"/>
      <c r="AS203" s="1160" t="n"/>
      <c r="AT203" s="1160" t="n"/>
      <c r="AU203" s="1160" t="n"/>
      <c r="AV203" s="1160" t="n"/>
      <c r="AW203" s="1160" t="n"/>
      <c r="AX203" s="1160" t="n"/>
      <c r="AY203" s="1160" t="n"/>
      <c r="AZ203" s="1160" t="n"/>
      <c r="BA203" s="1160" t="n"/>
      <c r="BB203" s="1160" t="n"/>
      <c r="BC203" s="1160" t="n"/>
      <c r="BD203" s="1160" t="n"/>
      <c r="BE203" s="1160" t="n"/>
      <c r="BF203" s="1160" t="n"/>
      <c r="BG203" s="1160" t="n"/>
      <c r="BH203" s="1160" t="n"/>
      <c r="BI203" s="1160" t="n"/>
      <c r="BJ203" s="1160" t="n"/>
      <c r="BK203" s="1160" t="n"/>
      <c r="BL203" s="1160" t="n"/>
      <c r="BM203" s="1160" t="n"/>
      <c r="BN203" s="1160" t="n"/>
      <c r="BO203" s="1160" t="n"/>
      <c r="BP203" s="1160" t="n"/>
      <c r="BQ203" s="1160" t="n"/>
      <c r="BR203" s="1160" t="n"/>
      <c r="BS203" s="1160" t="n"/>
      <c r="BT203" s="1160" t="n"/>
      <c r="BU203" s="1160" t="n"/>
      <c r="BV203" s="1160" t="n"/>
      <c r="BW203" s="1160" t="n"/>
      <c r="BX203" s="1160" t="n"/>
      <c r="BY203" s="1160" t="n"/>
      <c r="BZ203" s="1160" t="n"/>
      <c r="CA203" s="1160" t="n"/>
      <c r="CB203" s="1160" t="n"/>
      <c r="CC203" s="1160" t="n"/>
      <c r="CD203" s="1160" t="n"/>
      <c r="CE203" s="1160" t="n"/>
      <c r="CF203" s="1160" t="n"/>
      <c r="CG203" s="1160" t="n"/>
      <c r="CH203" s="1160" t="n"/>
      <c r="CI203" s="1160" t="n"/>
      <c r="CJ203" s="1160" t="n"/>
      <c r="CK203" s="1160" t="n"/>
      <c r="CL203" s="1160" t="n"/>
      <c r="CM203" s="1160" t="n"/>
      <c r="CN203" s="1160" t="n"/>
      <c r="CO203" s="1160" t="n"/>
      <c r="CP203" s="1160" t="n"/>
      <c r="CQ203" s="1160" t="n"/>
      <c r="CR203" s="1160" t="n"/>
      <c r="CS203" s="1160" t="n"/>
      <c r="CT203" s="1160" t="n"/>
      <c r="CU203" s="1160" t="n"/>
      <c r="CV203" s="1160" t="n"/>
      <c r="CW203" s="1160" t="n"/>
      <c r="CX203" s="1160" t="n"/>
      <c r="CY203" s="1160" t="n"/>
      <c r="CZ203" s="1160" t="n"/>
      <c r="DA203" s="1160" t="n"/>
      <c r="DB203" s="1160" t="n"/>
      <c r="DC203" s="1160" t="n"/>
      <c r="DD203" s="1160" t="n"/>
      <c r="DE203" s="1160" t="n"/>
      <c r="DF203" s="1160" t="n"/>
      <c r="DG203" s="1160" t="n"/>
      <c r="DH203" s="1160" t="n"/>
      <c r="DI203" s="1160" t="n"/>
      <c r="DJ203" s="1160" t="n"/>
      <c r="DK203" s="1160" t="n"/>
      <c r="DL203" s="1160" t="n"/>
      <c r="DM203" s="1160" t="n"/>
      <c r="DN203" s="1160" t="n"/>
      <c r="DO203" s="1160" t="n"/>
      <c r="DP203" s="1160" t="n"/>
      <c r="DQ203" s="1160" t="n"/>
      <c r="DR203" s="1160" t="n"/>
      <c r="DS203" s="1160" t="n"/>
      <c r="DT203" s="1160" t="n"/>
      <c r="DU203" s="1160" t="n"/>
      <c r="DV203" s="1160" t="n"/>
      <c r="DW203" s="1160" t="n"/>
      <c r="DX203" s="1160" t="n"/>
      <c r="DY203" s="1160" t="n"/>
      <c r="DZ203" s="1160" t="n"/>
      <c r="EA203" s="1160" t="n"/>
      <c r="EB203" s="1160" t="n"/>
      <c r="EC203" s="1160" t="n"/>
      <c r="ED203" s="1160" t="n"/>
      <c r="EE203" s="1160" t="n"/>
      <c r="EF203" s="1160" t="n"/>
      <c r="EG203" s="1160" t="n"/>
      <c r="EH203" s="1160" t="n"/>
      <c r="EI203" s="1160" t="n"/>
      <c r="EJ203" s="1160" t="n"/>
    </row>
    <row r="204" ht="14.25" customHeight="1" s="980">
      <c r="A204" s="1182" t="n"/>
      <c r="B204" s="1091" t="inlineStr">
        <is>
          <t xml:space="preserve">Total Shareholders Equity </t>
        </is>
      </c>
      <c r="C204" s="1206">
        <f>C150+C157+C173+C175+C190</f>
        <v/>
      </c>
      <c r="D204" s="1206">
        <f>D150+D157+D173+D175+D190</f>
        <v/>
      </c>
      <c r="E204" s="1206">
        <f>E150+E157+E173+E175+E190</f>
        <v/>
      </c>
      <c r="F204" s="1206">
        <f>F150+F157+F173+F175+F190</f>
        <v/>
      </c>
      <c r="G204" s="1206">
        <f>G150+G157+G173+G175+G190</f>
        <v/>
      </c>
      <c r="H204" s="1206">
        <f>H150+H157+H173+H175+H190</f>
        <v/>
      </c>
      <c r="I204" s="1222" t="n"/>
      <c r="J204" s="1184" t="n"/>
      <c r="K204" s="1185" t="n"/>
      <c r="L204" s="1185" t="n"/>
      <c r="M204" s="1185" t="n"/>
      <c r="N204" s="1175">
        <f>B192</f>
        <v/>
      </c>
      <c r="O204" s="1186">
        <f>C192*BS!$B$9</f>
        <v/>
      </c>
      <c r="P204" s="1186">
        <f>D192*BS!$B$9</f>
        <v/>
      </c>
      <c r="Q204" s="1186">
        <f>E192*BS!$B$9</f>
        <v/>
      </c>
      <c r="R204" s="1186">
        <f>F192*BS!$B$9</f>
        <v/>
      </c>
      <c r="S204" s="1186">
        <f>G192*BS!$B$9</f>
        <v/>
      </c>
      <c r="T204" s="1186">
        <f>H192*BS!$B$9</f>
        <v/>
      </c>
      <c r="U204" s="1181">
        <f>I192</f>
        <v/>
      </c>
      <c r="V204" s="1185" t="n"/>
      <c r="W204" s="1185" t="n"/>
      <c r="X204" s="1185" t="n"/>
      <c r="Y204" s="1185" t="n"/>
      <c r="Z204" s="1185" t="n"/>
      <c r="AA204" s="1185" t="n"/>
      <c r="AB204" s="1185" t="n"/>
      <c r="AC204" s="1185" t="n"/>
      <c r="AD204" s="1185" t="n"/>
      <c r="AE204" s="1185" t="n"/>
      <c r="AF204" s="1185" t="n"/>
      <c r="AG204" s="1185" t="n"/>
      <c r="AH204" s="1185" t="n"/>
      <c r="AI204" s="1185" t="n"/>
      <c r="AJ204" s="1185" t="n"/>
      <c r="AK204" s="1185" t="n"/>
      <c r="AL204" s="1185" t="n"/>
      <c r="AM204" s="1185" t="n"/>
      <c r="AN204" s="1185" t="n"/>
      <c r="AO204" s="1185" t="n"/>
      <c r="AP204" s="1185" t="n"/>
      <c r="AQ204" s="1185" t="n"/>
      <c r="AR204" s="1185" t="n"/>
      <c r="AS204" s="1185" t="n"/>
      <c r="AT204" s="1185" t="n"/>
      <c r="AU204" s="1185" t="n"/>
      <c r="AV204" s="1185" t="n"/>
      <c r="AW204" s="1185" t="n"/>
      <c r="AX204" s="1185" t="n"/>
      <c r="AY204" s="1185" t="n"/>
      <c r="AZ204" s="1185" t="n"/>
      <c r="BA204" s="1185" t="n"/>
      <c r="BB204" s="1185" t="n"/>
      <c r="BC204" s="1185" t="n"/>
      <c r="BD204" s="1185" t="n"/>
      <c r="BE204" s="1185" t="n"/>
      <c r="BF204" s="1185" t="n"/>
      <c r="BG204" s="1185" t="n"/>
      <c r="BH204" s="1185" t="n"/>
      <c r="BI204" s="1185" t="n"/>
      <c r="BJ204" s="1185" t="n"/>
      <c r="BK204" s="1185" t="n"/>
      <c r="BL204" s="1185" t="n"/>
      <c r="BM204" s="1185" t="n"/>
      <c r="BN204" s="1185" t="n"/>
      <c r="BO204" s="1185" t="n"/>
      <c r="BP204" s="1185" t="n"/>
      <c r="BQ204" s="1185" t="n"/>
      <c r="BR204" s="1185" t="n"/>
      <c r="BS204" s="1185" t="n"/>
      <c r="BT204" s="1185" t="n"/>
      <c r="BU204" s="1185" t="n"/>
      <c r="BV204" s="1185" t="n"/>
      <c r="BW204" s="1185" t="n"/>
      <c r="BX204" s="1185" t="n"/>
      <c r="BY204" s="1185" t="n"/>
      <c r="BZ204" s="1185" t="n"/>
      <c r="CA204" s="1185" t="n"/>
      <c r="CB204" s="1185" t="n"/>
      <c r="CC204" s="1185" t="n"/>
      <c r="CD204" s="1185" t="n"/>
      <c r="CE204" s="1185" t="n"/>
      <c r="CF204" s="1185" t="n"/>
      <c r="CG204" s="1185" t="n"/>
      <c r="CH204" s="1185" t="n"/>
      <c r="CI204" s="1185" t="n"/>
      <c r="CJ204" s="1185" t="n"/>
      <c r="CK204" s="1185" t="n"/>
      <c r="CL204" s="1185" t="n"/>
      <c r="CM204" s="1185" t="n"/>
      <c r="CN204" s="1185" t="n"/>
      <c r="CO204" s="1185" t="n"/>
      <c r="CP204" s="1185" t="n"/>
      <c r="CQ204" s="1185" t="n"/>
      <c r="CR204" s="1185" t="n"/>
      <c r="CS204" s="1185" t="n"/>
      <c r="CT204" s="1185" t="n"/>
      <c r="CU204" s="1185" t="n"/>
      <c r="CV204" s="1185" t="n"/>
      <c r="CW204" s="1185" t="n"/>
      <c r="CX204" s="1185" t="n"/>
      <c r="CY204" s="1185" t="n"/>
      <c r="CZ204" s="1185" t="n"/>
      <c r="DA204" s="1185" t="n"/>
      <c r="DB204" s="1185" t="n"/>
      <c r="DC204" s="1185" t="n"/>
      <c r="DD204" s="1185" t="n"/>
      <c r="DE204" s="1185" t="n"/>
      <c r="DF204" s="1185" t="n"/>
      <c r="DG204" s="1185" t="n"/>
      <c r="DH204" s="1185" t="n"/>
      <c r="DI204" s="1185" t="n"/>
      <c r="DJ204" s="1185" t="n"/>
      <c r="DK204" s="1185" t="n"/>
      <c r="DL204" s="1185" t="n"/>
      <c r="DM204" s="1185" t="n"/>
      <c r="DN204" s="1185" t="n"/>
      <c r="DO204" s="1185" t="n"/>
      <c r="DP204" s="1185" t="n"/>
      <c r="DQ204" s="1185" t="n"/>
      <c r="DR204" s="1185" t="n"/>
      <c r="DS204" s="1185" t="n"/>
      <c r="DT204" s="1185" t="n"/>
      <c r="DU204" s="1185" t="n"/>
      <c r="DV204" s="1185" t="n"/>
      <c r="DW204" s="1185" t="n"/>
      <c r="DX204" s="1185" t="n"/>
      <c r="DY204" s="1185" t="n"/>
      <c r="DZ204" s="1185" t="n"/>
      <c r="EA204" s="1185" t="n"/>
      <c r="EB204" s="1185" t="n"/>
      <c r="EC204" s="1185" t="n"/>
      <c r="ED204" s="1185" t="n"/>
      <c r="EE204" s="1185" t="n"/>
      <c r="EF204" s="1185" t="n"/>
      <c r="EG204" s="1185" t="n"/>
      <c r="EH204" s="1185" t="n"/>
      <c r="EI204" s="1185" t="n"/>
      <c r="EJ204" s="1185" t="n"/>
    </row>
    <row r="205" ht="14.25" customHeight="1" s="980">
      <c r="B205" s="1097" t="n"/>
      <c r="C205" s="1225" t="n"/>
      <c r="D205" s="1225" t="n"/>
      <c r="E205" s="1225" t="n"/>
      <c r="F205" s="1225" t="n"/>
      <c r="G205" s="1225" t="n"/>
      <c r="H205" s="1225" t="n"/>
      <c r="I205" s="1207" t="n"/>
      <c r="J205" s="1168" t="n"/>
      <c r="N205" s="1193" t="n"/>
      <c r="O205" s="1180" t="n"/>
      <c r="P205" s="1180" t="n"/>
      <c r="Q205" s="1180" t="n"/>
      <c r="R205" s="1180" t="n"/>
      <c r="S205" s="1180" t="n"/>
      <c r="T205" s="1180" t="n"/>
      <c r="U205" s="1181">
        <f>I193</f>
        <v/>
      </c>
    </row>
    <row r="206" ht="14.25" customHeight="1" s="980">
      <c r="B206" s="1097" t="n"/>
      <c r="C206" s="1225" t="n"/>
      <c r="D206" s="1225" t="n"/>
      <c r="E206" s="1225" t="n"/>
      <c r="F206" s="1225" t="n"/>
      <c r="G206" s="1225" t="n"/>
      <c r="H206" s="1225" t="n"/>
      <c r="I206" s="1207" t="n"/>
      <c r="J206" s="1168" t="n"/>
      <c r="N206" s="1193" t="n"/>
      <c r="O206" s="1180" t="n"/>
      <c r="P206" s="1180" t="n"/>
      <c r="Q206" s="1180" t="n"/>
      <c r="R206" s="1180" t="n"/>
      <c r="S206" s="1180" t="n"/>
      <c r="T206" s="1180" t="n"/>
      <c r="U206" s="1181" t="n"/>
    </row>
    <row r="207" ht="14.25" customHeight="1" s="980">
      <c r="B207" s="1091" t="inlineStr">
        <is>
          <t>Total</t>
        </is>
      </c>
      <c r="C207" s="1144">
        <f>SUM(C193:C194)</f>
        <v/>
      </c>
      <c r="D207" s="1144">
        <f>SUM(D193:D194)</f>
        <v/>
      </c>
      <c r="E207" s="1144">
        <f>SUM(E193:E194)</f>
        <v/>
      </c>
      <c r="F207" s="1144">
        <f>SUM(F193:F194)</f>
        <v/>
      </c>
      <c r="G207" s="1144" t="n">
        <v>0</v>
      </c>
      <c r="H207" s="1144" t="n">
        <v>0</v>
      </c>
      <c r="I207" s="1207" t="n"/>
      <c r="J207" s="1168" t="n"/>
      <c r="N207" s="1193" t="n"/>
      <c r="O207" s="1180" t="n"/>
      <c r="P207" s="1180" t="n"/>
      <c r="Q207" s="1180" t="n"/>
      <c r="R207" s="1180" t="n"/>
      <c r="S207" s="1180" t="n"/>
      <c r="T207" s="1180" t="n"/>
      <c r="U207" s="1181" t="n"/>
    </row>
    <row r="208" ht="20.25" customFormat="1" customHeight="1" s="1182">
      <c r="B208" s="1091" t="inlineStr">
        <is>
          <t xml:space="preserve">Off Balance Liabilities </t>
        </is>
      </c>
      <c r="C208" s="1226" t="n"/>
      <c r="D208" s="1226" t="n"/>
      <c r="E208" s="1226" t="n"/>
      <c r="F208" s="1226" t="n"/>
      <c r="G208" s="1226" t="n"/>
      <c r="H208" s="1226" t="n"/>
      <c r="I208" s="1221" t="n"/>
      <c r="J208" s="1168" t="n"/>
      <c r="N208" s="1175">
        <f>B196</f>
        <v/>
      </c>
      <c r="O208" s="1192" t="n"/>
      <c r="P208" s="1192" t="n"/>
      <c r="Q208" s="1192" t="n"/>
      <c r="R208" s="1192" t="n"/>
      <c r="S208" s="1192" t="n"/>
      <c r="T208" s="1192" t="n"/>
      <c r="U208" s="1181" t="n"/>
    </row>
    <row r="209" ht="14.25" customHeight="1" s="980">
      <c r="B209" s="1097" t="inlineStr">
        <is>
          <t>- LC</t>
        </is>
      </c>
      <c r="C209" s="1213" t="n"/>
      <c r="D209" s="1213" t="n"/>
      <c r="E209" s="1213" t="n"/>
      <c r="F209" s="1213" t="n"/>
      <c r="G209" s="1213" t="n"/>
      <c r="H209" s="1213" t="n"/>
      <c r="I209" s="1194" t="n"/>
      <c r="J209" s="1168" t="n"/>
      <c r="N209" s="1193">
        <f>B197</f>
        <v/>
      </c>
      <c r="O209" s="1180">
        <f>C197*BS!$B$9</f>
        <v/>
      </c>
      <c r="P209" s="1180">
        <f>D197*BS!$B$9</f>
        <v/>
      </c>
      <c r="Q209" s="1180">
        <f>E197*BS!$B$9</f>
        <v/>
      </c>
      <c r="R209" s="1180">
        <f>F197*BS!$B$9</f>
        <v/>
      </c>
      <c r="S209" s="1180">
        <f>G197*BS!$B$9</f>
        <v/>
      </c>
      <c r="T209" s="1180">
        <f>H197*BS!$B$9</f>
        <v/>
      </c>
      <c r="U209" s="1181">
        <f>I197</f>
        <v/>
      </c>
    </row>
    <row r="210" ht="14.25" customHeight="1" s="980">
      <c r="B210" s="1097" t="inlineStr">
        <is>
          <t>- BG</t>
        </is>
      </c>
      <c r="C210" s="1213" t="n"/>
      <c r="D210" s="1213" t="n"/>
      <c r="E210" s="1213" t="n"/>
      <c r="F210" s="1213" t="n"/>
      <c r="G210" s="1213" t="n"/>
      <c r="H210" s="1213" t="n"/>
      <c r="I210" s="1227" t="n"/>
      <c r="J210" s="1168" t="n"/>
      <c r="N210" s="1193">
        <f>B198</f>
        <v/>
      </c>
      <c r="O210" s="1180">
        <f>C198*BS!$B$9</f>
        <v/>
      </c>
      <c r="P210" s="1180">
        <f>D198*BS!$B$9</f>
        <v/>
      </c>
      <c r="Q210" s="1180">
        <f>E198*BS!$B$9</f>
        <v/>
      </c>
      <c r="R210" s="1180">
        <f>F198*BS!$B$9</f>
        <v/>
      </c>
      <c r="S210" s="1180">
        <f>G198*BS!$B$9</f>
        <v/>
      </c>
      <c r="T210" s="1180">
        <f>H198*BS!$B$9</f>
        <v/>
      </c>
      <c r="U210" s="1181">
        <f>I198</f>
        <v/>
      </c>
    </row>
    <row r="211" ht="14.25" customHeight="1" s="980">
      <c r="B211" s="1097" t="inlineStr">
        <is>
          <t>- BD</t>
        </is>
      </c>
      <c r="C211" s="1213" t="n"/>
      <c r="D211" s="1213" t="n"/>
      <c r="E211" s="1213" t="n"/>
      <c r="F211" s="1213" t="n"/>
      <c r="G211" s="1213" t="n"/>
      <c r="H211" s="1213" t="n"/>
      <c r="I211" s="1228" t="n"/>
      <c r="J211" s="1168" t="n"/>
      <c r="N211" s="1193">
        <f>B199</f>
        <v/>
      </c>
      <c r="O211" s="1180">
        <f>C199*BS!$B$9</f>
        <v/>
      </c>
      <c r="P211" s="1180">
        <f>D199*BS!$B$9</f>
        <v/>
      </c>
      <c r="Q211" s="1180">
        <f>E199*BS!$B$9</f>
        <v/>
      </c>
      <c r="R211" s="1180">
        <f>F199*BS!$B$9</f>
        <v/>
      </c>
      <c r="S211" s="1180">
        <f>G199*BS!$B$9</f>
        <v/>
      </c>
      <c r="T211" s="1180">
        <f>H199*BS!$B$9</f>
        <v/>
      </c>
      <c r="U211" s="1181">
        <f>I199</f>
        <v/>
      </c>
    </row>
    <row r="212" ht="14.25" customHeight="1" s="980">
      <c r="B212" s="1097" t="inlineStr">
        <is>
          <t>- CG</t>
        </is>
      </c>
      <c r="C212" s="1213" t="n"/>
      <c r="D212" s="1213" t="n"/>
      <c r="E212" s="1213" t="n"/>
      <c r="F212" s="1213" t="n"/>
      <c r="G212" s="1213" t="n"/>
      <c r="H212" s="1213" t="n"/>
      <c r="I212" s="1229" t="n"/>
      <c r="J212" s="1168" t="n"/>
      <c r="N212" s="1193">
        <f>B200</f>
        <v/>
      </c>
      <c r="O212" s="1180">
        <f>C200*BS!$B$9</f>
        <v/>
      </c>
      <c r="P212" s="1180">
        <f>D200*BS!$B$9</f>
        <v/>
      </c>
      <c r="Q212" s="1180">
        <f>E200*BS!$B$9</f>
        <v/>
      </c>
      <c r="R212" s="1180">
        <f>F200*BS!$B$9</f>
        <v/>
      </c>
      <c r="S212" s="1180">
        <f>G200*BS!$B$9</f>
        <v/>
      </c>
      <c r="T212" s="1180">
        <f>H200*BS!$B$9</f>
        <v/>
      </c>
      <c r="U212" s="1181">
        <f>I200</f>
        <v/>
      </c>
    </row>
    <row r="213" ht="14.25" customHeight="1" s="980">
      <c r="B213" s="1097" t="inlineStr">
        <is>
          <t>- Commitments</t>
        </is>
      </c>
      <c r="C213" s="1213" t="n"/>
      <c r="D213" s="1213" t="n"/>
      <c r="E213" s="1213" t="n"/>
      <c r="F213" s="1213" t="n"/>
      <c r="G213" s="1213" t="n"/>
      <c r="H213" s="1213" t="n"/>
      <c r="I213" s="1229" t="n"/>
      <c r="J213" s="1168" t="n"/>
      <c r="N213" s="1193">
        <f>B201</f>
        <v/>
      </c>
      <c r="O213" s="1180">
        <f>C201*BS!$B$9</f>
        <v/>
      </c>
      <c r="P213" s="1180">
        <f>D201*BS!$B$9</f>
        <v/>
      </c>
      <c r="Q213" s="1180">
        <f>E201*BS!$B$9</f>
        <v/>
      </c>
      <c r="R213" s="1180">
        <f>F201*BS!$B$9</f>
        <v/>
      </c>
      <c r="S213" s="1180">
        <f>G201*BS!$B$9</f>
        <v/>
      </c>
      <c r="T213" s="1180">
        <f>H201*BS!$B$9</f>
        <v/>
      </c>
      <c r="U213" s="1181">
        <f>I201</f>
        <v/>
      </c>
    </row>
    <row r="214" ht="14.25" customHeight="1" s="980">
      <c r="B214" s="1097" t="n"/>
      <c r="C214" s="1213" t="n"/>
      <c r="D214" s="1213" t="n"/>
      <c r="E214" s="1213" t="n"/>
      <c r="F214" s="1213" t="n"/>
      <c r="G214" s="1213" t="n"/>
      <c r="H214" s="1213" t="n"/>
      <c r="I214" s="1229" t="n"/>
      <c r="J214" s="1168" t="n"/>
      <c r="N214" s="1193">
        <f>B202</f>
        <v/>
      </c>
      <c r="O214" s="1180">
        <f>C202*BS!$B$9</f>
        <v/>
      </c>
      <c r="P214" s="1180">
        <f>D202*BS!$B$9</f>
        <v/>
      </c>
      <c r="Q214" s="1180">
        <f>E202*BS!$B$9</f>
        <v/>
      </c>
      <c r="R214" s="1180">
        <f>F202*BS!$B$9</f>
        <v/>
      </c>
      <c r="S214" s="1180">
        <f>G202*BS!$B$9</f>
        <v/>
      </c>
      <c r="T214" s="1180">
        <f>H202*BS!$B$9</f>
        <v/>
      </c>
      <c r="U214" s="1181">
        <f>I202</f>
        <v/>
      </c>
    </row>
    <row r="215" ht="14.25" customHeight="1" s="980">
      <c r="B215" s="1097" t="inlineStr">
        <is>
          <t>- Others</t>
        </is>
      </c>
      <c r="C215" s="1213" t="n"/>
      <c r="D215" s="1213" t="n"/>
      <c r="E215" s="1213" t="n"/>
      <c r="F215" s="1213" t="n"/>
      <c r="G215" s="1213" t="n"/>
      <c r="H215" s="1213" t="n"/>
      <c r="I215" s="1229" t="n"/>
      <c r="J215" s="1168" t="n"/>
      <c r="N215" s="1193">
        <f>B203</f>
        <v/>
      </c>
      <c r="O215" s="1180">
        <f>C203*BS!$B$9</f>
        <v/>
      </c>
      <c r="P215" s="1180">
        <f>D203*BS!$B$9</f>
        <v/>
      </c>
      <c r="Q215" s="1180">
        <f>E203*BS!$B$9</f>
        <v/>
      </c>
      <c r="R215" s="1180">
        <f>F203*BS!$B$9</f>
        <v/>
      </c>
      <c r="S215" s="1180">
        <f>G203*BS!$B$9</f>
        <v/>
      </c>
      <c r="T215" s="1180">
        <f>H203*BS!$B$9</f>
        <v/>
      </c>
      <c r="U215" s="1181">
        <f>I203</f>
        <v/>
      </c>
    </row>
    <row r="216" ht="14.25" customHeight="1" s="980">
      <c r="B216" s="1097" t="n"/>
      <c r="C216" s="1213" t="n"/>
      <c r="D216" s="1213" t="n"/>
      <c r="E216" s="1213" t="n"/>
      <c r="F216" s="1213" t="n"/>
      <c r="G216" s="1213" t="n"/>
      <c r="H216" s="1213" t="n"/>
      <c r="I216" s="1229" t="n"/>
      <c r="J216" s="1168" t="n"/>
      <c r="N216" s="1193">
        <f>B204</f>
        <v/>
      </c>
      <c r="O216" s="1180">
        <f>C204*BS!$B$9</f>
        <v/>
      </c>
      <c r="P216" s="1180">
        <f>D204*BS!$B$9</f>
        <v/>
      </c>
      <c r="Q216" s="1180">
        <f>E204*BS!$B$9</f>
        <v/>
      </c>
      <c r="R216" s="1180">
        <f>F204*BS!$B$9</f>
        <v/>
      </c>
      <c r="S216" s="1180">
        <f>G204*BS!$B$9</f>
        <v/>
      </c>
      <c r="T216" s="1180">
        <f>H204*BS!$B$9</f>
        <v/>
      </c>
      <c r="U216" s="1181">
        <f>I204</f>
        <v/>
      </c>
    </row>
    <row r="217" ht="14.25" customHeight="1" s="980">
      <c r="B217" s="1097" t="n"/>
      <c r="C217" s="1213" t="n"/>
      <c r="D217" s="1213" t="n"/>
      <c r="E217" s="1213" t="n"/>
      <c r="F217" s="1213" t="n"/>
      <c r="G217" s="1213" t="n"/>
      <c r="H217" s="1213" t="n"/>
      <c r="I217" s="1229" t="n"/>
      <c r="J217" s="1168" t="n"/>
      <c r="N217" s="1193">
        <f>B205</f>
        <v/>
      </c>
      <c r="O217" s="1180">
        <f>C205*BS!$B$9</f>
        <v/>
      </c>
      <c r="P217" s="1180">
        <f>D205*BS!$B$9</f>
        <v/>
      </c>
      <c r="Q217" s="1180">
        <f>E205*BS!$B$9</f>
        <v/>
      </c>
      <c r="R217" s="1180">
        <f>F205*BS!$B$9</f>
        <v/>
      </c>
      <c r="S217" s="1180">
        <f>G205*BS!$B$9</f>
        <v/>
      </c>
      <c r="T217" s="1180">
        <f>H205*BS!$B$9</f>
        <v/>
      </c>
      <c r="U217" s="1181">
        <f>I205</f>
        <v/>
      </c>
    </row>
    <row r="218" ht="14.25" customHeight="1" s="980">
      <c r="B218" s="1097" t="n"/>
      <c r="C218" s="1213" t="n"/>
      <c r="D218" s="1213" t="n"/>
      <c r="E218" s="1213" t="n"/>
      <c r="F218" s="1213" t="n"/>
      <c r="G218" s="1213" t="n"/>
      <c r="H218" s="1213" t="n"/>
      <c r="I218" s="1229" t="n"/>
      <c r="J218" s="1168" t="n"/>
      <c r="N218" s="1193">
        <f>B206</f>
        <v/>
      </c>
      <c r="O218" s="1180">
        <f>C206*BS!$B$9</f>
        <v/>
      </c>
      <c r="P218" s="1180">
        <f>D206*BS!$B$9</f>
        <v/>
      </c>
      <c r="Q218" s="1180">
        <f>E206*BS!$B$9</f>
        <v/>
      </c>
      <c r="R218" s="1180">
        <f>F206*BS!$B$9</f>
        <v/>
      </c>
      <c r="S218" s="1180">
        <f>G206*BS!$B$9</f>
        <v/>
      </c>
      <c r="T218" s="1180">
        <f>H206*BS!$B$9</f>
        <v/>
      </c>
      <c r="U218" s="1181">
        <f>I206</f>
        <v/>
      </c>
    </row>
    <row r="219" ht="14.25" customHeight="1" s="980">
      <c r="B219" s="1097" t="n"/>
      <c r="C219" s="1230" t="n"/>
      <c r="D219" s="1230" t="n"/>
      <c r="E219" s="1230" t="n"/>
      <c r="F219" s="1230" t="n"/>
      <c r="G219" s="1230" t="n"/>
      <c r="H219" s="1230" t="n"/>
      <c r="I219" s="1229" t="n"/>
      <c r="J219" s="1168" t="n"/>
      <c r="N219" s="1193">
        <f>B207</f>
        <v/>
      </c>
      <c r="O219" s="1180">
        <f>C207*BS!$B$9</f>
        <v/>
      </c>
      <c r="P219" s="1180">
        <f>D207*BS!$B$9</f>
        <v/>
      </c>
      <c r="Q219" s="1180">
        <f>E207*BS!$B$9</f>
        <v/>
      </c>
      <c r="R219" s="1180">
        <f>F207*BS!$B$9</f>
        <v/>
      </c>
      <c r="S219" s="1180">
        <f>G207*BS!$B$9</f>
        <v/>
      </c>
      <c r="T219" s="1180">
        <f>H207*BS!$B$9</f>
        <v/>
      </c>
      <c r="U219" s="1181">
        <f>I207</f>
        <v/>
      </c>
    </row>
    <row r="220" ht="14.25" customHeight="1" s="980">
      <c r="A220" s="1182" t="n"/>
      <c r="B220" s="1231" t="inlineStr">
        <is>
          <t xml:space="preserve">Total </t>
        </is>
      </c>
      <c r="C220" s="1232">
        <f>SUM(C197:C207)</f>
        <v/>
      </c>
      <c r="D220" s="1232">
        <f>SUM(D197:D207)</f>
        <v/>
      </c>
      <c r="E220" s="1232">
        <f>SUM(E197:E207)</f>
        <v/>
      </c>
      <c r="F220" s="1232">
        <f>SUM(F197:F207)</f>
        <v/>
      </c>
      <c r="G220" s="1232">
        <f>SUM(G197:G207)</f>
        <v/>
      </c>
      <c r="H220" s="1232">
        <f>SUM(H197:H207)</f>
        <v/>
      </c>
      <c r="I220" s="1233" t="n"/>
      <c r="J220" s="1184" t="n"/>
      <c r="K220" s="1185" t="n"/>
      <c r="L220" s="1185" t="n"/>
      <c r="M220" s="1185" t="n"/>
      <c r="N220" s="1175">
        <f>B208</f>
        <v/>
      </c>
      <c r="O220" s="1234">
        <f>C208*BS!$B$9</f>
        <v/>
      </c>
      <c r="P220" s="1234">
        <f>D208*BS!$B$9</f>
        <v/>
      </c>
      <c r="Q220" s="1234">
        <f>E208*BS!$B$9</f>
        <v/>
      </c>
      <c r="R220" s="1234">
        <f>F208*BS!$B$9</f>
        <v/>
      </c>
      <c r="S220" s="1234">
        <f>G208*BS!$B$9</f>
        <v/>
      </c>
      <c r="T220" s="1234">
        <f>H208*BS!$B$9</f>
        <v/>
      </c>
      <c r="U220" s="1235">
        <f>I208</f>
        <v/>
      </c>
      <c r="V220" s="1185" t="n"/>
      <c r="W220" s="1185" t="n"/>
      <c r="X220" s="1185" t="n"/>
      <c r="Y220" s="1185" t="n"/>
      <c r="Z220" s="1185" t="n"/>
      <c r="AA220" s="1185" t="n"/>
      <c r="AB220" s="1185" t="n"/>
      <c r="AC220" s="1185" t="n"/>
      <c r="AD220" s="1185" t="n"/>
      <c r="AE220" s="1185" t="n"/>
      <c r="AF220" s="1185" t="n"/>
      <c r="AG220" s="1185" t="n"/>
      <c r="AH220" s="1185" t="n"/>
      <c r="AI220" s="1185" t="n"/>
      <c r="AJ220" s="1185" t="n"/>
      <c r="AK220" s="1185" t="n"/>
      <c r="AL220" s="1185" t="n"/>
      <c r="AM220" s="1185" t="n"/>
      <c r="AN220" s="1185" t="n"/>
      <c r="AO220" s="1185" t="n"/>
      <c r="AP220" s="1185" t="n"/>
      <c r="AQ220" s="1185" t="n"/>
      <c r="AR220" s="1185" t="n"/>
      <c r="AS220" s="1185" t="n"/>
      <c r="AT220" s="1185" t="n"/>
      <c r="AU220" s="1185" t="n"/>
      <c r="AV220" s="1185" t="n"/>
      <c r="AW220" s="1185" t="n"/>
      <c r="AX220" s="1185" t="n"/>
      <c r="AY220" s="1185" t="n"/>
      <c r="AZ220" s="1185" t="n"/>
      <c r="BA220" s="1185" t="n"/>
      <c r="BB220" s="1185" t="n"/>
      <c r="BC220" s="1185" t="n"/>
      <c r="BD220" s="1185" t="n"/>
      <c r="BE220" s="1185" t="n"/>
      <c r="BF220" s="1185" t="n"/>
      <c r="BG220" s="1185" t="n"/>
      <c r="BH220" s="1185" t="n"/>
      <c r="BI220" s="1185" t="n"/>
      <c r="BJ220" s="1185" t="n"/>
      <c r="BK220" s="1185" t="n"/>
      <c r="BL220" s="1185" t="n"/>
      <c r="BM220" s="1185" t="n"/>
      <c r="BN220" s="1185" t="n"/>
      <c r="BO220" s="1185" t="n"/>
      <c r="BP220" s="1185" t="n"/>
      <c r="BQ220" s="1185" t="n"/>
      <c r="BR220" s="1185" t="n"/>
      <c r="BS220" s="1185" t="n"/>
      <c r="BT220" s="1185" t="n"/>
      <c r="BU220" s="1185" t="n"/>
      <c r="BV220" s="1185" t="n"/>
      <c r="BW220" s="1185" t="n"/>
      <c r="BX220" s="1185" t="n"/>
      <c r="BY220" s="1185" t="n"/>
      <c r="BZ220" s="1185" t="n"/>
      <c r="CA220" s="1185" t="n"/>
      <c r="CB220" s="1185" t="n"/>
      <c r="CC220" s="1185" t="n"/>
      <c r="CD220" s="1185" t="n"/>
      <c r="CE220" s="1185" t="n"/>
      <c r="CF220" s="1185" t="n"/>
      <c r="CG220" s="1185" t="n"/>
      <c r="CH220" s="1185" t="n"/>
      <c r="CI220" s="1185" t="n"/>
      <c r="CJ220" s="1185" t="n"/>
      <c r="CK220" s="1185" t="n"/>
      <c r="CL220" s="1185" t="n"/>
      <c r="CM220" s="1185" t="n"/>
      <c r="CN220" s="1185" t="n"/>
      <c r="CO220" s="1185" t="n"/>
      <c r="CP220" s="1185" t="n"/>
      <c r="CQ220" s="1185" t="n"/>
      <c r="CR220" s="1185" t="n"/>
      <c r="CS220" s="1185" t="n"/>
      <c r="CT220" s="1185" t="n"/>
      <c r="CU220" s="1185" t="n"/>
      <c r="CV220" s="1185" t="n"/>
      <c r="CW220" s="1185" t="n"/>
      <c r="CX220" s="1185" t="n"/>
      <c r="CY220" s="1185" t="n"/>
      <c r="CZ220" s="1185" t="n"/>
      <c r="DA220" s="1185" t="n"/>
      <c r="DB220" s="1185" t="n"/>
      <c r="DC220" s="1185" t="n"/>
      <c r="DD220" s="1185" t="n"/>
      <c r="DE220" s="1185" t="n"/>
      <c r="DF220" s="1185" t="n"/>
      <c r="DG220" s="1185" t="n"/>
      <c r="DH220" s="1185" t="n"/>
      <c r="DI220" s="1185" t="n"/>
      <c r="DJ220" s="1185" t="n"/>
      <c r="DK220" s="1185" t="n"/>
      <c r="DL220" s="1185" t="n"/>
      <c r="DM220" s="1185" t="n"/>
      <c r="DN220" s="1185" t="n"/>
      <c r="DO220" s="1185" t="n"/>
      <c r="DP220" s="1185" t="n"/>
      <c r="DQ220" s="1185" t="n"/>
      <c r="DR220" s="1185" t="n"/>
      <c r="DS220" s="1185" t="n"/>
      <c r="DT220" s="1185" t="n"/>
      <c r="DU220" s="1185" t="n"/>
      <c r="DV220" s="1185" t="n"/>
      <c r="DW220" s="1185" t="n"/>
      <c r="DX220" s="1185" t="n"/>
      <c r="DY220" s="1185" t="n"/>
      <c r="DZ220" s="1185" t="n"/>
      <c r="EA220" s="1185" t="n"/>
      <c r="EB220" s="1185" t="n"/>
      <c r="EC220" s="1185" t="n"/>
      <c r="ED220" s="1185" t="n"/>
      <c r="EE220" s="1185" t="n"/>
      <c r="EF220" s="1185" t="n"/>
      <c r="EG220" s="1185" t="n"/>
      <c r="EH220" s="1185" t="n"/>
      <c r="EI220" s="1185" t="n"/>
      <c r="EJ220" s="1185" t="n"/>
    </row>
    <row r="221" ht="14.25" customHeight="1" s="980">
      <c r="B221" s="1236" t="n"/>
      <c r="C221" s="1230" t="n"/>
      <c r="D221" s="1230" t="n"/>
      <c r="E221" s="1230" t="n"/>
      <c r="F221" s="1230" t="n"/>
      <c r="G221" s="1230" t="n"/>
      <c r="H221" s="1230" t="n"/>
      <c r="I221" s="1230" t="n"/>
      <c r="J221" s="1168" t="n"/>
      <c r="O221" s="1237" t="n"/>
      <c r="P221" s="1237" t="n"/>
      <c r="Q221" s="1237" t="n"/>
      <c r="R221" s="1237" t="n"/>
      <c r="S221" s="1237" t="n"/>
      <c r="T221" s="1237" t="n"/>
      <c r="U221" s="1237" t="n"/>
    </row>
    <row r="222" ht="14.25" customHeight="1" s="980">
      <c r="B222" s="1236" t="n"/>
      <c r="C222" s="1230" t="n"/>
      <c r="D222" s="1230" t="n"/>
      <c r="E222" s="1230" t="n"/>
      <c r="F222" s="1230" t="n"/>
      <c r="G222" s="1230" t="n"/>
      <c r="H222" s="1230" t="n"/>
      <c r="I222" s="1230" t="n"/>
      <c r="J222" s="1168" t="n"/>
    </row>
    <row r="223" ht="14.25" customHeight="1" s="980">
      <c r="B223" s="1236" t="n"/>
      <c r="C223" s="1230" t="n"/>
      <c r="D223" s="1230" t="n"/>
      <c r="E223" s="1230" t="n"/>
      <c r="F223" s="1230" t="n"/>
      <c r="G223" s="1230" t="n"/>
      <c r="H223" s="1230" t="n"/>
      <c r="I223" s="1230" t="n"/>
      <c r="J223" s="1168" t="n"/>
    </row>
    <row r="224" ht="14.25" customHeight="1" s="980">
      <c r="B224" s="1236" t="n"/>
      <c r="C224" s="1230" t="n"/>
      <c r="D224" s="1230" t="n"/>
      <c r="E224" s="1230" t="n"/>
      <c r="F224" s="1230" t="n"/>
      <c r="G224" s="1230" t="n"/>
      <c r="H224" s="1230" t="n"/>
      <c r="I224" s="1230" t="n"/>
      <c r="J224" s="1168" t="n"/>
    </row>
    <row r="225" ht="14.25" customHeight="1" s="980">
      <c r="B225" s="1236" t="n"/>
      <c r="C225" s="1230" t="n"/>
      <c r="D225" s="1230" t="n"/>
      <c r="E225" s="1230" t="n"/>
      <c r="F225" s="1230" t="n"/>
      <c r="G225" s="1230" t="n"/>
      <c r="H225" s="1230" t="n"/>
      <c r="I225" s="1230" t="n"/>
      <c r="J225" s="1168" t="n"/>
    </row>
    <row r="226" ht="14.25" customHeight="1" s="980">
      <c r="B226" s="1236" t="n"/>
      <c r="C226" s="1230" t="n"/>
      <c r="D226" s="1230" t="n"/>
      <c r="E226" s="1230" t="n"/>
      <c r="F226" s="1230" t="n"/>
      <c r="G226" s="1230" t="n"/>
      <c r="H226" s="1230" t="n"/>
      <c r="I226" s="1230" t="n"/>
      <c r="J226" s="1168" t="n"/>
    </row>
    <row r="227" ht="14.25" customHeight="1" s="980">
      <c r="B227" s="1236" t="n"/>
      <c r="C227" s="1230" t="n"/>
      <c r="D227" s="1230" t="n"/>
      <c r="E227" s="1230" t="n"/>
      <c r="F227" s="1230" t="n"/>
      <c r="G227" s="1230" t="n"/>
      <c r="H227" s="1230" t="n"/>
      <c r="I227" s="1230" t="n"/>
      <c r="J227" s="1168" t="n"/>
    </row>
    <row r="228" ht="14.25" customHeight="1" s="980">
      <c r="B228" s="1236" t="n"/>
      <c r="C228" s="1230" t="n"/>
      <c r="D228" s="1230" t="n"/>
      <c r="E228" s="1230" t="n"/>
      <c r="F228" s="1230" t="n"/>
      <c r="G228" s="1230" t="n"/>
      <c r="H228" s="1230" t="n"/>
      <c r="I228" s="1230" t="n"/>
      <c r="J228" s="1168" t="n"/>
    </row>
    <row r="229" ht="14.25" customHeight="1" s="980">
      <c r="B229" s="1236" t="n"/>
      <c r="C229" s="1230" t="n"/>
      <c r="D229" s="1230" t="n"/>
      <c r="E229" s="1230" t="n"/>
      <c r="F229" s="1230" t="n"/>
      <c r="G229" s="1230" t="n"/>
      <c r="H229" s="1230" t="n"/>
      <c r="I229" s="1230" t="n"/>
      <c r="J229" s="1168" t="n"/>
    </row>
    <row r="230" ht="14.25" customHeight="1" s="980">
      <c r="B230" s="1236" t="n"/>
      <c r="C230" s="1230" t="n"/>
      <c r="D230" s="1230" t="n"/>
      <c r="E230" s="1230" t="n"/>
      <c r="F230" s="1230" t="n"/>
      <c r="G230" s="1230" t="n"/>
      <c r="H230" s="1230" t="n"/>
      <c r="I230" s="1230" t="n"/>
      <c r="J230" s="1168" t="n"/>
    </row>
    <row r="231" ht="14.25" customHeight="1" s="980">
      <c r="B231" s="1236" t="n"/>
      <c r="C231" s="1230" t="n"/>
      <c r="D231" s="1230" t="n"/>
      <c r="E231" s="1230" t="n"/>
      <c r="F231" s="1230" t="n"/>
      <c r="G231" s="1230" t="n"/>
      <c r="H231" s="1230" t="n"/>
      <c r="I231" s="1230" t="n"/>
      <c r="J231" s="1168" t="n"/>
    </row>
    <row r="232" ht="14.25" customHeight="1" s="980">
      <c r="B232" s="1236" t="n"/>
      <c r="C232" s="1230" t="n"/>
      <c r="D232" s="1230" t="n"/>
      <c r="E232" s="1230" t="n"/>
      <c r="F232" s="1230" t="n"/>
      <c r="G232" s="1230" t="n"/>
      <c r="H232" s="1230" t="n"/>
      <c r="I232" s="1230" t="n"/>
      <c r="J232" s="1168" t="n"/>
    </row>
    <row r="233" ht="14.25" customHeight="1" s="980">
      <c r="B233" s="1236" t="n"/>
      <c r="C233" s="1230" t="n"/>
      <c r="D233" s="1230" t="n"/>
      <c r="E233" s="1230" t="n"/>
      <c r="F233" s="1230" t="n"/>
      <c r="G233" s="1230" t="n"/>
      <c r="H233" s="1230" t="n"/>
      <c r="I233" s="1230" t="n"/>
      <c r="J233" s="1168" t="n"/>
    </row>
    <row r="234" ht="14.25" customHeight="1" s="980">
      <c r="B234" s="1236" t="n"/>
      <c r="C234" s="1230" t="n"/>
      <c r="D234" s="1230" t="n"/>
      <c r="E234" s="1230" t="n"/>
      <c r="F234" s="1230" t="n"/>
      <c r="G234" s="1230" t="n"/>
      <c r="H234" s="1230" t="n"/>
      <c r="I234" s="1230" t="n"/>
      <c r="J234" s="1168" t="n"/>
    </row>
    <row r="235" ht="14.25" customHeight="1" s="980">
      <c r="B235" s="1236" t="n"/>
      <c r="C235" s="1230" t="n"/>
      <c r="D235" s="1230" t="n"/>
      <c r="E235" s="1230" t="n"/>
      <c r="F235" s="1230" t="n"/>
      <c r="G235" s="1230" t="n"/>
      <c r="H235" s="1230" t="n"/>
      <c r="I235" s="1230" t="n"/>
      <c r="J235" s="1168" t="n"/>
    </row>
    <row r="236" ht="14.25" customHeight="1" s="980">
      <c r="B236" s="1236" t="n"/>
      <c r="C236" s="1230" t="n"/>
      <c r="D236" s="1230" t="n"/>
      <c r="E236" s="1230" t="n"/>
      <c r="F236" s="1230" t="n"/>
      <c r="G236" s="1230" t="n"/>
      <c r="H236" s="1230" t="n"/>
      <c r="I236" s="1230" t="n"/>
      <c r="J236" s="1168" t="n"/>
    </row>
    <row r="237" ht="14.25" customHeight="1" s="980">
      <c r="B237" s="1236" t="n"/>
      <c r="C237" s="1230" t="n"/>
      <c r="D237" s="1230" t="n"/>
      <c r="E237" s="1230" t="n"/>
      <c r="F237" s="1230" t="n"/>
      <c r="G237" s="1230" t="n"/>
      <c r="H237" s="1230" t="n"/>
      <c r="I237" s="1230" t="n"/>
      <c r="J237" s="1168" t="n"/>
    </row>
    <row r="238" ht="14.25" customHeight="1" s="980">
      <c r="B238" s="1236" t="n"/>
      <c r="C238" s="1230" t="n"/>
      <c r="D238" s="1230" t="n"/>
      <c r="E238" s="1230" t="n"/>
      <c r="F238" s="1230" t="n"/>
      <c r="G238" s="1230" t="n"/>
      <c r="H238" s="1230" t="n"/>
      <c r="I238" s="1230" t="n"/>
      <c r="J238" s="1168" t="n"/>
    </row>
    <row r="239" ht="14.25" customHeight="1" s="980">
      <c r="B239" s="1236" t="n"/>
      <c r="C239" s="1230" t="n"/>
      <c r="D239" s="1230" t="n"/>
      <c r="E239" s="1230" t="n"/>
      <c r="F239" s="1230" t="n"/>
      <c r="G239" s="1230" t="n"/>
      <c r="H239" s="1230" t="n"/>
      <c r="I239" s="1230" t="n"/>
      <c r="J239" s="1168" t="n"/>
    </row>
    <row r="240" ht="14.25" customHeight="1" s="980">
      <c r="B240" s="1236" t="n"/>
      <c r="C240" s="1230" t="n"/>
      <c r="D240" s="1230" t="n"/>
      <c r="E240" s="1230" t="n"/>
      <c r="F240" s="1230" t="n"/>
      <c r="G240" s="1230" t="n"/>
      <c r="H240" s="1230" t="n"/>
      <c r="I240" s="1230" t="n"/>
      <c r="J240" s="1168" t="n"/>
    </row>
    <row r="241" ht="14.25" customHeight="1" s="980">
      <c r="B241" s="1236" t="n"/>
      <c r="C241" s="1230" t="n"/>
      <c r="D241" s="1230" t="n"/>
      <c r="E241" s="1230" t="n"/>
      <c r="F241" s="1230" t="n"/>
      <c r="G241" s="1230" t="n"/>
      <c r="H241" s="1230" t="n"/>
      <c r="I241" s="1230" t="n"/>
      <c r="J241" s="1168" t="n"/>
    </row>
    <row r="242" ht="14.25" customHeight="1" s="980">
      <c r="B242" s="1236" t="n"/>
      <c r="C242" s="1230" t="n"/>
      <c r="D242" s="1230" t="n"/>
      <c r="E242" s="1230" t="n"/>
      <c r="F242" s="1230" t="n"/>
      <c r="G242" s="1230" t="n"/>
      <c r="H242" s="1230" t="n"/>
      <c r="I242" s="1230" t="n"/>
      <c r="J242" s="1168" t="n"/>
    </row>
    <row r="243" ht="14.25" customHeight="1" s="980">
      <c r="B243" s="1236" t="n"/>
      <c r="C243" s="1230" t="n"/>
      <c r="D243" s="1230" t="n"/>
      <c r="E243" s="1230" t="n"/>
      <c r="F243" s="1230" t="n"/>
      <c r="G243" s="1230" t="n"/>
      <c r="H243" s="1230" t="n"/>
      <c r="I243" s="1230" t="n"/>
      <c r="J243" s="1168" t="n"/>
    </row>
    <row r="244" ht="14.25" customHeight="1" s="980">
      <c r="B244" s="1236" t="n"/>
      <c r="C244" s="1230" t="n"/>
      <c r="D244" s="1230" t="n"/>
      <c r="E244" s="1230" t="n"/>
      <c r="F244" s="1230" t="n"/>
      <c r="G244" s="1230" t="n"/>
      <c r="H244" s="1230" t="n"/>
      <c r="I244" s="1230" t="n"/>
      <c r="J244" s="1168" t="n"/>
    </row>
    <row r="245" ht="14.25" customHeight="1" s="980">
      <c r="B245" s="1236" t="n"/>
      <c r="C245" s="1230" t="n"/>
      <c r="D245" s="1230" t="n"/>
      <c r="E245" s="1230" t="n"/>
      <c r="F245" s="1230" t="n"/>
      <c r="G245" s="1230" t="n"/>
      <c r="H245" s="1230" t="n"/>
      <c r="I245" s="1230" t="n"/>
      <c r="J245" s="1168" t="n"/>
    </row>
    <row r="246" ht="14.25" customHeight="1" s="980">
      <c r="B246" s="1236" t="n"/>
      <c r="C246" s="1230" t="n"/>
      <c r="D246" s="1230" t="n"/>
      <c r="E246" s="1230" t="n"/>
      <c r="F246" s="1230" t="n"/>
      <c r="G246" s="1230" t="n"/>
      <c r="H246" s="1230" t="n"/>
      <c r="I246" s="1230" t="n"/>
      <c r="J246" s="1168" t="n"/>
    </row>
    <row r="247" ht="14.25" customHeight="1" s="980">
      <c r="B247" s="1236" t="n"/>
      <c r="C247" s="1230" t="n"/>
      <c r="D247" s="1230" t="n"/>
      <c r="E247" s="1230" t="n"/>
      <c r="F247" s="1230" t="n"/>
      <c r="G247" s="1230" t="n"/>
      <c r="H247" s="1230" t="n"/>
      <c r="I247" s="1230" t="n"/>
      <c r="J247" s="1168" t="n"/>
    </row>
    <row r="248" ht="14.25" customHeight="1" s="980">
      <c r="B248" s="1236" t="n"/>
      <c r="C248" s="1230" t="n"/>
      <c r="D248" s="1230" t="n"/>
      <c r="E248" s="1230" t="n"/>
      <c r="F248" s="1230" t="n"/>
      <c r="G248" s="1230" t="n"/>
      <c r="H248" s="1230" t="n"/>
      <c r="I248" s="1230" t="n"/>
      <c r="J248" s="1168" t="n"/>
    </row>
    <row r="249" ht="14.25" customHeight="1" s="980">
      <c r="B249" s="1236" t="n"/>
      <c r="C249" s="1230" t="n"/>
      <c r="D249" s="1230" t="n"/>
      <c r="E249" s="1230" t="n"/>
      <c r="F249" s="1230" t="n"/>
      <c r="G249" s="1230" t="n"/>
      <c r="H249" s="1230" t="n"/>
      <c r="I249" s="1230" t="n"/>
      <c r="J249" s="1168" t="n"/>
    </row>
    <row r="250" ht="14.25" customHeight="1" s="980">
      <c r="B250" s="1236" t="n"/>
      <c r="C250" s="1230" t="n"/>
      <c r="D250" s="1230" t="n"/>
      <c r="E250" s="1230" t="n"/>
      <c r="F250" s="1230" t="n"/>
      <c r="G250" s="1230" t="n"/>
      <c r="H250" s="1230" t="n"/>
      <c r="I250" s="1230" t="n"/>
      <c r="J250" s="1168" t="n"/>
    </row>
    <row r="251" ht="14.25" customHeight="1" s="980">
      <c r="B251" s="1236" t="n"/>
      <c r="C251" s="1230" t="n"/>
      <c r="D251" s="1230" t="n"/>
      <c r="E251" s="1230" t="n"/>
      <c r="F251" s="1230" t="n"/>
      <c r="G251" s="1230" t="n"/>
      <c r="H251" s="1230" t="n"/>
      <c r="I251" s="1230" t="n"/>
      <c r="J251" s="1168" t="n"/>
    </row>
    <row r="252" ht="14.25" customHeight="1" s="980">
      <c r="B252" s="1236" t="n"/>
      <c r="C252" s="1230" t="n"/>
      <c r="D252" s="1230" t="n"/>
      <c r="E252" s="1230" t="n"/>
      <c r="F252" s="1230" t="n"/>
      <c r="G252" s="1230" t="n"/>
      <c r="H252" s="1230" t="n"/>
      <c r="I252" s="1230" t="n"/>
      <c r="J252" s="1168" t="n"/>
    </row>
    <row r="253" ht="14.25" customHeight="1" s="980">
      <c r="B253" s="1236" t="n"/>
      <c r="C253" s="1230" t="n"/>
      <c r="D253" s="1230" t="n"/>
      <c r="E253" s="1230" t="n"/>
      <c r="F253" s="1230" t="n"/>
      <c r="G253" s="1230" t="n"/>
      <c r="H253" s="1230" t="n"/>
      <c r="I253" s="1230" t="n"/>
      <c r="J253" s="1168" t="n"/>
    </row>
    <row r="254" ht="14.25" customHeight="1" s="980">
      <c r="B254" s="1236" t="n"/>
      <c r="C254" s="1230" t="n"/>
      <c r="D254" s="1230" t="n"/>
      <c r="E254" s="1230" t="n"/>
      <c r="F254" s="1230" t="n"/>
      <c r="G254" s="1230" t="n"/>
      <c r="H254" s="1230" t="n"/>
      <c r="I254" s="1230" t="n"/>
      <c r="J254" s="1168" t="n"/>
    </row>
    <row r="255" ht="14.25" customHeight="1" s="980">
      <c r="B255" s="1236" t="n"/>
      <c r="C255" s="1230" t="n"/>
      <c r="D255" s="1230" t="n"/>
      <c r="E255" s="1230" t="n"/>
      <c r="F255" s="1230" t="n"/>
      <c r="G255" s="1230" t="n"/>
      <c r="H255" s="1230" t="n"/>
      <c r="I255" s="1230" t="n"/>
      <c r="J255" s="1168" t="n"/>
    </row>
    <row r="256" ht="14.25" customHeight="1" s="980">
      <c r="B256" s="1236" t="n"/>
      <c r="C256" s="1230" t="n"/>
      <c r="D256" s="1230" t="n"/>
      <c r="E256" s="1230" t="n"/>
      <c r="F256" s="1230" t="n"/>
      <c r="G256" s="1230" t="n"/>
      <c r="H256" s="1230" t="n"/>
      <c r="I256" s="1230" t="n"/>
      <c r="J256" s="1168" t="n"/>
    </row>
    <row r="257" ht="14.25" customHeight="1" s="980">
      <c r="B257" s="1236" t="n"/>
      <c r="C257" s="1230" t="n"/>
      <c r="D257" s="1230" t="n"/>
      <c r="E257" s="1230" t="n"/>
      <c r="F257" s="1230" t="n"/>
      <c r="G257" s="1230" t="n"/>
      <c r="H257" s="1230" t="n"/>
      <c r="I257" s="1230" t="n"/>
      <c r="J257" s="1168" t="n"/>
    </row>
    <row r="258" ht="14.25" customHeight="1" s="980">
      <c r="B258" s="1236" t="n"/>
      <c r="C258" s="1230" t="n"/>
      <c r="D258" s="1230" t="n"/>
      <c r="E258" s="1230" t="n"/>
      <c r="F258" s="1230" t="n"/>
      <c r="G258" s="1230" t="n"/>
      <c r="H258" s="1230" t="n"/>
      <c r="I258" s="1230" t="n"/>
      <c r="J258" s="1168" t="n"/>
    </row>
    <row r="259" ht="14.25" customHeight="1" s="980">
      <c r="B259" s="1236" t="n"/>
      <c r="C259" s="1230" t="n"/>
      <c r="D259" s="1230" t="n"/>
      <c r="E259" s="1230" t="n"/>
      <c r="F259" s="1230" t="n"/>
      <c r="G259" s="1230" t="n"/>
      <c r="H259" s="1230" t="n"/>
      <c r="I259" s="1230" t="n"/>
      <c r="J259" s="1168" t="n"/>
    </row>
    <row r="260" ht="14.25" customHeight="1" s="980">
      <c r="B260" s="1236" t="n"/>
      <c r="C260" s="1230" t="n"/>
      <c r="D260" s="1230" t="n"/>
      <c r="E260" s="1230" t="n"/>
      <c r="F260" s="1230" t="n"/>
      <c r="G260" s="1230" t="n"/>
      <c r="H260" s="1230" t="n"/>
      <c r="I260" s="1230" t="n"/>
      <c r="J260" s="1168" t="n"/>
    </row>
    <row r="261" ht="14.25" customHeight="1" s="980">
      <c r="B261" s="1236" t="n"/>
      <c r="C261" s="1230" t="n"/>
      <c r="D261" s="1230" t="n"/>
      <c r="E261" s="1230" t="n"/>
      <c r="F261" s="1230" t="n"/>
      <c r="G261" s="1230" t="n"/>
      <c r="H261" s="1230" t="n"/>
      <c r="I261" s="1230" t="n"/>
      <c r="J261" s="1168" t="n"/>
    </row>
    <row r="262" ht="14.25" customHeight="1" s="980">
      <c r="B262" s="1236" t="n"/>
      <c r="C262" s="1230" t="n"/>
      <c r="D262" s="1230" t="n"/>
      <c r="E262" s="1230" t="n"/>
      <c r="F262" s="1230" t="n"/>
      <c r="G262" s="1230" t="n"/>
      <c r="H262" s="1230" t="n"/>
      <c r="I262" s="1230" t="n"/>
      <c r="J262" s="1168" t="n"/>
    </row>
    <row r="263" ht="14.25" customHeight="1" s="980">
      <c r="B263" s="1236" t="n"/>
      <c r="C263" s="1230" t="n"/>
      <c r="D263" s="1230" t="n"/>
      <c r="E263" s="1230" t="n"/>
      <c r="F263" s="1230" t="n"/>
      <c r="G263" s="1230" t="n"/>
      <c r="H263" s="1230" t="n"/>
      <c r="I263" s="1230" t="n"/>
      <c r="J263" s="1168" t="n"/>
    </row>
    <row r="264" ht="14.25" customHeight="1" s="980">
      <c r="B264" s="1236" t="n"/>
      <c r="C264" s="1230" t="n"/>
      <c r="D264" s="1230" t="n"/>
      <c r="E264" s="1230" t="n"/>
      <c r="F264" s="1230" t="n"/>
      <c r="G264" s="1230" t="n"/>
      <c r="H264" s="1230" t="n"/>
      <c r="I264" s="1230" t="n"/>
      <c r="J264" s="1168" t="n"/>
    </row>
    <row r="265" ht="14.25" customHeight="1" s="980">
      <c r="B265" s="1236" t="n"/>
      <c r="C265" s="1230" t="n"/>
      <c r="D265" s="1230" t="n"/>
      <c r="E265" s="1230" t="n"/>
      <c r="F265" s="1230" t="n"/>
      <c r="G265" s="1230" t="n"/>
      <c r="H265" s="1230" t="n"/>
      <c r="I265" s="1230" t="n"/>
      <c r="J265" s="1168" t="n"/>
    </row>
    <row r="266" ht="14.25" customHeight="1" s="980">
      <c r="B266" s="1236" t="n"/>
      <c r="C266" s="1230" t="n"/>
      <c r="D266" s="1230" t="n"/>
      <c r="E266" s="1230" t="n"/>
      <c r="F266" s="1230" t="n"/>
      <c r="G266" s="1230" t="n"/>
      <c r="H266" s="1230" t="n"/>
      <c r="I266" s="1230" t="n"/>
      <c r="J266" s="1168" t="n"/>
    </row>
    <row r="267" ht="14.25" customHeight="1" s="980">
      <c r="B267" s="1236" t="n"/>
      <c r="C267" s="1230" t="n"/>
      <c r="D267" s="1230" t="n"/>
      <c r="E267" s="1230" t="n"/>
      <c r="F267" s="1230" t="n"/>
      <c r="G267" s="1230" t="n"/>
      <c r="H267" s="1230" t="n"/>
      <c r="I267" s="1230" t="n"/>
      <c r="J267" s="1168" t="n"/>
    </row>
    <row r="268" ht="14.25" customHeight="1" s="980">
      <c r="B268" s="1236" t="n"/>
      <c r="C268" s="1230" t="n"/>
      <c r="D268" s="1230" t="n"/>
      <c r="E268" s="1230" t="n"/>
      <c r="F268" s="1230" t="n"/>
      <c r="G268" s="1230" t="n"/>
      <c r="H268" s="1230" t="n"/>
      <c r="I268" s="1230" t="n"/>
      <c r="J268" s="1168" t="n"/>
    </row>
    <row r="269" ht="14.25" customHeight="1" s="980">
      <c r="B269" s="1236" t="n"/>
      <c r="C269" s="1230" t="n"/>
      <c r="D269" s="1230" t="n"/>
      <c r="E269" s="1230" t="n"/>
      <c r="F269" s="1230" t="n"/>
      <c r="G269" s="1230" t="n"/>
      <c r="H269" s="1230" t="n"/>
      <c r="I269" s="1230" t="n"/>
      <c r="J269" s="1168" t="n"/>
    </row>
    <row r="270" ht="14.25" customHeight="1" s="980">
      <c r="B270" s="1236" t="n"/>
      <c r="C270" s="1230" t="n"/>
      <c r="D270" s="1230" t="n"/>
      <c r="E270" s="1230" t="n"/>
      <c r="F270" s="1230" t="n"/>
      <c r="G270" s="1230" t="n"/>
      <c r="H270" s="1230" t="n"/>
      <c r="I270" s="1230" t="n"/>
      <c r="J270" s="1168" t="n"/>
    </row>
    <row r="271" ht="14.25" customHeight="1" s="980">
      <c r="B271" s="1236" t="n"/>
      <c r="C271" s="1230" t="n"/>
      <c r="D271" s="1230" t="n"/>
      <c r="E271" s="1230" t="n"/>
      <c r="F271" s="1230" t="n"/>
      <c r="G271" s="1230" t="n"/>
      <c r="H271" s="1230" t="n"/>
      <c r="I271" s="1230" t="n"/>
      <c r="J271" s="1168" t="n"/>
    </row>
    <row r="272" ht="14.25" customHeight="1" s="980">
      <c r="B272" s="1236" t="n"/>
      <c r="C272" s="1230" t="n"/>
      <c r="D272" s="1230" t="n"/>
      <c r="E272" s="1230" t="n"/>
      <c r="F272" s="1230" t="n"/>
      <c r="G272" s="1230" t="n"/>
      <c r="H272" s="1230" t="n"/>
      <c r="I272" s="1230" t="n"/>
      <c r="J272" s="1168" t="n"/>
    </row>
    <row r="273" ht="14.25" customHeight="1" s="980">
      <c r="B273" s="1236" t="n"/>
      <c r="C273" s="1230" t="n"/>
      <c r="D273" s="1230" t="n"/>
      <c r="E273" s="1230" t="n"/>
      <c r="F273" s="1230" t="n"/>
      <c r="G273" s="1230" t="n"/>
      <c r="H273" s="1230" t="n"/>
      <c r="I273" s="1230" t="n"/>
      <c r="J273" s="1168" t="n"/>
    </row>
    <row r="274" ht="14.25" customHeight="1" s="980">
      <c r="B274" s="1236" t="n"/>
      <c r="C274" s="1230" t="n"/>
      <c r="D274" s="1230" t="n"/>
      <c r="E274" s="1230" t="n"/>
      <c r="F274" s="1230" t="n"/>
      <c r="G274" s="1230" t="n"/>
      <c r="H274" s="1230" t="n"/>
      <c r="I274" s="1230" t="n"/>
      <c r="J274" s="1168" t="n"/>
    </row>
    <row r="275" ht="14.25" customHeight="1" s="980">
      <c r="B275" s="1236" t="n"/>
      <c r="C275" s="1230" t="n"/>
      <c r="D275" s="1230" t="n"/>
      <c r="E275" s="1230" t="n"/>
      <c r="F275" s="1230" t="n"/>
      <c r="G275" s="1230" t="n"/>
      <c r="H275" s="1230" t="n"/>
      <c r="I275" s="1230" t="n"/>
      <c r="J275" s="1168" t="n"/>
    </row>
    <row r="276" ht="14.25" customHeight="1" s="980">
      <c r="B276" s="1236" t="n"/>
      <c r="C276" s="1230" t="n"/>
      <c r="D276" s="1230" t="n"/>
      <c r="E276" s="1230" t="n"/>
      <c r="F276" s="1230" t="n"/>
      <c r="G276" s="1230" t="n"/>
      <c r="H276" s="1230" t="n"/>
      <c r="I276" s="1230" t="n"/>
      <c r="J276" s="1168" t="n"/>
    </row>
    <row r="277" ht="14.25" customHeight="1" s="980">
      <c r="B277" s="1236" t="n"/>
      <c r="C277" s="1230" t="n"/>
      <c r="D277" s="1230" t="n"/>
      <c r="E277" s="1230" t="n"/>
      <c r="F277" s="1230" t="n"/>
      <c r="G277" s="1230" t="n"/>
      <c r="H277" s="1230" t="n"/>
      <c r="I277" s="1230" t="n"/>
      <c r="J277" s="1168" t="n"/>
    </row>
    <row r="278" ht="14.25" customHeight="1" s="980">
      <c r="B278" s="1236" t="n"/>
      <c r="C278" s="1230" t="n"/>
      <c r="D278" s="1230" t="n"/>
      <c r="E278" s="1230" t="n"/>
      <c r="F278" s="1230" t="n"/>
      <c r="G278" s="1230" t="n"/>
      <c r="H278" s="1230" t="n"/>
      <c r="I278" s="1230" t="n"/>
      <c r="J278" s="1168" t="n"/>
    </row>
    <row r="279">
      <c r="B279" s="1236" t="n"/>
      <c r="C279" s="1230" t="n"/>
      <c r="D279" s="1230" t="n"/>
      <c r="E279" s="1230" t="n"/>
      <c r="F279" s="1230" t="n"/>
      <c r="G279" s="1230" t="n"/>
      <c r="H279" s="1230" t="n"/>
      <c r="I279" s="1230" t="n"/>
      <c r="J279" s="1168" t="n"/>
    </row>
    <row r="280">
      <c r="B280" s="1236" t="n"/>
      <c r="C280" s="1230" t="n"/>
      <c r="D280" s="1230" t="n"/>
      <c r="E280" s="1230" t="n"/>
      <c r="F280" s="1230" t="n"/>
      <c r="G280" s="1230" t="n"/>
      <c r="H280" s="1230" t="n"/>
      <c r="I280" s="1230" t="n"/>
      <c r="J280" s="1168" t="n"/>
    </row>
    <row r="281">
      <c r="B281" s="1236" t="n"/>
      <c r="C281" s="1230" t="n"/>
      <c r="D281" s="1230" t="n"/>
      <c r="E281" s="1230" t="n"/>
      <c r="F281" s="1230" t="n"/>
      <c r="G281" s="1230" t="n"/>
      <c r="H281" s="1230" t="n"/>
      <c r="I281" s="1230" t="n"/>
      <c r="J281" s="1168" t="n"/>
    </row>
    <row r="282">
      <c r="B282" s="1236" t="n"/>
      <c r="C282" s="1230" t="n"/>
      <c r="D282" s="1230" t="n"/>
      <c r="E282" s="1230" t="n"/>
      <c r="F282" s="1230" t="n"/>
      <c r="G282" s="1230" t="n"/>
      <c r="H282" s="1230" t="n"/>
      <c r="I282" s="1230" t="n"/>
      <c r="J282" s="1168" t="n"/>
    </row>
    <row r="283">
      <c r="B283" s="1236" t="n"/>
      <c r="C283" s="1230" t="n"/>
      <c r="D283" s="1230" t="n"/>
      <c r="E283" s="1230" t="n"/>
      <c r="F283" s="1230" t="n"/>
      <c r="G283" s="1230" t="n"/>
      <c r="H283" s="1230" t="n"/>
      <c r="I283" s="1230" t="n"/>
      <c r="J283" s="1168" t="n"/>
    </row>
    <row r="284">
      <c r="B284" s="1236" t="n"/>
      <c r="C284" s="1230" t="n"/>
      <c r="D284" s="1230" t="n"/>
      <c r="E284" s="1230" t="n"/>
      <c r="F284" s="1230" t="n"/>
      <c r="G284" s="1230" t="n"/>
      <c r="H284" s="1230" t="n"/>
      <c r="I284" s="1230" t="n"/>
      <c r="J284" s="1168" t="n"/>
    </row>
    <row r="285">
      <c r="B285" s="1236" t="n"/>
      <c r="C285" s="1230" t="n"/>
      <c r="D285" s="1230" t="n"/>
      <c r="E285" s="1230" t="n"/>
      <c r="F285" s="1230" t="n"/>
      <c r="G285" s="1230" t="n"/>
      <c r="H285" s="1230" t="n"/>
      <c r="I285" s="1230" t="n"/>
      <c r="J285" s="1168" t="n"/>
    </row>
    <row r="286">
      <c r="B286" s="1236" t="n"/>
      <c r="C286" s="1230" t="n"/>
      <c r="D286" s="1230" t="n"/>
      <c r="E286" s="1230" t="n"/>
      <c r="F286" s="1230" t="n"/>
      <c r="G286" s="1230" t="n"/>
      <c r="H286" s="1230" t="n"/>
      <c r="I286" s="1230" t="n"/>
      <c r="J286" s="1168" t="n"/>
    </row>
    <row r="287">
      <c r="B287" s="1236" t="n"/>
      <c r="C287" s="1230" t="n"/>
      <c r="D287" s="1230" t="n"/>
      <c r="E287" s="1230" t="n"/>
      <c r="F287" s="1230" t="n"/>
      <c r="G287" s="1230" t="n"/>
      <c r="H287" s="1230" t="n"/>
      <c r="I287" s="1230" t="n"/>
      <c r="J287" s="1168" t="n"/>
    </row>
    <row r="288">
      <c r="B288" s="1236" t="n"/>
      <c r="C288" s="1230" t="n"/>
      <c r="D288" s="1230" t="n"/>
      <c r="E288" s="1230" t="n"/>
      <c r="F288" s="1230" t="n"/>
      <c r="G288" s="1230" t="n"/>
      <c r="H288" s="1230" t="n"/>
      <c r="I288" s="1230" t="n"/>
      <c r="J288" s="1168" t="n"/>
    </row>
    <row r="289">
      <c r="B289" s="1236" t="n"/>
      <c r="C289" s="1230" t="n"/>
      <c r="D289" s="1230" t="n"/>
      <c r="E289" s="1230" t="n"/>
      <c r="F289" s="1230" t="n"/>
      <c r="G289" s="1230" t="n"/>
      <c r="H289" s="1230" t="n"/>
      <c r="I289" s="1230" t="n"/>
      <c r="J289" s="1168" t="n"/>
    </row>
    <row r="290">
      <c r="B290" s="1236" t="n"/>
      <c r="C290" s="1230" t="n"/>
      <c r="D290" s="1230" t="n"/>
      <c r="E290" s="1230" t="n"/>
      <c r="F290" s="1230" t="n"/>
      <c r="G290" s="1230" t="n"/>
      <c r="H290" s="1230" t="n"/>
      <c r="I290" s="1230" t="n"/>
      <c r="J290" s="1168"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rank="0" priority="2" equalAverage="0" operator="containsText" aboveAverage="0" dxfId="1" text="Total" percent="0" bottom="0">
      <formula>NOT(ISERROR(SEARCH("Total",B57)))</formula>
    </cfRule>
  </conditionalFormatting>
  <hyperlinks>
    <hyperlink ref="B15" location="BS_LineItems!A98" display="Short Term Debt "/>
    <hyperlink ref="N15" location="BS_LineItems!A98" display="#BS_LineItems.A98"/>
    <hyperlink ref="B103" location="BS_LineItems!A158" display=" Long Term Borrowings"/>
    <hyperlink ref="B119" location="BS_LineItems!A178" display="Deferred Taxes "/>
    <hyperlink ref="B123" location="CDM_BS!A119" display="Other Long Term liabilities "/>
    <hyperlink ref="B150" location="BS_LineItems!A208" display="Common Stock "/>
  </hyperlinks>
  <printOptions horizontalCentered="0" verticalCentered="0" headings="0" gridLines="0" gridLinesSet="1"/>
  <pageMargins left="0.7" right="0.7" top="0.75" bottom="0.75" header="0.511811023622047" footer="0.511811023622047"/>
  <pageSetup orientation="portrait" paperSize="9" scale="23"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M12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B11" activeCellId="0" sqref="B11"/>
    </sheetView>
  </sheetViews>
  <sheetFormatPr baseColWidth="8" defaultColWidth="8.9921875" defaultRowHeight="14.25" zeroHeight="0" outlineLevelRow="0"/>
  <cols>
    <col width="40.25" customWidth="1" style="978" min="1" max="1"/>
    <col width="14.75" customWidth="1" style="978" min="2" max="6"/>
    <col width="15.62" customWidth="1" style="978" min="7" max="7"/>
    <col width="11.25" customWidth="1" style="978" min="8" max="13"/>
    <col width="9" customWidth="1" style="978" min="14" max="1024"/>
  </cols>
  <sheetData>
    <row r="1" ht="14.25" customHeight="1" s="980">
      <c r="A1" s="279">
        <f>BS!B2</f>
        <v/>
      </c>
      <c r="B1" s="1048">
        <f>BS!B3</f>
        <v/>
      </c>
      <c r="D1" s="978" t="n"/>
      <c r="E1" s="978" t="inlineStr">
        <is>
          <t>Input manually</t>
        </is>
      </c>
    </row>
    <row r="2" ht="15.75" customHeight="1" s="980">
      <c r="A2" s="994" t="inlineStr">
        <is>
          <t>Income Statement(P/L)</t>
        </is>
      </c>
      <c r="B2" s="994" t="n"/>
      <c r="C2" s="994" t="n"/>
    </row>
    <row r="3" ht="15.75" customHeight="1" s="980">
      <c r="A3" s="994" t="n"/>
      <c r="B3" s="994" t="n"/>
      <c r="C3" s="994" t="n"/>
      <c r="D3" s="994" t="n"/>
      <c r="E3" s="994" t="n"/>
      <c r="F3" s="994" t="n"/>
      <c r="G3" s="1003">
        <f>BS!G20</f>
        <v/>
      </c>
      <c r="J3" s="994" t="n"/>
      <c r="K3" s="994" t="n"/>
      <c r="L3" s="994" t="n"/>
      <c r="M3" s="1003">
        <f>+BS!S20</f>
        <v/>
      </c>
    </row>
    <row r="4" ht="14.25" customHeight="1" s="980">
      <c r="A4" s="1004" t="inlineStr">
        <is>
          <t xml:space="preserve"> </t>
        </is>
      </c>
      <c r="B4" s="1005">
        <f>BS!B21</f>
        <v/>
      </c>
      <c r="C4" s="1005">
        <f>BS!C21</f>
        <v/>
      </c>
      <c r="D4" s="1005">
        <f>BS!D21</f>
        <v/>
      </c>
      <c r="E4" s="1005">
        <f>BS!E21</f>
        <v/>
      </c>
      <c r="F4" s="1005">
        <f>BS!F21</f>
        <v/>
      </c>
      <c r="G4" s="1005">
        <f>BS!G21</f>
        <v/>
      </c>
      <c r="I4" s="1005">
        <f>+C4</f>
        <v/>
      </c>
      <c r="J4" s="1005">
        <f>+D4</f>
        <v/>
      </c>
      <c r="K4" s="1005">
        <f>+E4</f>
        <v/>
      </c>
      <c r="L4" s="1005">
        <f>+F4</f>
        <v/>
      </c>
      <c r="M4" s="1005">
        <f>+G4</f>
        <v/>
      </c>
    </row>
    <row r="5" ht="14.25" customHeight="1" s="980">
      <c r="A5" s="1238" t="inlineStr">
        <is>
          <t xml:space="preserve">Number of Month </t>
        </is>
      </c>
      <c r="B5" s="1238" t="n">
        <v>12</v>
      </c>
      <c r="C5" s="1238" t="n">
        <v>12</v>
      </c>
      <c r="D5" s="1238" t="n">
        <v>12</v>
      </c>
      <c r="E5" s="1238" t="n">
        <v>12</v>
      </c>
      <c r="F5" s="1238" t="n">
        <v>12</v>
      </c>
      <c r="G5" s="1238" t="n">
        <v>12</v>
      </c>
      <c r="I5" s="1238" t="n">
        <v>12</v>
      </c>
      <c r="J5" s="1238" t="n">
        <v>12</v>
      </c>
      <c r="K5" s="1238" t="n">
        <v>12</v>
      </c>
      <c r="L5" s="1238" t="n">
        <v>12</v>
      </c>
      <c r="M5" s="1238" t="n">
        <v>12</v>
      </c>
    </row>
    <row r="6" ht="14.25" customHeight="1" s="980">
      <c r="A6" s="1012" t="inlineStr">
        <is>
          <t xml:space="preserve">Sales </t>
        </is>
      </c>
      <c r="B6" s="1239">
        <f>'P &amp; L breakdown'!C26</f>
        <v/>
      </c>
      <c r="C6" s="1239">
        <f>'P &amp; L breakdown'!D26</f>
        <v/>
      </c>
      <c r="D6" s="1239">
        <f>'P &amp; L breakdown'!E26</f>
        <v/>
      </c>
      <c r="E6" s="1239">
        <f>'P &amp; L breakdown'!F26</f>
        <v/>
      </c>
      <c r="F6" s="1239">
        <f>'P &amp; L breakdown'!G26</f>
        <v/>
      </c>
      <c r="G6" s="1239">
        <f>'P &amp; L breakdown'!H26</f>
        <v/>
      </c>
      <c r="I6" s="1240">
        <f>+C6*BS!$B$9</f>
        <v/>
      </c>
      <c r="J6" s="1240">
        <f>+D6*BS!$B$9</f>
        <v/>
      </c>
      <c r="K6" s="1240">
        <f>+E6*BS!$B$9</f>
        <v/>
      </c>
      <c r="L6" s="1240">
        <f>+F6*BS!$B$9</f>
        <v/>
      </c>
      <c r="M6" s="1240">
        <f>+G6*BS!$B$9</f>
        <v/>
      </c>
    </row>
    <row r="7" ht="14.25" customHeight="1" s="980">
      <c r="A7" s="1011" t="inlineStr">
        <is>
          <t xml:space="preserve">(Growth Ratio) </t>
        </is>
      </c>
      <c r="B7" s="1241" t="n"/>
      <c r="C7" s="1241">
        <f>C6/b\6-1</f>
        <v/>
      </c>
      <c r="D7" s="1241">
        <f>D6/C6-1</f>
        <v/>
      </c>
      <c r="E7" s="1241">
        <f>E6/D6-1</f>
        <v/>
      </c>
      <c r="F7" s="1241">
        <f>F6/E6-1</f>
        <v/>
      </c>
      <c r="G7" s="1241">
        <f>G6/F6-1</f>
        <v/>
      </c>
      <c r="I7" s="1242">
        <f>I6/H6-1</f>
        <v/>
      </c>
      <c r="J7" s="1242">
        <f>J6/I6-1</f>
        <v/>
      </c>
      <c r="K7" s="1242">
        <f>K6/J6-1</f>
        <v/>
      </c>
      <c r="L7" s="1242">
        <f>L6/K6-1</f>
        <v/>
      </c>
      <c r="M7" s="1242">
        <f>M6/L6-1</f>
        <v/>
      </c>
    </row>
    <row r="8" ht="14.25" customHeight="1" s="980">
      <c r="A8" s="1007" t="inlineStr">
        <is>
          <t xml:space="preserve">Cost of Sales </t>
        </is>
      </c>
      <c r="B8" s="1008">
        <f>'P &amp; L breakdown'!C53</f>
        <v/>
      </c>
      <c r="C8" s="1008">
        <f>'P &amp; L breakdown'!D53</f>
        <v/>
      </c>
      <c r="D8" s="1008">
        <f>'P &amp; L breakdown'!E53</f>
        <v/>
      </c>
      <c r="E8" s="1008">
        <f>'P &amp; L breakdown'!F53</f>
        <v/>
      </c>
      <c r="F8" s="1008">
        <f>'P &amp; L breakdown'!G53</f>
        <v/>
      </c>
      <c r="G8" s="1008">
        <f>'P &amp; L breakdown'!H53</f>
        <v/>
      </c>
      <c r="I8" s="1240">
        <f>+C8*BS!$B$9</f>
        <v/>
      </c>
      <c r="J8" s="1240">
        <f>+D8*BS!$B$9</f>
        <v/>
      </c>
      <c r="K8" s="1240">
        <f>+E8*BS!$B$9</f>
        <v/>
      </c>
      <c r="L8" s="1240">
        <f>+F8*BS!$B$9</f>
        <v/>
      </c>
      <c r="M8" s="1240">
        <f>+G8*BS!$B$9</f>
        <v/>
      </c>
    </row>
    <row r="9" ht="14.25" customHeight="1" s="980">
      <c r="A9" s="1012" t="inlineStr">
        <is>
          <t xml:space="preserve">Gross Profit </t>
        </is>
      </c>
      <c r="B9" s="1013">
        <f>B6-B8</f>
        <v/>
      </c>
      <c r="C9" s="1013">
        <f>C6-C8</f>
        <v/>
      </c>
      <c r="D9" s="1013">
        <f>D6-D8</f>
        <v/>
      </c>
      <c r="E9" s="1013">
        <f>E6-E8</f>
        <v/>
      </c>
      <c r="F9" s="1013">
        <f>F6-F8</f>
        <v/>
      </c>
      <c r="G9" s="1013">
        <f>G6-G8</f>
        <v/>
      </c>
      <c r="I9" s="1030">
        <f>I6-I8</f>
        <v/>
      </c>
      <c r="J9" s="1030">
        <f>J6-J8</f>
        <v/>
      </c>
      <c r="K9" s="1030">
        <f>K6-K8</f>
        <v/>
      </c>
      <c r="L9" s="1030">
        <f>L6-L8</f>
        <v/>
      </c>
      <c r="M9" s="1030">
        <f>M6-M8</f>
        <v/>
      </c>
    </row>
    <row r="10" ht="14.25" customHeight="1" s="980">
      <c r="A10" s="1007" t="inlineStr">
        <is>
          <t xml:space="preserve">SG&amp;A Expenses </t>
        </is>
      </c>
      <c r="B10" s="1008">
        <f>'P &amp; L breakdown'!C77</f>
        <v/>
      </c>
      <c r="C10" s="1008">
        <f>'P &amp; L breakdown'!D77</f>
        <v/>
      </c>
      <c r="D10" s="1008">
        <f>'P &amp; L breakdown'!E77</f>
        <v/>
      </c>
      <c r="E10" s="1008">
        <f>'P &amp; L breakdown'!F77</f>
        <v/>
      </c>
      <c r="F10" s="1008">
        <f>'P &amp; L breakdown'!G77</f>
        <v/>
      </c>
      <c r="G10" s="1008">
        <f>'P &amp; L breakdown'!H77</f>
        <v/>
      </c>
      <c r="I10" s="1240">
        <f>+C10*BS!$B$9</f>
        <v/>
      </c>
      <c r="J10" s="1240">
        <f>+D10*BS!$B$9</f>
        <v/>
      </c>
      <c r="K10" s="1240">
        <f>+E10*BS!$B$9</f>
        <v/>
      </c>
      <c r="L10" s="1240">
        <f>+F10*BS!$B$9</f>
        <v/>
      </c>
      <c r="M10" s="1240">
        <f>+G10*BS!$B$9</f>
        <v/>
      </c>
    </row>
    <row r="11" ht="14.25" customHeight="1" s="980">
      <c r="A11" s="1243" t="inlineStr">
        <is>
          <t xml:space="preserve">(Rent) </t>
        </is>
      </c>
      <c r="B11" s="1008">
        <f>'P &amp; L breakdown'!C82</f>
        <v/>
      </c>
      <c r="C11" s="1008">
        <f>'P &amp; L breakdown'!D82</f>
        <v/>
      </c>
      <c r="D11" s="1008">
        <f>'P &amp; L breakdown'!E82</f>
        <v/>
      </c>
      <c r="E11" s="1008">
        <f>'P &amp; L breakdown'!F82</f>
        <v/>
      </c>
      <c r="F11" s="1008">
        <f>'P &amp; L breakdown'!G82</f>
        <v/>
      </c>
      <c r="G11" s="1008">
        <f>'P &amp; L breakdown'!H82</f>
        <v/>
      </c>
      <c r="I11" s="1240">
        <f>+C11*BS!$B$9</f>
        <v/>
      </c>
      <c r="J11" s="1240">
        <f>+D11*BS!$B$9</f>
        <v/>
      </c>
      <c r="K11" s="1240">
        <f>+E11*BS!$B$9</f>
        <v/>
      </c>
      <c r="L11" s="1240">
        <f>+F11*BS!$B$9</f>
        <v/>
      </c>
      <c r="M11" s="1240">
        <f>+G11*BS!$B$9</f>
        <v/>
      </c>
    </row>
    <row r="12" ht="14.25" customHeight="1" s="980">
      <c r="A12" s="1011" t="inlineStr">
        <is>
          <t>Others Op. Income</t>
        </is>
      </c>
      <c r="B12" s="1239">
        <f>'P &amp; L breakdown'!C94</f>
        <v/>
      </c>
      <c r="C12" s="1239">
        <f>'P &amp; L breakdown'!D94</f>
        <v/>
      </c>
      <c r="D12" s="1239">
        <f>'P &amp; L breakdown'!E94</f>
        <v/>
      </c>
      <c r="E12" s="1239">
        <f>'P &amp; L breakdown'!F94</f>
        <v/>
      </c>
      <c r="F12" s="1239">
        <f>'P &amp; L breakdown'!G94</f>
        <v/>
      </c>
      <c r="G12" s="1239">
        <f>'P &amp; L breakdown'!H94</f>
        <v/>
      </c>
      <c r="I12" s="1240">
        <f>+C12*BS!$B$9</f>
        <v/>
      </c>
      <c r="J12" s="1240">
        <f>+D12*BS!$B$9</f>
        <v/>
      </c>
      <c r="K12" s="1240">
        <f>+E12*BS!$B$9</f>
        <v/>
      </c>
      <c r="L12" s="1240">
        <f>+F12*BS!$B$9</f>
        <v/>
      </c>
      <c r="M12" s="1240">
        <f>+G12*BS!$B$9</f>
        <v/>
      </c>
    </row>
    <row r="13" ht="14.25" customHeight="1" s="980">
      <c r="A13" s="1012" t="inlineStr">
        <is>
          <t xml:space="preserve">EBIT(Operating Income) </t>
        </is>
      </c>
      <c r="B13" s="1013">
        <f>B9-B10+B12</f>
        <v/>
      </c>
      <c r="C13" s="1013">
        <f>C9-C10+C12</f>
        <v/>
      </c>
      <c r="D13" s="1013">
        <f>D9-D10+D12</f>
        <v/>
      </c>
      <c r="E13" s="1013">
        <f>E9-E10+E12</f>
        <v/>
      </c>
      <c r="F13" s="1013">
        <f>F9-F10+F12</f>
        <v/>
      </c>
      <c r="G13" s="1013">
        <f>G9-G10+G12</f>
        <v/>
      </c>
      <c r="I13" s="1030">
        <f>I9-I10+I12</f>
        <v/>
      </c>
      <c r="J13" s="1030">
        <f>J9-J10+J12</f>
        <v/>
      </c>
      <c r="K13" s="1030">
        <f>K9-K10+K12</f>
        <v/>
      </c>
      <c r="L13" s="1030">
        <f>L9-L10+L12</f>
        <v/>
      </c>
      <c r="M13" s="1030">
        <f>M9-M10+M12</f>
        <v/>
      </c>
    </row>
    <row r="14" ht="14.25" customHeight="1" s="980">
      <c r="A14" s="1007" t="inlineStr">
        <is>
          <t xml:space="preserve">Interest Income </t>
        </is>
      </c>
      <c r="B14" s="1008">
        <f>'P &amp; L breakdown'!C108</f>
        <v/>
      </c>
      <c r="C14" s="1008">
        <f>'P &amp; L breakdown'!D108</f>
        <v/>
      </c>
      <c r="D14" s="1008">
        <f>'P &amp; L breakdown'!E108</f>
        <v/>
      </c>
      <c r="E14" s="1008">
        <f>'P &amp; L breakdown'!F108</f>
        <v/>
      </c>
      <c r="F14" s="1008">
        <f>'P &amp; L breakdown'!G108</f>
        <v/>
      </c>
      <c r="G14" s="1008">
        <f>'P &amp; L breakdown'!H108</f>
        <v/>
      </c>
      <c r="I14" s="1240">
        <f>+C14*BS!$B$9</f>
        <v/>
      </c>
      <c r="J14" s="1240">
        <f>+D14*BS!$B$9</f>
        <v/>
      </c>
      <c r="K14" s="1240">
        <f>+E14*BS!$B$9</f>
        <v/>
      </c>
      <c r="L14" s="1240">
        <f>+F14*BS!$B$9</f>
        <v/>
      </c>
      <c r="M14" s="1240">
        <f>+G14*BS!$B$9</f>
        <v/>
      </c>
    </row>
    <row r="15" ht="14.25" customHeight="1" s="980">
      <c r="A15" s="1007" t="inlineStr">
        <is>
          <t>Interest Expense (net)</t>
        </is>
      </c>
      <c r="B15" s="1008">
        <f>'P &amp; L breakdown'!C121</f>
        <v/>
      </c>
      <c r="C15" s="1008">
        <f>'P &amp; L breakdown'!D121</f>
        <v/>
      </c>
      <c r="D15" s="1008">
        <f>'P &amp; L breakdown'!E121</f>
        <v/>
      </c>
      <c r="E15" s="1008">
        <f>'P &amp; L breakdown'!F121</f>
        <v/>
      </c>
      <c r="F15" s="1008">
        <f>'P &amp; L breakdown'!G121</f>
        <v/>
      </c>
      <c r="G15" s="1008">
        <f>'P &amp; L breakdown'!H121</f>
        <v/>
      </c>
      <c r="I15" s="1240">
        <f>+C15*BS!$B$9</f>
        <v/>
      </c>
      <c r="J15" s="1240">
        <f>+D15*BS!$B$9</f>
        <v/>
      </c>
      <c r="K15" s="1240">
        <f>+E15*BS!$B$9</f>
        <v/>
      </c>
      <c r="L15" s="1240">
        <f>+F15*BS!$B$9</f>
        <v/>
      </c>
      <c r="M15" s="1240">
        <f>+G15*BS!$B$9</f>
        <v/>
      </c>
    </row>
    <row r="16" ht="14.25" customHeight="1" s="980">
      <c r="A16" s="1007" t="inlineStr">
        <is>
          <t xml:space="preserve">Non Operating Income / (Expense) </t>
        </is>
      </c>
      <c r="B16" s="1008">
        <f>'P &amp; L breakdown'!C123</f>
        <v/>
      </c>
      <c r="C16" s="1008">
        <f>'P &amp; L breakdown'!D123</f>
        <v/>
      </c>
      <c r="D16" s="1008">
        <f>'P &amp; L breakdown'!E123</f>
        <v/>
      </c>
      <c r="E16" s="1008">
        <f>'P &amp; L breakdown'!F123</f>
        <v/>
      </c>
      <c r="F16" s="1008">
        <f>'P &amp; L breakdown'!G123</f>
        <v/>
      </c>
      <c r="G16" s="1008">
        <f>'P &amp; L breakdown'!H123</f>
        <v/>
      </c>
      <c r="I16" s="1240">
        <f>+C16*BS!$B$9</f>
        <v/>
      </c>
      <c r="J16" s="1240">
        <f>+D16*BS!$B$9</f>
        <v/>
      </c>
      <c r="K16" s="1240">
        <f>+E16*BS!$B$9</f>
        <v/>
      </c>
      <c r="L16" s="1240">
        <f>+F16*BS!$B$9</f>
        <v/>
      </c>
      <c r="M16" s="1240">
        <f>+G16*BS!$B$9</f>
        <v/>
      </c>
    </row>
    <row r="17" ht="14.25" customHeight="1" s="980">
      <c r="A17" s="1007" t="inlineStr">
        <is>
          <t>Other Income/(Expense)</t>
        </is>
      </c>
      <c r="B17" s="290" t="n"/>
      <c r="C17" s="290" t="n"/>
      <c r="D17" s="290" t="n"/>
      <c r="E17" s="290" t="n"/>
      <c r="F17" s="290" t="n"/>
      <c r="G17" s="290" t="n"/>
      <c r="I17" s="1240">
        <f>+C17*BS!$B$9</f>
        <v/>
      </c>
      <c r="J17" s="1240">
        <f>+D17*BS!$B$9</f>
        <v/>
      </c>
      <c r="K17" s="1240">
        <f>+E17*BS!$B$9</f>
        <v/>
      </c>
      <c r="L17" s="1240">
        <f>+F17*BS!$B$9</f>
        <v/>
      </c>
      <c r="M17" s="1240">
        <f>+G17*BS!$B$9</f>
        <v/>
      </c>
    </row>
    <row r="18" ht="14.25" customHeight="1" s="980">
      <c r="A18" s="1012" t="inlineStr">
        <is>
          <t xml:space="preserve">EBT(Pretax Income) </t>
        </is>
      </c>
      <c r="B18" s="1013">
        <f>B13+B14-B15+B16+B17</f>
        <v/>
      </c>
      <c r="C18" s="1013">
        <f>C13+C14-C15+C16+C17</f>
        <v/>
      </c>
      <c r="D18" s="1013">
        <f>D13+D14-D15+D16+D17</f>
        <v/>
      </c>
      <c r="E18" s="1013">
        <f>E13+E14-E15+E16+E17</f>
        <v/>
      </c>
      <c r="F18" s="1013">
        <f>F13+F14-F15+F16+F17</f>
        <v/>
      </c>
      <c r="G18" s="1013">
        <f>G13+G14-G15+G16+G17</f>
        <v/>
      </c>
      <c r="I18" s="1030">
        <f>I13+I14-I15+I16+I17</f>
        <v/>
      </c>
      <c r="J18" s="1030">
        <f>J13+J14-J15+J16+J17</f>
        <v/>
      </c>
      <c r="K18" s="1030">
        <f>K13+K14-K15+K16+K17</f>
        <v/>
      </c>
      <c r="L18" s="1030">
        <f>L13+L14-L15+L16+L17</f>
        <v/>
      </c>
      <c r="M18" s="1030">
        <f>M13+M14-M15+M16+M17</f>
        <v/>
      </c>
    </row>
    <row r="19" ht="14.25" customHeight="1" s="980">
      <c r="A19" s="1011" t="inlineStr">
        <is>
          <t xml:space="preserve">Taxes </t>
        </is>
      </c>
      <c r="B19" s="1008">
        <f>'P &amp; L breakdown'!C150</f>
        <v/>
      </c>
      <c r="C19" s="1008">
        <f>'P &amp; L breakdown'!D150</f>
        <v/>
      </c>
      <c r="D19" s="1008">
        <f>'P &amp; L breakdown'!E150</f>
        <v/>
      </c>
      <c r="E19" s="1008">
        <f>'P &amp; L breakdown'!F150</f>
        <v/>
      </c>
      <c r="F19" s="1008">
        <f>'P &amp; L breakdown'!G150</f>
        <v/>
      </c>
      <c r="G19" s="1008">
        <f>'P &amp; L breakdown'!H150</f>
        <v/>
      </c>
      <c r="I19" s="1240">
        <f>+C19*BS!$B$9</f>
        <v/>
      </c>
      <c r="J19" s="1240">
        <f>+D19*BS!$B$9</f>
        <v/>
      </c>
      <c r="K19" s="1240">
        <f>+E19*BS!$B$9</f>
        <v/>
      </c>
      <c r="L19" s="1240">
        <f>+F19*BS!$B$9</f>
        <v/>
      </c>
      <c r="M19" s="1240">
        <f>+G19*BS!$B$9</f>
        <v/>
      </c>
    </row>
    <row r="20" ht="14.25" customHeight="1" s="980">
      <c r="A20" s="1011" t="inlineStr">
        <is>
          <t>Minority Interest (-)</t>
        </is>
      </c>
      <c r="B20" s="1008">
        <f>'P &amp; L breakdown'!C157</f>
        <v/>
      </c>
      <c r="C20" s="1008">
        <f>'P &amp; L breakdown'!D157</f>
        <v/>
      </c>
      <c r="D20" s="1008">
        <f>'P &amp; L breakdown'!E157</f>
        <v/>
      </c>
      <c r="E20" s="1008">
        <f>'P &amp; L breakdown'!F157</f>
        <v/>
      </c>
      <c r="F20" s="1008">
        <f>'P &amp; L breakdown'!G157</f>
        <v/>
      </c>
      <c r="G20" s="1008">
        <f>'P &amp; L breakdown'!H157</f>
        <v/>
      </c>
      <c r="I20" s="1240">
        <f>+C20*BS!$B$9</f>
        <v/>
      </c>
      <c r="J20" s="1240">
        <f>+D20*BS!$B$9</f>
        <v/>
      </c>
      <c r="K20" s="1240">
        <f>+E20*BS!$B$9</f>
        <v/>
      </c>
      <c r="L20" s="1240">
        <f>+F20*BS!$B$9</f>
        <v/>
      </c>
      <c r="M20" s="1240">
        <f>+G20*BS!$B$9</f>
        <v/>
      </c>
    </row>
    <row r="21" ht="14.25" customHeight="1" s="980">
      <c r="A21" s="1011" t="inlineStr">
        <is>
          <t xml:space="preserve">Extraordinary Gain/Loss </t>
        </is>
      </c>
      <c r="B21" s="1008">
        <f>'P &amp; L breakdown'!C171</f>
        <v/>
      </c>
      <c r="C21" s="1008">
        <f>'P &amp; L breakdown'!D171</f>
        <v/>
      </c>
      <c r="D21" s="1008">
        <f>'P &amp; L breakdown'!E171</f>
        <v/>
      </c>
      <c r="E21" s="1008">
        <f>'P &amp; L breakdown'!F171</f>
        <v/>
      </c>
      <c r="F21" s="1008">
        <f>'P &amp; L breakdown'!G171</f>
        <v/>
      </c>
      <c r="G21" s="1008">
        <f>'P &amp; L breakdown'!H171</f>
        <v/>
      </c>
      <c r="I21" s="1240">
        <f>+C21*BS!$B$9</f>
        <v/>
      </c>
      <c r="J21" s="1240">
        <f>+D21*BS!$B$9</f>
        <v/>
      </c>
      <c r="K21" s="1240">
        <f>+E21*BS!$B$9</f>
        <v/>
      </c>
      <c r="L21" s="1240">
        <f>+F21*BS!$B$9</f>
        <v/>
      </c>
      <c r="M21" s="1240">
        <f>+G21*BS!$B$9</f>
        <v/>
      </c>
    </row>
    <row r="22" ht="14.25" customHeight="1" s="980">
      <c r="A22" s="1011" t="inlineStr">
        <is>
          <t xml:space="preserve">Others </t>
        </is>
      </c>
      <c r="B22" s="1008">
        <f>'P &amp; L breakdown'!C185</f>
        <v/>
      </c>
      <c r="C22" s="1008">
        <f>'P &amp; L breakdown'!D185</f>
        <v/>
      </c>
      <c r="D22" s="1008">
        <f>'P &amp; L breakdown'!E185</f>
        <v/>
      </c>
      <c r="E22" s="1008">
        <f>'P &amp; L breakdown'!F185</f>
        <v/>
      </c>
      <c r="F22" s="1008">
        <f>'P &amp; L breakdown'!G185</f>
        <v/>
      </c>
      <c r="G22" s="1008">
        <f>'P &amp; L breakdown'!H185</f>
        <v/>
      </c>
      <c r="I22" s="1240">
        <f>+C22*BS!$B$9</f>
        <v/>
      </c>
      <c r="J22" s="1240">
        <f>+D22*BS!$B$9</f>
        <v/>
      </c>
      <c r="K22" s="1240">
        <f>+E22*BS!$B$9</f>
        <v/>
      </c>
      <c r="L22" s="1240">
        <f>+F22*BS!$B$9</f>
        <v/>
      </c>
      <c r="M22" s="1240">
        <f>+G22*BS!$B$9</f>
        <v/>
      </c>
    </row>
    <row r="23" ht="14.25" customHeight="1" s="980">
      <c r="A23" s="1012" t="inlineStr">
        <is>
          <t xml:space="preserve">Net Income </t>
        </is>
      </c>
      <c r="B23" s="1013">
        <f>B18-B19-B20+B21+B22</f>
        <v/>
      </c>
      <c r="C23" s="1013">
        <f>C18-C19-C20+C21+C22</f>
        <v/>
      </c>
      <c r="D23" s="1013">
        <f>D18-D19-D20+D21+D22</f>
        <v/>
      </c>
      <c r="E23" s="1013">
        <f>E18-E19-E20+E21+E22</f>
        <v/>
      </c>
      <c r="F23" s="1013">
        <f>F18-F19-F20+F21+F22</f>
        <v/>
      </c>
      <c r="G23" s="1013">
        <f>G18-G19-G20+G21+G22</f>
        <v/>
      </c>
      <c r="I23" s="1030">
        <f>I18-I19-I20+I21+I22</f>
        <v/>
      </c>
      <c r="J23" s="1030">
        <f>J18-J19-J20+J21+J22</f>
        <v/>
      </c>
      <c r="K23" s="1030">
        <f>K18-K19-K20+K21+K22</f>
        <v/>
      </c>
      <c r="L23" s="1030">
        <f>L18-L19-L20+L21+L22</f>
        <v/>
      </c>
      <c r="M23" s="1030">
        <f>M18-M19-M20+M21+M22</f>
        <v/>
      </c>
    </row>
    <row r="24" ht="14.25" customHeight="1" s="980">
      <c r="A24" s="1011" t="inlineStr">
        <is>
          <t xml:space="preserve">EBITDA </t>
        </is>
      </c>
      <c r="B24" s="1008">
        <f>B13+B25</f>
        <v/>
      </c>
      <c r="C24" s="1008">
        <f>C13+C25</f>
        <v/>
      </c>
      <c r="D24" s="1008">
        <f>D13+D25</f>
        <v/>
      </c>
      <c r="E24" s="1008">
        <f>E13+E25</f>
        <v/>
      </c>
      <c r="F24" s="1008">
        <f>F13+F25</f>
        <v/>
      </c>
      <c r="G24" s="1008">
        <f>G13+G25</f>
        <v/>
      </c>
      <c r="I24" s="1008">
        <f>I13+I25</f>
        <v/>
      </c>
      <c r="J24" s="1008">
        <f>J13+J25</f>
        <v/>
      </c>
      <c r="K24" s="1008">
        <f>K13+K25</f>
        <v/>
      </c>
      <c r="L24" s="1008">
        <f>L13+L25</f>
        <v/>
      </c>
      <c r="M24" s="1008">
        <f>M13+M25</f>
        <v/>
      </c>
    </row>
    <row r="25" ht="14.25" customHeight="1" s="980">
      <c r="A25" s="1011" t="inlineStr">
        <is>
          <t xml:space="preserve">Depreciation &amp; Amortization </t>
        </is>
      </c>
      <c r="B25" s="1008">
        <f>'P &amp; L breakdown'!C65</f>
        <v/>
      </c>
      <c r="C25" s="1008">
        <f>'P &amp; L breakdown'!D65</f>
        <v/>
      </c>
      <c r="D25" s="1008">
        <f>'P &amp; L breakdown'!E65</f>
        <v/>
      </c>
      <c r="E25" s="1008">
        <f>'P &amp; L breakdown'!F65</f>
        <v/>
      </c>
      <c r="F25" s="1008">
        <f>'P &amp; L breakdown'!G65</f>
        <v/>
      </c>
      <c r="G25" s="1008">
        <f>'P &amp; L breakdown'!H65</f>
        <v/>
      </c>
      <c r="I25" s="1240">
        <f>+C25*BS!$B$9</f>
        <v/>
      </c>
      <c r="J25" s="1240">
        <f>+D25*BS!$B$9</f>
        <v/>
      </c>
      <c r="K25" s="1240">
        <f>+E25*BS!$B$9</f>
        <v/>
      </c>
      <c r="L25" s="1240">
        <f>+F25*BS!$B$9</f>
        <v/>
      </c>
      <c r="M25" s="1240">
        <f>+G25*BS!$B$9</f>
        <v/>
      </c>
    </row>
    <row r="26" ht="14.25" customHeight="1" s="980">
      <c r="A26" s="1011" t="n"/>
      <c r="B26" s="1008" t="n"/>
      <c r="C26" s="1008" t="n"/>
      <c r="D26" s="1008" t="n"/>
      <c r="E26" s="1008" t="n"/>
      <c r="F26" s="1008" t="n"/>
      <c r="G26" s="1008" t="n"/>
      <c r="I26" s="1024" t="n"/>
      <c r="J26" s="1024" t="n"/>
      <c r="K26" s="1024" t="n"/>
      <c r="L26" s="1024" t="n"/>
      <c r="M26" s="1024" t="n"/>
    </row>
    <row r="27" ht="14.25" customHeight="1" s="980">
      <c r="A27" s="1244" t="inlineStr">
        <is>
          <t>Error Check</t>
        </is>
      </c>
      <c r="B27" s="985" t="n"/>
      <c r="C27" s="985" t="n"/>
      <c r="D27" s="985" t="n"/>
      <c r="E27" s="985" t="n"/>
      <c r="F27" s="985" t="n"/>
      <c r="G27" s="986" t="n"/>
      <c r="I27" s="1024" t="n"/>
      <c r="J27" s="1024" t="n"/>
      <c r="K27" s="1024" t="n"/>
      <c r="L27" s="1024" t="n"/>
      <c r="M27" s="1024" t="n"/>
    </row>
    <row r="28" ht="14.25" customHeight="1" s="980">
      <c r="A28" s="1245" t="inlineStr">
        <is>
          <t>Net Income as per P&amp;L Statement</t>
        </is>
      </c>
      <c r="B28" s="1246">
        <f>B23</f>
        <v/>
      </c>
      <c r="C28" s="1246">
        <f>C23</f>
        <v/>
      </c>
      <c r="D28" s="1246">
        <f>D23</f>
        <v/>
      </c>
      <c r="E28" s="1246">
        <f>E23</f>
        <v/>
      </c>
      <c r="F28" s="1246">
        <f>F23</f>
        <v/>
      </c>
      <c r="G28" s="1246">
        <f>G23</f>
        <v/>
      </c>
      <c r="I28" s="1024" t="n"/>
      <c r="J28" s="1024" t="n"/>
      <c r="K28" s="1024" t="n"/>
      <c r="L28" s="1024" t="n"/>
      <c r="M28" s="1024" t="n"/>
    </row>
    <row r="29" ht="14.25" customHeight="1" s="980">
      <c r="A29" s="1247" t="inlineStr">
        <is>
          <t>Error Check</t>
        </is>
      </c>
      <c r="B29" s="1248">
        <f>IF(ROUND(B23,2)=ROUND(B28,2),"-","Check")</f>
        <v/>
      </c>
      <c r="C29" s="1248">
        <f>IF(ROUND(C23,2)=ROUND(C28,2),"-","Check")</f>
        <v/>
      </c>
      <c r="D29" s="1248">
        <f>IF(ROUND(D23,2)=ROUND(D28,2),"-","Check")</f>
        <v/>
      </c>
      <c r="E29" s="1248">
        <f>IF(ROUND(E23,2)=ROUND(E28,2),"-","Check")</f>
        <v/>
      </c>
      <c r="F29" s="1248">
        <f>IF(ROUND(F23,2)=ROUND(F28,2),"-","Check")</f>
        <v/>
      </c>
      <c r="G29" s="1248">
        <f>IF(ROUND(G23,2)=ROUND(G28,2),"-","Check")</f>
        <v/>
      </c>
      <c r="I29" s="1024" t="n"/>
      <c r="J29" s="1024" t="n"/>
      <c r="K29" s="1024" t="n"/>
      <c r="L29" s="1024" t="n"/>
      <c r="M29" s="1024" t="n"/>
    </row>
    <row r="30" ht="14.25" customHeight="1" s="980">
      <c r="A30" s="1245" t="inlineStr">
        <is>
          <t>Other Income as per P&amp;L Statement</t>
        </is>
      </c>
      <c r="B30" s="1246">
        <f>'P &amp; L breakdown'!C96+'P &amp; L breakdown'!C124</f>
        <v/>
      </c>
      <c r="C30" s="1246">
        <f>'P &amp; L breakdown'!D96+'P &amp; L breakdown'!D124</f>
        <v/>
      </c>
      <c r="D30" s="1246">
        <f>'P &amp; L breakdown'!E96+'P &amp; L breakdown'!E124</f>
        <v/>
      </c>
      <c r="E30" s="1246">
        <f>'P &amp; L breakdown'!F96+'P &amp; L breakdown'!F124</f>
        <v/>
      </c>
      <c r="F30" s="1246">
        <f>'P &amp; L breakdown'!G96+'P &amp; L breakdown'!G124</f>
        <v/>
      </c>
      <c r="G30" s="1246">
        <f>'P &amp; L breakdown'!H96+'P &amp; L breakdown'!H124</f>
        <v/>
      </c>
      <c r="I30" s="1024" t="n"/>
      <c r="J30" s="1024" t="n"/>
      <c r="K30" s="1024" t="n"/>
      <c r="L30" s="1024" t="n"/>
      <c r="M30" s="1024" t="n"/>
    </row>
    <row r="31" ht="14.25" customHeight="1" s="980">
      <c r="A31" s="1247" t="inlineStr">
        <is>
          <t>Error Check</t>
        </is>
      </c>
      <c r="B31" s="1249">
        <f>IF(ROUND('P &amp; L breakdown'!C96+'P &amp; L breakdown'!C124,2)=ROUND(B30,2),"-","Check")</f>
        <v/>
      </c>
      <c r="C31" s="1249">
        <f>IF(ROUND('P &amp; L breakdown'!D96+'P &amp; L breakdown'!D124,2)=ROUND(C30,2),"-","Check")</f>
        <v/>
      </c>
      <c r="D31" s="1249">
        <f>IF(ROUND('P &amp; L breakdown'!E96+'P &amp; L breakdown'!E124,2)=ROUND(D30,2),"-","Check")</f>
        <v/>
      </c>
      <c r="E31" s="1249">
        <f>IF(ROUND('P &amp; L breakdown'!F96+'P &amp; L breakdown'!F124,2)=ROUND(E30,2),"-","Check")</f>
        <v/>
      </c>
      <c r="F31" s="1249">
        <f>IF(ROUND('P &amp; L breakdown'!G96+'P &amp; L breakdown'!G124,2)=ROUND(F30,2),"-","Check")</f>
        <v/>
      </c>
      <c r="G31" s="1249">
        <f>IF(ROUND('P &amp; L breakdown'!H96+'P &amp; L breakdown'!H124,2)=ROUND(G30,2),"-","Check")</f>
        <v/>
      </c>
      <c r="I31" s="1024" t="n"/>
      <c r="J31" s="1024" t="n"/>
      <c r="K31" s="1024" t="n"/>
      <c r="L31" s="1024" t="n"/>
      <c r="M31" s="1024" t="n"/>
    </row>
    <row r="32" ht="14.25" customHeight="1" s="980">
      <c r="A32" s="1245" t="inlineStr">
        <is>
          <t>Total Expense as per P&amp;L Statement</t>
        </is>
      </c>
      <c r="B32" s="1246">
        <f>B8+B10+B15+'P &amp; L breakdown'!C185</f>
        <v/>
      </c>
      <c r="C32" s="1246">
        <f>C8+C10+C15+'P &amp; L breakdown'!D185</f>
        <v/>
      </c>
      <c r="D32" s="1246">
        <f>D8+D10+D15+'P &amp; L breakdown'!E185</f>
        <v/>
      </c>
      <c r="E32" s="1246">
        <f>E8+E10+E15+'P &amp; L breakdown'!F185</f>
        <v/>
      </c>
      <c r="F32" s="1246">
        <f>F8+F10+F15+'P &amp; L breakdown'!G185</f>
        <v/>
      </c>
      <c r="G32" s="1246">
        <f>G8+G10+G15+'P &amp; L breakdown'!H185</f>
        <v/>
      </c>
      <c r="H32" s="1009" t="n"/>
      <c r="I32" s="1009" t="n"/>
      <c r="J32" s="1024" t="n"/>
      <c r="K32" s="1024" t="n"/>
      <c r="L32" s="1024" t="n"/>
      <c r="M32" s="1024" t="n"/>
    </row>
    <row r="33" ht="14.25" customHeight="1" s="980">
      <c r="A33" s="1247" t="inlineStr">
        <is>
          <t>Error Check</t>
        </is>
      </c>
      <c r="B33" s="1249">
        <f>IF(ROUND(B8+B10+B15+'P &amp; L breakdown'!C185,2)=ROUND(B32,2),"-","Check")</f>
        <v/>
      </c>
      <c r="C33" s="1249">
        <f>IF(ROUND(C8+C10+C15+'P &amp; L breakdown'!D185,2)=ROUND(C32,2),"-","Check")</f>
        <v/>
      </c>
      <c r="D33" s="1249">
        <f>IF(ROUND(D8+D10+D15+'P &amp; L breakdown'!E185,2)=ROUND(D32,2),"-","Check")</f>
        <v/>
      </c>
      <c r="E33" s="1249">
        <f>IF(ROUND(E8+E10+E15+'P &amp; L breakdown'!F185,2)=ROUND(E32,2),"-","Check")</f>
        <v/>
      </c>
      <c r="F33" s="1249">
        <f>IF(ROUND(F8+F10+F15+'P &amp; L breakdown'!G185,2)=ROUND(F32,2),"-","Check")</f>
        <v/>
      </c>
      <c r="G33" s="1249">
        <f>IF(ROUND(G8+G10+G15+'P &amp; L breakdown'!H185,2)=ROUND(G32,2),"-","Check")</f>
        <v/>
      </c>
      <c r="H33" s="1009" t="n"/>
      <c r="I33" s="1009" t="n"/>
      <c r="J33" s="1024" t="n"/>
      <c r="K33" s="1024" t="n"/>
      <c r="L33" s="1024" t="n"/>
      <c r="M33" s="1024" t="n"/>
    </row>
    <row r="34" ht="14.25" customHeight="1" s="980">
      <c r="A34" s="995" t="n"/>
      <c r="B34" s="1250" t="n"/>
      <c r="C34" s="1250" t="n"/>
      <c r="D34" s="1250" t="n"/>
      <c r="E34" s="1250" t="n"/>
      <c r="F34" s="1250" t="n"/>
      <c r="G34" s="1250" t="n"/>
      <c r="I34" s="1024" t="n"/>
      <c r="J34" s="1024" t="n"/>
      <c r="K34" s="1024" t="n"/>
      <c r="L34" s="1024" t="n"/>
      <c r="M34" s="1024" t="n"/>
    </row>
    <row r="35" ht="14.25" customHeight="1" s="980">
      <c r="A35" s="995" t="n"/>
      <c r="B35" s="1250" t="n"/>
      <c r="C35" s="1250" t="n"/>
      <c r="D35" s="1250" t="n"/>
      <c r="E35" s="1250" t="n"/>
      <c r="F35" s="1250" t="n"/>
      <c r="G35" s="1250" t="n"/>
      <c r="I35" s="1024" t="n"/>
      <c r="J35" s="1024" t="n"/>
      <c r="K35" s="1024" t="n"/>
      <c r="L35" s="1024" t="n"/>
      <c r="M35" s="1024" t="n"/>
    </row>
    <row r="36" ht="14.25" customHeight="1" s="980">
      <c r="A36" s="995" t="n"/>
      <c r="H36" s="995" t="n"/>
      <c r="I36" s="995" t="n"/>
      <c r="J36" s="995" t="n"/>
      <c r="K36" s="995" t="n"/>
    </row>
    <row r="37" ht="14.25" customHeight="1" s="980">
      <c r="A37" s="995" t="n"/>
      <c r="B37" s="1251" t="n"/>
      <c r="C37" s="1251" t="n"/>
      <c r="D37" s="1251" t="n"/>
      <c r="E37" s="1251" t="n"/>
      <c r="F37" s="1251" t="n"/>
      <c r="G37" s="1251" t="n"/>
      <c r="H37" s="1251" t="n"/>
      <c r="I37" s="1251" t="n"/>
      <c r="J37" s="1251" t="n"/>
      <c r="K37" s="1251" t="n"/>
    </row>
    <row r="38" ht="14.25" customHeight="1" s="980">
      <c r="A38" s="1252" t="n"/>
      <c r="B38" s="1252" t="n"/>
      <c r="C38" s="1252" t="n"/>
      <c r="D38" s="1252" t="n"/>
      <c r="E38" s="1252" t="n"/>
      <c r="F38" s="994" t="n"/>
      <c r="G38" s="994" t="n"/>
      <c r="H38" s="994" t="n"/>
      <c r="I38" s="994" t="n"/>
      <c r="J38" s="994" t="n"/>
      <c r="K38" s="994" t="n"/>
    </row>
    <row r="39" ht="14.25" customHeight="1" s="980">
      <c r="A39" s="995" t="n"/>
      <c r="B39" s="1022" t="n"/>
      <c r="C39" s="1250" t="n"/>
      <c r="D39" s="1250" t="n"/>
      <c r="E39" s="1250" t="n"/>
      <c r="F39" s="1250" t="n"/>
      <c r="G39" s="1250" t="n"/>
    </row>
    <row r="40" ht="14.25" customHeight="1" s="980">
      <c r="A40" s="995" t="n"/>
      <c r="B40" s="1022" t="n"/>
      <c r="C40" s="1022" t="n"/>
      <c r="D40" s="1022" t="n"/>
      <c r="E40" s="1022" t="n"/>
      <c r="F40" s="1022" t="n"/>
      <c r="G40" s="1022" t="n"/>
    </row>
    <row r="41" ht="14.25" customHeight="1" s="980">
      <c r="A41" s="995" t="n"/>
      <c r="B41" s="1022" t="n"/>
      <c r="C41" s="1022" t="n"/>
      <c r="D41" s="1022" t="n"/>
      <c r="E41" s="1022" t="n"/>
      <c r="F41" s="1022" t="n"/>
      <c r="G41" s="1022" t="n"/>
    </row>
    <row r="42" ht="14.25" customHeight="1" s="980">
      <c r="A42" s="995" t="n"/>
      <c r="B42" s="1022" t="n"/>
      <c r="C42" s="1022" t="n"/>
      <c r="D42" s="1022" t="n"/>
      <c r="E42" s="1022" t="n"/>
      <c r="F42" s="1022" t="n"/>
      <c r="G42" s="1022" t="n"/>
    </row>
    <row r="43" ht="14.25" customHeight="1" s="980">
      <c r="A43" s="995" t="n"/>
      <c r="B43" s="1022" t="n"/>
      <c r="C43" s="1022" t="n"/>
      <c r="D43" s="1022" t="n"/>
      <c r="E43" s="1022" t="n"/>
      <c r="F43" s="1022" t="n"/>
      <c r="G43" s="1022" t="n"/>
    </row>
    <row r="44" ht="14.25" customHeight="1" s="980">
      <c r="A44" s="995" t="n"/>
      <c r="B44" s="1022" t="n"/>
      <c r="C44" s="1022" t="n"/>
      <c r="D44" s="1022" t="n"/>
      <c r="E44" s="1022" t="n"/>
      <c r="F44" s="1022" t="n"/>
      <c r="G44" s="1022" t="n"/>
    </row>
    <row r="45" ht="14.25" customHeight="1" s="980">
      <c r="A45" s="995" t="n"/>
      <c r="B45" s="1022" t="n"/>
      <c r="C45" s="1022" t="n"/>
      <c r="D45" s="1022" t="n"/>
      <c r="E45" s="1022" t="n"/>
      <c r="F45" s="1022" t="n"/>
      <c r="G45" s="1022" t="n"/>
    </row>
    <row r="46" ht="14.25" customHeight="1" s="980">
      <c r="A46" s="995" t="n"/>
      <c r="B46" s="1022" t="n"/>
      <c r="C46" s="1022" t="n"/>
      <c r="D46" s="1022" t="n"/>
      <c r="E46" s="1022" t="n"/>
      <c r="F46" s="1022" t="n"/>
      <c r="G46" s="1022" t="n"/>
    </row>
    <row r="47" ht="14.25" customHeight="1" s="980">
      <c r="A47" s="995" t="n"/>
      <c r="B47" s="1022" t="n"/>
      <c r="C47" s="1022" t="n"/>
      <c r="D47" s="1022" t="n"/>
      <c r="E47" s="1022" t="n"/>
      <c r="F47" s="1022" t="n"/>
      <c r="G47" s="1022" t="n"/>
    </row>
    <row r="48" ht="14.25" customHeight="1" s="980">
      <c r="A48" s="995" t="n"/>
      <c r="B48" s="1022" t="n"/>
      <c r="C48" s="1022" t="n"/>
      <c r="D48" s="1022" t="n"/>
      <c r="E48" s="1022" t="n"/>
      <c r="F48" s="1022" t="n"/>
      <c r="G48" s="1022" t="n"/>
    </row>
    <row r="49" ht="14.25" customHeight="1" s="980">
      <c r="A49" s="995" t="n"/>
      <c r="B49" s="1022" t="n"/>
      <c r="C49" s="1022" t="n"/>
      <c r="D49" s="1022" t="n"/>
      <c r="E49" s="1022" t="n"/>
      <c r="F49" s="1022" t="n"/>
      <c r="G49" s="1022" t="n"/>
    </row>
    <row r="50" ht="14.25" customHeight="1" s="980">
      <c r="A50" s="995" t="n"/>
      <c r="B50" s="1022" t="n"/>
      <c r="C50" s="1022" t="n"/>
      <c r="D50" s="1022" t="n"/>
      <c r="E50" s="1022" t="n"/>
      <c r="F50" s="1022" t="n"/>
      <c r="G50" s="1022" t="n"/>
    </row>
    <row r="51" ht="14.25" customHeight="1" s="980">
      <c r="A51" s="1022" t="n"/>
      <c r="B51" s="1022" t="n"/>
      <c r="C51" s="1022" t="n"/>
      <c r="D51" s="1022" t="n"/>
      <c r="E51" s="1022" t="n"/>
      <c r="F51" s="1022" t="n"/>
      <c r="G51" s="1022" t="n"/>
    </row>
    <row r="52" ht="14.25" customHeight="1" s="980">
      <c r="A52" s="1022" t="n"/>
      <c r="B52" s="1022" t="n"/>
      <c r="C52" s="1022" t="n"/>
      <c r="D52" s="1022" t="n"/>
      <c r="E52" s="1022" t="n"/>
      <c r="F52" s="1022" t="n"/>
      <c r="G52" s="1022" t="n"/>
    </row>
    <row r="53" ht="14.25" customHeight="1" s="980">
      <c r="A53" s="1022" t="n"/>
      <c r="B53" s="1022" t="n"/>
      <c r="C53" s="1022" t="n"/>
      <c r="D53" s="1022" t="n"/>
      <c r="E53" s="1022" t="n"/>
      <c r="F53" s="1022" t="n"/>
      <c r="G53" s="1022" t="n"/>
    </row>
    <row r="54" ht="14.25" customHeight="1" s="980">
      <c r="A54" s="1022" t="n"/>
      <c r="B54" s="1022" t="n"/>
      <c r="C54" s="1022" t="n"/>
      <c r="D54" s="1022" t="n"/>
      <c r="E54" s="1022" t="n"/>
      <c r="F54" s="1022" t="n"/>
      <c r="G54" s="1022" t="n"/>
    </row>
    <row r="55" ht="14.25" customHeight="1" s="980">
      <c r="A55" s="1022" t="n"/>
      <c r="B55" s="1022" t="n"/>
      <c r="C55" s="1022" t="n"/>
      <c r="D55" s="1022" t="n"/>
      <c r="E55" s="1022" t="n"/>
      <c r="F55" s="1022" t="n"/>
      <c r="G55" s="1022" t="n"/>
    </row>
    <row r="56" ht="14.25" customHeight="1" s="980">
      <c r="A56" s="1022" t="n"/>
      <c r="B56" s="1022" t="n"/>
      <c r="C56" s="1022" t="n"/>
      <c r="D56" s="1022" t="n"/>
      <c r="E56" s="1022" t="n"/>
      <c r="F56" s="1022" t="n"/>
      <c r="G56" s="1022" t="n"/>
    </row>
    <row r="57" ht="14.25" customHeight="1" s="980">
      <c r="A57" s="1022" t="n"/>
      <c r="B57" s="1022" t="n"/>
      <c r="C57" s="1022" t="n"/>
      <c r="D57" s="1022" t="n"/>
      <c r="E57" s="1022" t="n"/>
      <c r="F57" s="1022" t="n"/>
      <c r="G57" s="1022" t="n"/>
    </row>
    <row r="58" ht="14.25" customHeight="1" s="980">
      <c r="A58" s="1022" t="n"/>
      <c r="B58" s="1022" t="n"/>
      <c r="C58" s="1022" t="n"/>
      <c r="D58" s="1022" t="n"/>
      <c r="E58" s="1022" t="n"/>
      <c r="F58" s="1022" t="n"/>
      <c r="G58" s="1022" t="n"/>
    </row>
    <row r="59" ht="14.25" customHeight="1" s="980">
      <c r="A59" s="1022" t="n"/>
      <c r="B59" s="1022" t="n"/>
      <c r="C59" s="1022" t="n"/>
      <c r="D59" s="1022" t="n"/>
      <c r="E59" s="1022" t="n"/>
      <c r="F59" s="1022" t="n"/>
      <c r="G59" s="1022" t="n"/>
    </row>
    <row r="60" ht="14.25" customHeight="1" s="980">
      <c r="A60" s="1022" t="n"/>
      <c r="B60" s="1022" t="n"/>
      <c r="C60" s="1022" t="n"/>
      <c r="D60" s="1022" t="n"/>
      <c r="E60" s="1022" t="n"/>
      <c r="F60" s="1022" t="n"/>
      <c r="G60" s="1022" t="n"/>
    </row>
    <row r="61" ht="14.25" customHeight="1" s="980">
      <c r="A61" s="995" t="n"/>
      <c r="B61" s="1022" t="n"/>
      <c r="C61" s="1022" t="n"/>
      <c r="D61" s="1022" t="n"/>
      <c r="E61" s="1022" t="n"/>
      <c r="F61" s="1022" t="n"/>
      <c r="G61" s="1022" t="n"/>
    </row>
    <row r="62" ht="14.25" customHeight="1" s="980">
      <c r="A62" s="995" t="n"/>
      <c r="B62" s="1022" t="n"/>
      <c r="C62" s="1022" t="n"/>
      <c r="D62" s="1022" t="n"/>
      <c r="E62" s="1022" t="n"/>
      <c r="F62" s="1022" t="n"/>
      <c r="G62" s="1022" t="n"/>
    </row>
    <row r="63" ht="14.25" customHeight="1" s="980">
      <c r="A63" s="995" t="n"/>
      <c r="B63" s="1022" t="n"/>
      <c r="C63" s="1022" t="n"/>
      <c r="D63" s="1022" t="n"/>
      <c r="E63" s="1022" t="n"/>
      <c r="F63" s="1022" t="n"/>
      <c r="G63" s="1022" t="n"/>
    </row>
    <row r="64" ht="14.25" customHeight="1" s="980">
      <c r="A64" s="995" t="n"/>
      <c r="B64" s="1022" t="n"/>
      <c r="C64" s="1022" t="n"/>
      <c r="D64" s="1022" t="n"/>
      <c r="E64" s="1022" t="n"/>
      <c r="F64" s="1022" t="n"/>
      <c r="G64" s="1022" t="n"/>
    </row>
    <row r="65" ht="14.25" customHeight="1" s="980">
      <c r="A65" s="995" t="n"/>
      <c r="B65" s="1022" t="n"/>
      <c r="C65" s="1022" t="n"/>
      <c r="D65" s="1022" t="n"/>
      <c r="E65" s="1022" t="n"/>
      <c r="F65" s="1022" t="n"/>
      <c r="G65" s="1022" t="n"/>
    </row>
    <row r="66" ht="14.25" customHeight="1" s="980">
      <c r="A66" s="995" t="n"/>
      <c r="B66" s="1022" t="n"/>
      <c r="C66" s="1022" t="n"/>
      <c r="D66" s="1022" t="n"/>
      <c r="E66" s="1022" t="n"/>
      <c r="F66" s="1022" t="n"/>
      <c r="G66" s="1022" t="n"/>
    </row>
    <row r="67" ht="15" customHeight="1" s="980">
      <c r="A67" s="1253" t="n"/>
      <c r="B67" s="1254" t="n"/>
      <c r="C67" s="1254" t="n"/>
      <c r="D67" s="1254" t="n"/>
      <c r="E67" s="1254" t="n"/>
      <c r="F67" s="1254" t="n"/>
      <c r="G67" s="1254" t="n"/>
    </row>
    <row r="68" ht="15" customHeight="1" s="980">
      <c r="A68" s="994" t="n"/>
      <c r="B68" s="1255" t="n"/>
      <c r="C68" s="1255" t="n"/>
      <c r="D68" s="1255" t="n"/>
      <c r="E68" s="1255" t="n"/>
      <c r="F68" s="1255" t="n"/>
      <c r="G68" s="1255" t="n"/>
    </row>
    <row r="69" ht="14.25" customHeight="1" s="980">
      <c r="A69" s="1252" t="n"/>
      <c r="B69" s="994" t="n"/>
      <c r="C69" s="994" t="n"/>
      <c r="D69" s="994" t="n"/>
      <c r="E69" s="994" t="n"/>
      <c r="F69" s="994" t="n"/>
      <c r="G69" s="994" t="n"/>
    </row>
    <row r="70" ht="13.5" customHeight="1" s="980">
      <c r="A70" s="995" t="n"/>
      <c r="B70" s="1022" t="n"/>
      <c r="C70" s="1022" t="n"/>
      <c r="D70" s="1022" t="n"/>
      <c r="E70" s="1022" t="n"/>
      <c r="F70" s="1022" t="n"/>
      <c r="G70" s="1022" t="n"/>
    </row>
    <row r="71" ht="14.25" customHeight="1" s="980">
      <c r="A71" s="995" t="n"/>
      <c r="B71" s="1022" t="n"/>
      <c r="C71" s="1022" t="n"/>
      <c r="D71" s="1022" t="n"/>
      <c r="E71" s="1022" t="n"/>
      <c r="F71" s="1022" t="n"/>
      <c r="G71" s="1022" t="n"/>
    </row>
    <row r="72" ht="14.25" customHeight="1" s="980">
      <c r="A72" s="995" t="n"/>
      <c r="B72" s="1022" t="n"/>
      <c r="C72" s="1022" t="n"/>
      <c r="D72" s="1022" t="n"/>
      <c r="E72" s="1022" t="n"/>
      <c r="F72" s="1022" t="n"/>
      <c r="G72" s="1022" t="n"/>
    </row>
    <row r="73" ht="14.25" customHeight="1" s="980">
      <c r="A73" s="995" t="n"/>
      <c r="B73" s="1022" t="n"/>
      <c r="C73" s="1022" t="n"/>
      <c r="D73" s="1022" t="n"/>
      <c r="E73" s="1022" t="n"/>
      <c r="F73" s="1022" t="n"/>
      <c r="G73" s="1022" t="n"/>
    </row>
    <row r="74" ht="14.25" customHeight="1" s="980">
      <c r="A74" s="995" t="n"/>
      <c r="B74" s="1022" t="n"/>
      <c r="C74" s="1022" t="n"/>
      <c r="D74" s="1022" t="n"/>
      <c r="E74" s="1022" t="n"/>
      <c r="F74" s="1022" t="n"/>
      <c r="G74" s="1022" t="n"/>
    </row>
    <row r="75" ht="14.25" customHeight="1" s="980">
      <c r="A75" s="995" t="n"/>
      <c r="B75" s="1022" t="n"/>
      <c r="C75" s="1022" t="n"/>
      <c r="D75" s="1022" t="n"/>
      <c r="E75" s="1022" t="n"/>
      <c r="F75" s="1022" t="n"/>
      <c r="G75" s="1022" t="n"/>
    </row>
    <row r="76" ht="14.25" customHeight="1" s="980">
      <c r="A76" s="995" t="n"/>
      <c r="B76" s="1022" t="n"/>
      <c r="C76" s="1022" t="n"/>
      <c r="D76" s="1022" t="n"/>
      <c r="E76" s="1022" t="n"/>
      <c r="F76" s="1022" t="n"/>
      <c r="G76" s="1022" t="n"/>
    </row>
    <row r="77" ht="14.25" customHeight="1" s="980">
      <c r="A77" s="995" t="n"/>
      <c r="B77" s="1022" t="n"/>
      <c r="C77" s="1022" t="n"/>
      <c r="D77" s="1022" t="n"/>
      <c r="E77" s="1022" t="n"/>
      <c r="F77" s="1022" t="n"/>
      <c r="G77" s="1022" t="n"/>
    </row>
    <row r="78" ht="14.25" customHeight="1" s="980">
      <c r="A78" s="995" t="n"/>
      <c r="B78" s="1022" t="n"/>
      <c r="C78" s="1022" t="n"/>
      <c r="D78" s="1022" t="n"/>
      <c r="E78" s="1022" t="n"/>
      <c r="F78" s="1022" t="n"/>
      <c r="G78" s="1022" t="n"/>
    </row>
    <row r="79" ht="14.25" customHeight="1" s="980">
      <c r="A79" s="995" t="n"/>
      <c r="B79" s="1022" t="n"/>
      <c r="C79" s="1022" t="n"/>
      <c r="D79" s="1022" t="n"/>
      <c r="E79" s="1022" t="n"/>
      <c r="F79" s="1022" t="n"/>
      <c r="G79" s="1022" t="n"/>
    </row>
    <row r="80" ht="14.25" customHeight="1" s="980">
      <c r="A80" s="995" t="n"/>
      <c r="B80" s="1022" t="n"/>
      <c r="C80" s="1022" t="n"/>
      <c r="D80" s="1022" t="n"/>
      <c r="E80" s="1022" t="n"/>
      <c r="F80" s="1022" t="n"/>
      <c r="G80" s="1022" t="n"/>
    </row>
    <row r="81" ht="14.25" customHeight="1" s="980">
      <c r="A81" s="995" t="n"/>
      <c r="B81" s="1022" t="n"/>
      <c r="C81" s="1022" t="n"/>
      <c r="D81" s="1022" t="n"/>
      <c r="E81" s="1022" t="n"/>
      <c r="F81" s="1022" t="n"/>
      <c r="G81" s="1022" t="n"/>
    </row>
    <row r="82" ht="14.25" customHeight="1" s="980">
      <c r="A82" s="995" t="n"/>
      <c r="B82" s="1022" t="n"/>
      <c r="C82" s="1022" t="n"/>
      <c r="D82" s="1022" t="n"/>
      <c r="E82" s="1022" t="n"/>
      <c r="F82" s="1022" t="n"/>
      <c r="G82" s="1022" t="n"/>
    </row>
    <row r="83" ht="14.25" customHeight="1" s="980">
      <c r="A83" s="995" t="n"/>
      <c r="B83" s="1022" t="n"/>
      <c r="C83" s="1022" t="n"/>
      <c r="D83" s="1022" t="n"/>
      <c r="E83" s="1022" t="n"/>
      <c r="F83" s="1022" t="n"/>
      <c r="G83" s="1022" t="n"/>
    </row>
    <row r="84" ht="14.25" customHeight="1" s="980">
      <c r="A84" s="995" t="n"/>
      <c r="B84" s="1022" t="n"/>
      <c r="C84" s="1022" t="n"/>
      <c r="D84" s="1022" t="n"/>
      <c r="E84" s="1022" t="n"/>
      <c r="F84" s="1022" t="n"/>
      <c r="G84" s="1022" t="n"/>
    </row>
    <row r="85" ht="14.25" customHeight="1" s="980">
      <c r="A85" s="995" t="n"/>
      <c r="B85" s="1022" t="n"/>
      <c r="C85" s="1022" t="n"/>
      <c r="D85" s="1022" t="n"/>
      <c r="E85" s="1022" t="n"/>
      <c r="F85" s="1022" t="n"/>
      <c r="G85" s="1022" t="n"/>
    </row>
    <row r="86" ht="14.25" customHeight="1" s="980">
      <c r="A86" s="995" t="n"/>
      <c r="B86" s="1022" t="n"/>
      <c r="C86" s="1022" t="n"/>
      <c r="D86" s="1022" t="n"/>
      <c r="E86" s="1022" t="n"/>
      <c r="F86" s="1022" t="n"/>
      <c r="G86" s="1022" t="n"/>
    </row>
    <row r="87" ht="14.25" customHeight="1" s="980">
      <c r="A87" s="995" t="n"/>
      <c r="B87" s="1022" t="n"/>
      <c r="C87" s="1022" t="n"/>
      <c r="D87" s="1022" t="n"/>
      <c r="E87" s="1022" t="n"/>
      <c r="F87" s="1022" t="n"/>
      <c r="G87" s="1022" t="n"/>
    </row>
    <row r="88" ht="14.25" customHeight="1" s="980">
      <c r="A88" s="995" t="n"/>
      <c r="B88" s="1022" t="n"/>
      <c r="C88" s="1022" t="n"/>
      <c r="D88" s="1022" t="n"/>
      <c r="E88" s="1022" t="n"/>
      <c r="F88" s="1022" t="n"/>
      <c r="G88" s="1022" t="n"/>
    </row>
    <row r="89" ht="14.25" customHeight="1" s="980">
      <c r="A89" s="995" t="n"/>
      <c r="B89" s="1022" t="n"/>
      <c r="C89" s="1022" t="n"/>
      <c r="D89" s="1022" t="n"/>
      <c r="E89" s="1022" t="n"/>
      <c r="F89" s="1022" t="n"/>
      <c r="G89" s="1022" t="n"/>
    </row>
    <row r="90" ht="14.25" customHeight="1" s="980">
      <c r="A90" s="995" t="n"/>
      <c r="B90" s="1022" t="n"/>
      <c r="C90" s="1022" t="n"/>
      <c r="D90" s="1022" t="n"/>
      <c r="E90" s="1022" t="n"/>
      <c r="F90" s="1022" t="n"/>
      <c r="G90" s="1022" t="n"/>
    </row>
    <row r="91" ht="14.25" customHeight="1" s="980">
      <c r="A91" s="995" t="n"/>
      <c r="B91" s="1022" t="n"/>
      <c r="C91" s="1022" t="n"/>
      <c r="D91" s="1022" t="n"/>
      <c r="E91" s="1022" t="n"/>
      <c r="F91" s="1022" t="n"/>
      <c r="G91" s="1022" t="n"/>
    </row>
    <row r="92" ht="14.25" customHeight="1" s="980">
      <c r="A92" s="995" t="n"/>
      <c r="B92" s="1022" t="n"/>
      <c r="C92" s="1022" t="n"/>
      <c r="D92" s="1022" t="n"/>
      <c r="E92" s="1022" t="n"/>
      <c r="F92" s="1022" t="n"/>
      <c r="G92" s="1022" t="n"/>
    </row>
    <row r="93" ht="14.25" customHeight="1" s="980">
      <c r="A93" s="995" t="n"/>
      <c r="B93" s="1022" t="n"/>
      <c r="C93" s="1022" t="n"/>
      <c r="D93" s="1022" t="n"/>
      <c r="E93" s="1022" t="n"/>
      <c r="F93" s="1022" t="n"/>
      <c r="G93" s="1022" t="n"/>
    </row>
    <row r="94" ht="15" customHeight="1" s="980">
      <c r="A94" s="1253" t="n"/>
      <c r="B94" s="1254" t="n"/>
      <c r="C94" s="1254" t="n"/>
      <c r="D94" s="1254" t="n"/>
      <c r="E94" s="1254" t="n"/>
      <c r="F94" s="1254" t="n"/>
      <c r="G94" s="1254" t="n"/>
    </row>
    <row r="95" ht="15" customHeight="1" s="980">
      <c r="A95" s="994" t="n"/>
      <c r="B95" s="994" t="n"/>
      <c r="C95" s="994" t="n"/>
      <c r="D95" s="994" t="n"/>
      <c r="E95" s="994" t="n"/>
      <c r="F95" s="994" t="n"/>
      <c r="G95" s="994" t="n"/>
    </row>
    <row r="96" ht="14.25" customHeight="1" s="980">
      <c r="A96" s="1252" t="n"/>
      <c r="B96" s="994" t="n"/>
      <c r="C96" s="994" t="n"/>
      <c r="D96" s="994" t="n"/>
      <c r="E96" s="994" t="n"/>
      <c r="F96" s="994" t="n"/>
      <c r="G96" s="994" t="n"/>
    </row>
    <row r="97" ht="14.25" customHeight="1" s="980">
      <c r="A97" s="995" t="n"/>
      <c r="B97" s="1022" t="n"/>
      <c r="C97" s="1022" t="n"/>
      <c r="D97" s="1022" t="n"/>
      <c r="E97" s="1022" t="n"/>
      <c r="F97" s="1022" t="n"/>
      <c r="G97" s="1022" t="n"/>
    </row>
    <row r="98" ht="14.25" customHeight="1" s="980">
      <c r="A98" s="995" t="n"/>
      <c r="B98" s="1022" t="n"/>
      <c r="C98" s="1022" t="n"/>
      <c r="D98" s="1022" t="n"/>
      <c r="E98" s="1022" t="n"/>
      <c r="F98" s="1022" t="n"/>
      <c r="G98" s="1022" t="n"/>
    </row>
    <row r="99" ht="14.25" customHeight="1" s="980">
      <c r="A99" s="1022" t="n"/>
      <c r="B99" s="1022" t="n"/>
      <c r="C99" s="1022" t="n"/>
      <c r="D99" s="1022" t="n"/>
      <c r="E99" s="1022" t="n"/>
      <c r="F99" s="1022" t="n"/>
      <c r="G99" s="1022" t="n"/>
    </row>
    <row r="100" ht="14.25" customHeight="1" s="980">
      <c r="A100" s="1022" t="n"/>
      <c r="B100" s="1022" t="n"/>
      <c r="C100" s="1022" t="n"/>
      <c r="D100" s="1022" t="n"/>
      <c r="E100" s="1022" t="n"/>
      <c r="F100" s="1022" t="n"/>
      <c r="G100" s="1022" t="n"/>
    </row>
    <row r="101" ht="14.25" customHeight="1" s="980">
      <c r="A101" s="1022" t="n"/>
      <c r="B101" s="1022" t="n"/>
      <c r="C101" s="1022" t="n"/>
      <c r="D101" s="1022" t="n"/>
      <c r="E101" s="1022" t="n"/>
      <c r="F101" s="1022" t="n"/>
      <c r="G101" s="1022" t="n"/>
    </row>
    <row r="102" ht="14.25" customHeight="1" s="980">
      <c r="A102" s="1022" t="n"/>
      <c r="B102" s="1022" t="n"/>
      <c r="C102" s="1022" t="n"/>
      <c r="D102" s="1022" t="n"/>
      <c r="E102" s="1022" t="n"/>
      <c r="F102" s="1022" t="n"/>
      <c r="G102" s="1022" t="n"/>
    </row>
    <row r="103" ht="14.25" customHeight="1" s="980">
      <c r="A103" s="1022" t="n"/>
      <c r="B103" s="1022" t="n"/>
      <c r="C103" s="1022" t="n"/>
      <c r="D103" s="1022" t="n"/>
      <c r="E103" s="1022" t="n"/>
      <c r="F103" s="1022" t="n"/>
      <c r="G103" s="1022" t="n"/>
    </row>
    <row r="104" ht="14.25" customHeight="1" s="980">
      <c r="A104" s="1022" t="n"/>
      <c r="B104" s="1022" t="n"/>
      <c r="C104" s="1022" t="n"/>
      <c r="D104" s="1022" t="n"/>
      <c r="E104" s="1022" t="n"/>
      <c r="F104" s="1022" t="n"/>
      <c r="G104" s="1022" t="n"/>
    </row>
    <row r="105" ht="14.25" customHeight="1" s="980">
      <c r="A105" s="1022" t="n"/>
      <c r="B105" s="1022" t="n"/>
      <c r="C105" s="1022" t="n"/>
      <c r="D105" s="1022" t="n"/>
      <c r="E105" s="1022" t="n"/>
      <c r="F105" s="1022" t="n"/>
      <c r="G105" s="1022" t="n"/>
    </row>
    <row r="106" ht="14.25" customHeight="1" s="980">
      <c r="A106" s="1022" t="n"/>
      <c r="B106" s="1022" t="n"/>
      <c r="C106" s="1022" t="n"/>
      <c r="D106" s="1022" t="n"/>
      <c r="E106" s="1022" t="n"/>
      <c r="F106" s="1022" t="n"/>
      <c r="G106" s="1022" t="n"/>
    </row>
    <row r="107" ht="14.25" customHeight="1" s="980">
      <c r="A107" s="1022" t="n"/>
      <c r="B107" s="1022" t="n"/>
      <c r="C107" s="1022" t="n"/>
      <c r="D107" s="1022" t="n"/>
      <c r="E107" s="1022" t="n"/>
      <c r="F107" s="1022" t="n"/>
      <c r="G107" s="1022" t="n"/>
    </row>
    <row r="108" ht="14.25" customHeight="1" s="980">
      <c r="A108" s="1022" t="n"/>
      <c r="B108" s="1022" t="n"/>
      <c r="C108" s="1022" t="n"/>
      <c r="D108" s="1022" t="n"/>
      <c r="E108" s="1022" t="n"/>
      <c r="F108" s="1022" t="n"/>
      <c r="G108" s="1022" t="n"/>
    </row>
    <row r="109" ht="15" customHeight="1" s="980">
      <c r="A109" s="1253" t="n"/>
      <c r="B109" s="1254" t="n"/>
      <c r="C109" s="1254" t="n"/>
      <c r="D109" s="1254" t="n"/>
      <c r="E109" s="1254" t="n"/>
      <c r="F109" s="1254" t="n"/>
      <c r="G109" s="1254" t="n"/>
    </row>
    <row r="110" ht="15" customHeight="1" s="980">
      <c r="A110" s="994" t="n"/>
      <c r="B110" s="994" t="n"/>
      <c r="C110" s="994" t="n"/>
      <c r="D110" s="994" t="n"/>
      <c r="E110" s="994" t="n"/>
      <c r="F110" s="994" t="n"/>
      <c r="G110" s="994" t="n"/>
    </row>
    <row r="111" ht="14.25" customHeight="1" s="980">
      <c r="A111" s="994" t="n"/>
      <c r="B111" s="994" t="n"/>
      <c r="C111" s="994" t="n"/>
      <c r="D111" s="994" t="n"/>
      <c r="E111" s="994" t="n"/>
      <c r="F111" s="994" t="n"/>
      <c r="G111" s="994" t="n"/>
    </row>
    <row r="112" ht="14.25" customHeight="1" s="980">
      <c r="A112" s="995" t="n"/>
      <c r="B112" s="1256" t="n"/>
      <c r="C112" s="1256" t="n"/>
      <c r="D112" s="1256" t="n"/>
      <c r="E112" s="1256" t="n"/>
      <c r="F112" s="1022" t="n"/>
      <c r="G112" s="1022" t="n"/>
    </row>
    <row r="113" ht="14.25" customHeight="1" s="980">
      <c r="A113" s="995" t="n"/>
      <c r="B113" s="1022" t="n"/>
      <c r="C113" s="1022" t="n"/>
      <c r="D113" s="1022" t="n"/>
      <c r="E113" s="1022" t="n"/>
      <c r="F113" s="1022" t="n"/>
      <c r="G113" s="1022" t="n"/>
    </row>
    <row r="114" ht="14.25" customHeight="1" s="980">
      <c r="A114" s="995" t="n"/>
      <c r="B114" s="1022" t="n"/>
      <c r="C114" s="1022" t="n"/>
      <c r="D114" s="1022" t="n"/>
      <c r="E114" s="1022" t="n"/>
      <c r="F114" s="1022" t="n"/>
      <c r="G114" s="1022" t="n"/>
    </row>
    <row r="115" ht="14.25" customHeight="1" s="980">
      <c r="A115" s="995" t="n"/>
      <c r="B115" s="1257" t="n"/>
      <c r="C115" s="1257" t="n"/>
      <c r="D115" s="1257" t="n"/>
      <c r="E115" s="1257" t="n"/>
      <c r="F115" s="1022" t="n"/>
      <c r="G115" s="1022" t="n"/>
    </row>
    <row r="116" ht="14.25" customHeight="1" s="980">
      <c r="A116" s="995" t="n"/>
      <c r="B116" s="1257" t="n"/>
      <c r="C116" s="1257" t="n"/>
      <c r="D116" s="1257" t="n"/>
      <c r="E116" s="1257" t="n"/>
      <c r="F116" s="1258" t="n"/>
      <c r="G116" s="1258" t="n"/>
    </row>
    <row r="117" ht="14.25" customHeight="1" s="980">
      <c r="A117" s="995" t="n"/>
      <c r="B117" s="995" t="n"/>
      <c r="C117" s="995" t="n"/>
      <c r="D117" s="995" t="n"/>
      <c r="E117" s="995" t="n"/>
      <c r="F117" s="995" t="n"/>
      <c r="G117" s="995" t="n"/>
    </row>
    <row r="118" ht="15" customHeight="1" s="980">
      <c r="A118" s="1253" t="n"/>
      <c r="B118" s="1259" t="n"/>
      <c r="C118" s="1259" t="n"/>
      <c r="D118" s="1259" t="n"/>
      <c r="E118" s="1259" t="n"/>
      <c r="F118" s="1259" t="n"/>
      <c r="G118" s="1259" t="n"/>
    </row>
    <row r="119" ht="15" customHeight="1" s="980">
      <c r="A119" s="994" t="n"/>
      <c r="B119" s="994" t="n"/>
      <c r="C119" s="994" t="n"/>
      <c r="D119" s="994" t="n"/>
      <c r="E119" s="994" t="n"/>
      <c r="F119" s="994" t="n"/>
      <c r="G119" s="994" t="n"/>
    </row>
    <row r="120" ht="14.25" customHeight="1" s="980">
      <c r="A120" s="995" t="n"/>
      <c r="B120" s="995" t="n"/>
      <c r="C120" s="995" t="n"/>
      <c r="D120" s="995" t="n"/>
      <c r="E120" s="995" t="n"/>
      <c r="F120" s="995" t="n"/>
      <c r="G120" s="995" t="n"/>
    </row>
  </sheetData>
  <mergeCells count="1">
    <mergeCell ref="A27:G27"/>
  </mergeCells>
  <conditionalFormatting sqref="G29">
    <cfRule type="containsText" rank="0" priority="2" equalAverage="0" operator="containsText" aboveAverage="0" dxfId="0" text="Check" percent="0" bottom="0">
      <formula>NOT(ISERROR(SEARCH("Check",G29)))</formula>
    </cfRule>
  </conditionalFormatting>
  <conditionalFormatting sqref="B29:F29">
    <cfRule type="containsText" rank="0" priority="3" equalAverage="0" operator="containsText" aboveAverage="0" dxfId="0" text="Check" percent="0" bottom="0">
      <formula>NOT(ISERROR(SEARCH("Check",B29)))</formula>
    </cfRule>
  </conditionalFormatting>
  <conditionalFormatting sqref="B31:G31">
    <cfRule type="containsText" rank="0" priority="4" equalAverage="0" operator="containsText" aboveAverage="0" dxfId="0" text="Check" percent="0" bottom="0">
      <formula>NOT(ISERROR(SEARCH("Check",B31)))</formula>
    </cfRule>
  </conditionalFormatting>
  <conditionalFormatting sqref="B33:G33">
    <cfRule type="containsText" rank="0" priority="5" equalAverage="0" operator="containsText" aboveAverage="0" dxfId="0" text="Check" percent="0" bottom="0">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rintOptions horizontalCentered="0" verticalCentered="0" headings="0" gridLines="0" gridLinesSet="1"/>
  <pageMargins left="0.7" right="0.7" top="0.75" bottom="0.75" header="0.511811023622047" footer="0.511811023622047"/>
  <pageSetup orientation="portrait" paperSize="9" scale="38" fitToHeight="1" fitToWidth="1" pageOrder="downThenOver" blackAndWhite="0" draft="0" horizontalDpi="300" verticalDpi="300" copies="1"/>
  <colBreaks count="1" manualBreakCount="1">
    <brk id="19" min="0" max="65535" man="1"/>
  </colBreaks>
</worksheet>
</file>

<file path=xl/worksheets/sheet5.xml><?xml version="1.0" encoding="utf-8"?>
<worksheet xmlns="http://schemas.openxmlformats.org/spreadsheetml/2006/main">
  <sheetPr filterMode="0">
    <tabColor rgb="FF00B050"/>
    <outlinePr summaryBelow="1" summaryRight="1"/>
    <pageSetUpPr fitToPage="1"/>
  </sheetPr>
  <dimension ref="A1:U200"/>
  <sheetViews>
    <sheetView showFormulas="0" showGridLines="0" showRowColHeaders="1" showZeros="1" rightToLeft="0" tabSelected="1" showOutlineSymbols="1" defaultGridColor="1" view="pageBreakPreview" topLeftCell="A154" colorId="64" zoomScale="95" zoomScaleNormal="70" zoomScalePageLayoutView="95" workbookViewId="0">
      <selection pane="topLeft" activeCell="B184" activeCellId="0" sqref="B184"/>
    </sheetView>
  </sheetViews>
  <sheetFormatPr baseColWidth="8" defaultColWidth="7.9921875" defaultRowHeight="14.25" zeroHeight="0" outlineLevelRow="0"/>
  <cols>
    <col width="8" customWidth="1" style="1204" min="1" max="1"/>
    <col width="33" customWidth="1" style="1203" min="2" max="2"/>
    <col outlineLevel="1" width="15" customWidth="1" style="1204" min="3" max="3"/>
    <col width="15" customWidth="1" style="1204" min="4" max="4"/>
    <col width="14.75" customWidth="1" style="1204" min="5" max="5"/>
    <col width="15.25" customWidth="1" style="1204" min="6" max="6"/>
    <col width="15" customWidth="1" style="1204" min="7" max="7"/>
    <col width="14.51" customWidth="1" style="1204" min="8" max="8"/>
    <col width="35.25" customWidth="1" style="1204" min="9" max="9"/>
    <col width="8" customWidth="1" style="1204" min="10" max="13"/>
    <col width="33" customWidth="1" style="1057" min="14" max="14"/>
    <col outlineLevel="1" width="13.75" customWidth="1" style="1057" min="15" max="15"/>
    <col width="16.62" customWidth="1" style="1057" min="16" max="16"/>
    <col width="13.25" customWidth="1" style="1057" min="17" max="17"/>
    <col width="12.5" customWidth="1" style="1057" min="18" max="18"/>
    <col width="13.5" customWidth="1" style="1057" min="19" max="19"/>
    <col width="12.87" customWidth="1" style="1057" min="20" max="20"/>
    <col width="32.62" customWidth="1" style="1057" min="21" max="21"/>
    <col width="8" customWidth="1" style="1204" min="22" max="1024"/>
  </cols>
  <sheetData>
    <row r="1" ht="14.25" customFormat="1" customHeight="1" s="1260">
      <c r="B1" s="1261" t="n"/>
      <c r="C1" s="1260" t="n"/>
      <c r="D1" s="1260" t="n"/>
      <c r="E1" s="1260" t="n"/>
      <c r="F1" s="1260" t="n"/>
      <c r="G1" s="1260" t="n"/>
      <c r="H1" s="1260" t="n"/>
      <c r="I1" s="1260" t="n"/>
      <c r="N1" s="1057" t="n"/>
      <c r="O1" s="1057" t="n"/>
      <c r="P1" s="1057" t="n"/>
      <c r="Q1" s="1057" t="n"/>
      <c r="R1" s="1057" t="n"/>
      <c r="S1" s="1057" t="n"/>
      <c r="T1" s="1057" t="n"/>
      <c r="U1" s="1057" t="n"/>
    </row>
    <row r="2" ht="14.25" customFormat="1" customHeight="1" s="1057">
      <c r="B2" s="1161" t="inlineStr">
        <is>
          <t xml:space="preserve">CDM Notes Breakdown </t>
        </is>
      </c>
      <c r="C2" s="1054" t="n"/>
      <c r="D2" s="1054" t="n"/>
      <c r="E2" s="1054" t="n"/>
      <c r="F2" s="1054" t="n"/>
      <c r="G2" s="1054" t="n"/>
      <c r="H2" s="1054" t="n"/>
      <c r="I2" s="1055" t="n"/>
      <c r="N2" s="1262" t="inlineStr">
        <is>
          <t xml:space="preserve">CDM Notes Breakdown </t>
        </is>
      </c>
      <c r="O2" s="1054" t="n"/>
      <c r="P2" s="1054" t="n"/>
      <c r="Q2" s="1054" t="n"/>
      <c r="R2" s="1054" t="n"/>
      <c r="S2" s="1054" t="n"/>
      <c r="T2" s="1054" t="n"/>
      <c r="U2" s="1055" t="n"/>
    </row>
    <row r="3" ht="14.25" customFormat="1" customHeight="1" s="1057">
      <c r="B3" s="1056" t="n"/>
      <c r="C3" s="1057" t="n"/>
      <c r="D3" s="1057" t="n"/>
      <c r="E3" s="1057" t="n"/>
      <c r="F3" s="1057" t="n"/>
      <c r="G3" s="1057" t="n"/>
      <c r="H3" s="1057" t="n"/>
      <c r="I3" s="1058" t="n"/>
      <c r="N3" s="1263" t="n"/>
      <c r="O3" s="1057" t="n"/>
      <c r="P3" s="1057" t="n"/>
      <c r="Q3" s="1057" t="n"/>
      <c r="R3" s="1057" t="n"/>
      <c r="S3" s="1057" t="n"/>
      <c r="T3" s="1057" t="n"/>
      <c r="U3" s="1058" t="n"/>
    </row>
    <row r="4" ht="9.75" customFormat="1" customHeight="1" s="1057">
      <c r="B4" s="1060" t="inlineStr">
        <is>
          <t>Mizuho CCIF No.</t>
        </is>
      </c>
      <c r="C4" s="1061">
        <f>BS!$B$3</f>
        <v/>
      </c>
      <c r="D4" s="1062" t="n"/>
      <c r="E4" s="1062" t="n"/>
      <c r="F4" s="1062" t="n"/>
      <c r="G4" s="1062" t="n"/>
      <c r="H4" s="1062" t="n"/>
      <c r="I4" s="1063" t="n"/>
      <c r="N4" s="1264" t="inlineStr">
        <is>
          <t>Mizuho CCIF No.</t>
        </is>
      </c>
      <c r="O4" s="1061">
        <f>BS!$B$3</f>
        <v/>
      </c>
      <c r="P4" s="1062" t="n"/>
      <c r="Q4" s="1062" t="n"/>
      <c r="R4" s="1062" t="n"/>
      <c r="S4" s="1062" t="n"/>
      <c r="T4" s="1062" t="n"/>
      <c r="U4" s="1063" t="n"/>
    </row>
    <row r="5" ht="9.75" customFormat="1" customHeight="1" s="1057">
      <c r="B5" s="1064" t="n"/>
      <c r="C5" s="1065" t="n"/>
      <c r="D5" s="1066" t="n"/>
      <c r="E5" s="1066" t="n"/>
      <c r="F5" s="1066" t="n"/>
      <c r="G5" s="1066" t="n"/>
      <c r="H5" s="1066" t="n"/>
      <c r="I5" s="1067" t="n"/>
      <c r="N5" s="1064" t="n"/>
      <c r="O5" s="1065" t="n"/>
      <c r="P5" s="1066" t="n"/>
      <c r="Q5" s="1066" t="n"/>
      <c r="R5" s="1066" t="n"/>
      <c r="S5" s="1066" t="n"/>
      <c r="T5" s="1066" t="n"/>
      <c r="U5" s="1067" t="n"/>
    </row>
    <row r="6" ht="9.75" customFormat="1" customHeight="1" s="1057">
      <c r="B6" s="1060" t="inlineStr">
        <is>
          <t>Customer's Name</t>
        </is>
      </c>
      <c r="C6" s="1068">
        <f>BS!$B$2</f>
        <v/>
      </c>
      <c r="D6" s="1062" t="n"/>
      <c r="E6" s="1062" t="n"/>
      <c r="F6" s="1062" t="n"/>
      <c r="G6" s="1062" t="n"/>
      <c r="H6" s="1062" t="n"/>
      <c r="I6" s="1063" t="n"/>
      <c r="N6" s="1264" t="inlineStr">
        <is>
          <t>Customer's Name</t>
        </is>
      </c>
      <c r="O6" s="1068">
        <f>BS!$B$2</f>
        <v/>
      </c>
      <c r="P6" s="1062" t="n"/>
      <c r="Q6" s="1062" t="n"/>
      <c r="R6" s="1062" t="n"/>
      <c r="S6" s="1062" t="n"/>
      <c r="T6" s="1062" t="n"/>
      <c r="U6" s="1063" t="n"/>
    </row>
    <row r="7" ht="9.75" customFormat="1" customHeight="1" s="1057">
      <c r="B7" s="1064" t="n"/>
      <c r="C7" s="1065" t="n"/>
      <c r="D7" s="1066" t="n"/>
      <c r="E7" s="1066" t="n"/>
      <c r="F7" s="1066" t="n"/>
      <c r="G7" s="1066" t="n"/>
      <c r="H7" s="1066" t="n"/>
      <c r="I7" s="1067" t="n"/>
      <c r="N7" s="1064" t="n"/>
      <c r="O7" s="1065" t="n"/>
      <c r="P7" s="1066" t="n"/>
      <c r="Q7" s="1066" t="n"/>
      <c r="R7" s="1066" t="n"/>
      <c r="S7" s="1066" t="n"/>
      <c r="T7" s="1066" t="n"/>
      <c r="U7" s="1067" t="n"/>
    </row>
    <row r="8" ht="20.25" customFormat="1" customHeight="1" s="1057">
      <c r="B8" s="1060" t="inlineStr">
        <is>
          <t xml:space="preserve">Account Type </t>
        </is>
      </c>
      <c r="C8" s="1068">
        <f>'BS (Assets) breakdown'!$C$8:$I$8</f>
        <v/>
      </c>
      <c r="D8" s="1069" t="n"/>
      <c r="E8" s="1069" t="n"/>
      <c r="F8" s="1069" t="n"/>
      <c r="G8" s="1069" t="n"/>
      <c r="H8" s="1069" t="n"/>
      <c r="I8" s="1070" t="n"/>
      <c r="N8" s="1264" t="inlineStr">
        <is>
          <t xml:space="preserve">Account Type </t>
        </is>
      </c>
      <c r="O8" s="1068">
        <f>C8</f>
        <v/>
      </c>
      <c r="P8" s="1069" t="n"/>
      <c r="Q8" s="1069" t="n"/>
      <c r="R8" s="1069" t="n"/>
      <c r="S8" s="1069" t="n"/>
      <c r="T8" s="1069" t="n"/>
      <c r="U8" s="1070" t="n"/>
    </row>
    <row r="9" ht="9.75" customFormat="1" customHeight="1" s="1057">
      <c r="B9" s="1060" t="inlineStr">
        <is>
          <t>Unit</t>
        </is>
      </c>
      <c r="C9" s="1072">
        <f>BS!$B$7</f>
        <v/>
      </c>
      <c r="D9" s="1073">
        <f>BS!$B$8</f>
        <v/>
      </c>
      <c r="E9" s="1265" t="n"/>
      <c r="F9" s="1062" t="n"/>
      <c r="G9" s="1062" t="n"/>
      <c r="H9" s="1062" t="n"/>
      <c r="I9" s="1063" t="n"/>
      <c r="N9" s="1264" t="inlineStr">
        <is>
          <t>Unit</t>
        </is>
      </c>
      <c r="O9" s="1072">
        <f>BS!$B$7</f>
        <v/>
      </c>
      <c r="P9" s="1073">
        <f>BS!$B$10</f>
        <v/>
      </c>
      <c r="Q9" s="1265" t="n"/>
      <c r="R9" s="1062" t="n"/>
      <c r="S9" s="1062" t="n"/>
      <c r="T9" s="1062" t="n"/>
      <c r="U9" s="1063" t="n"/>
    </row>
    <row r="10" ht="9.75" customFormat="1" customHeight="1" s="1057">
      <c r="B10" s="1064" t="n"/>
      <c r="C10" s="1065" t="n"/>
      <c r="D10" s="1066" t="n"/>
      <c r="E10" s="1066" t="n"/>
      <c r="F10" s="1066" t="n"/>
      <c r="G10" s="1066" t="n"/>
      <c r="H10" s="1066" t="n"/>
      <c r="I10" s="1067" t="n"/>
      <c r="N10" s="1064" t="n"/>
      <c r="O10" s="1065" t="n"/>
      <c r="P10" s="1066" t="n"/>
      <c r="Q10" s="1066" t="n"/>
      <c r="R10" s="1066" t="n"/>
      <c r="S10" s="1066" t="n"/>
      <c r="T10" s="1066" t="n"/>
      <c r="U10" s="1067" t="n"/>
    </row>
    <row r="11" ht="14.25" customHeight="1" s="980">
      <c r="B11" s="1196" t="n"/>
      <c r="I11" s="1266" t="n"/>
      <c r="N11" s="1267" t="n"/>
      <c r="U11" s="1058" t="n"/>
    </row>
    <row r="12" ht="27.75" customFormat="1" customHeight="1" s="1268">
      <c r="B12" s="1269" t="inlineStr">
        <is>
          <t>Notes to Income Statements</t>
        </is>
      </c>
      <c r="C12" s="1270">
        <f>BS!$B$21</f>
        <v/>
      </c>
      <c r="D12" s="1270">
        <f>BS!$C$21</f>
        <v/>
      </c>
      <c r="E12" s="1270">
        <f>BS!$D$21</f>
        <v/>
      </c>
      <c r="F12" s="1270">
        <f>BS!$E$21</f>
        <v/>
      </c>
      <c r="G12" s="1270">
        <f>BS!$F$21</f>
        <v/>
      </c>
      <c r="H12" s="1270">
        <f>BS!$G$21</f>
        <v/>
      </c>
      <c r="I12" s="1271" t="inlineStr">
        <is>
          <t xml:space="preserve">Remarks </t>
        </is>
      </c>
      <c r="N12" s="1269" t="inlineStr">
        <is>
          <t>Notes to Income Statements</t>
        </is>
      </c>
      <c r="O12" s="1270">
        <f>BS!$B$21</f>
        <v/>
      </c>
      <c r="P12" s="1270">
        <f>BS!$C$21</f>
        <v/>
      </c>
      <c r="Q12" s="1270">
        <f>BS!$D$21</f>
        <v/>
      </c>
      <c r="R12" s="1270">
        <f>BS!$E$21</f>
        <v/>
      </c>
      <c r="S12" s="1270">
        <f>BS!$F$21</f>
        <v/>
      </c>
      <c r="T12" s="1270">
        <f>BS!$G$21</f>
        <v/>
      </c>
      <c r="U12" s="1271" t="inlineStr">
        <is>
          <t xml:space="preserve">Remarks </t>
        </is>
      </c>
    </row>
    <row r="13" ht="14.25" customFormat="1" customHeight="1" s="1113">
      <c r="B13" s="1272" t="inlineStr">
        <is>
          <t xml:space="preserve">Profit &amp; Loss </t>
        </is>
      </c>
      <c r="C13" s="1273" t="n"/>
      <c r="D13" s="1273" t="n"/>
      <c r="E13" s="1273" t="n"/>
      <c r="F13" s="1273" t="n"/>
      <c r="G13" s="1273" t="n"/>
      <c r="H13" s="1273" t="n"/>
      <c r="I13" s="1274" t="n"/>
      <c r="N13" s="1275" t="inlineStr">
        <is>
          <t xml:space="preserve">Profit &amp; Loss </t>
        </is>
      </c>
      <c r="O13" s="1276" t="n"/>
      <c r="P13" s="1276" t="n"/>
      <c r="Q13" s="1276" t="n"/>
      <c r="R13" s="1276" t="n"/>
      <c r="S13" s="1276" t="n"/>
      <c r="T13" s="1276" t="n"/>
      <c r="U13" s="1277" t="n"/>
    </row>
    <row r="14" ht="14.25" customFormat="1" customHeight="1" s="1113">
      <c r="B14" s="1091" t="inlineStr">
        <is>
          <t>Sales</t>
        </is>
      </c>
      <c r="C14" s="1092" t="n"/>
      <c r="D14" s="1092" t="n"/>
      <c r="E14" s="1092" t="n"/>
      <c r="F14" s="1092" t="n"/>
      <c r="G14" s="1092" t="n"/>
      <c r="H14" s="1092" t="n"/>
      <c r="I14" s="1278" t="n"/>
      <c r="N14" s="1279">
        <f>B14</f>
        <v/>
      </c>
      <c r="O14" s="1280" t="n"/>
      <c r="P14" s="1280" t="n"/>
      <c r="Q14" s="1280" t="n"/>
      <c r="R14" s="1280" t="n"/>
      <c r="S14" s="1280" t="n"/>
      <c r="T14" s="1280" t="n"/>
      <c r="U14" s="1281" t="n"/>
    </row>
    <row r="15" ht="14.25" customFormat="1" customHeight="1" s="1113">
      <c r="B15" s="1097" t="inlineStr">
        <is>
          <t>Revenue Sale of coal</t>
        </is>
      </c>
      <c r="C15" s="1128" t="n"/>
      <c r="D15" s="1128" t="n"/>
      <c r="E15" s="1128" t="n"/>
      <c r="F15" s="1128" t="n"/>
      <c r="G15" s="1128" t="n">
        <v>0</v>
      </c>
      <c r="H15" s="1128" t="n">
        <v>0</v>
      </c>
      <c r="I15" s="1278" t="n"/>
      <c r="N15" s="1282">
        <f>B15</f>
        <v/>
      </c>
      <c r="O15" s="1180">
        <f>C15*BS!$B$9</f>
        <v/>
      </c>
      <c r="P15" s="1180">
        <f>D15*BS!$B$9</f>
        <v/>
      </c>
      <c r="Q15" s="1180">
        <f>E15*BS!$B$9</f>
        <v/>
      </c>
      <c r="R15" s="1180">
        <f>F15*BS!$B$9</f>
        <v/>
      </c>
      <c r="S15" s="1180">
        <f>G15*BS!$B$9</f>
        <v/>
      </c>
      <c r="T15" s="1180">
        <f>H15*BS!$B$9</f>
        <v/>
      </c>
      <c r="U15" s="1283">
        <f>I15</f>
        <v/>
      </c>
    </row>
    <row r="16" ht="14.25" customFormat="1" customHeight="1" s="1113">
      <c r="B16" s="1097" t="inlineStr">
        <is>
          <t>Revenue Sale of coal</t>
        </is>
      </c>
      <c r="C16" s="1128" t="n"/>
      <c r="D16" s="1128" t="n"/>
      <c r="E16" s="1128" t="n"/>
      <c r="F16" s="1128" t="n"/>
      <c r="G16" s="1128" t="n">
        <v>116377997</v>
      </c>
      <c r="H16" s="1128" t="n">
        <v>256646599</v>
      </c>
      <c r="I16" s="1278" t="n"/>
      <c r="N16" s="1282">
        <f>B16</f>
        <v/>
      </c>
      <c r="O16" s="1180">
        <f>C16*BS!$B$9</f>
        <v/>
      </c>
      <c r="P16" s="1180">
        <f>D16*BS!$B$9</f>
        <v/>
      </c>
      <c r="Q16" s="1180">
        <f>E16*BS!$B$9</f>
        <v/>
      </c>
      <c r="R16" s="1180">
        <f>F16*BS!$B$9</f>
        <v/>
      </c>
      <c r="S16" s="1180">
        <f>G16*BS!$B$9</f>
        <v/>
      </c>
      <c r="T16" s="1180">
        <f>H16*BS!$B$9</f>
        <v/>
      </c>
      <c r="U16" s="1283">
        <f>I16</f>
        <v/>
      </c>
    </row>
    <row r="17" ht="14.25" customFormat="1" customHeight="1" s="1113">
      <c r="B17" s="1097" t="n"/>
      <c r="C17" s="1128" t="n"/>
      <c r="D17" s="1128" t="n"/>
      <c r="E17" s="1128" t="n"/>
      <c r="F17" s="1128" t="n"/>
      <c r="G17" s="1128" t="n"/>
      <c r="H17" s="1128" t="n"/>
      <c r="I17" s="1278" t="n"/>
      <c r="N17" s="1282">
        <f>B17</f>
        <v/>
      </c>
      <c r="O17" s="1180">
        <f>C17*BS!$B$9</f>
        <v/>
      </c>
      <c r="P17" s="1180">
        <f>D17*BS!$B$9</f>
        <v/>
      </c>
      <c r="Q17" s="1180">
        <f>E17*BS!$B$9</f>
        <v/>
      </c>
      <c r="R17" s="1180">
        <f>F17*BS!$B$9</f>
        <v/>
      </c>
      <c r="S17" s="1180">
        <f>G17*BS!$B$9</f>
        <v/>
      </c>
      <c r="T17" s="1180">
        <f>H17*BS!$B$9</f>
        <v/>
      </c>
      <c r="U17" s="1283">
        <f>I17</f>
        <v/>
      </c>
    </row>
    <row r="18" ht="16.5" customFormat="1" customHeight="1" s="1113">
      <c r="B18" s="1097" t="n"/>
      <c r="C18" s="1128" t="n"/>
      <c r="D18" s="1128" t="n"/>
      <c r="E18" s="1128" t="n"/>
      <c r="F18" s="1128" t="n"/>
      <c r="G18" s="1128" t="n"/>
      <c r="H18" s="1128" t="n"/>
      <c r="I18" s="1278" t="n"/>
      <c r="J18" s="1187" t="n"/>
      <c r="N18" s="1282">
        <f>B18</f>
        <v/>
      </c>
      <c r="O18" s="1180">
        <f>C18*BS!$B$9</f>
        <v/>
      </c>
      <c r="P18" s="1180">
        <f>D18*BS!$B$9</f>
        <v/>
      </c>
      <c r="Q18" s="1180">
        <f>E18*BS!$B$9</f>
        <v/>
      </c>
      <c r="R18" s="1180">
        <f>F18*BS!$B$9</f>
        <v/>
      </c>
      <c r="S18" s="1180">
        <f>G18*BS!$B$9</f>
        <v/>
      </c>
      <c r="T18" s="1180">
        <f>H18*BS!$B$9</f>
        <v/>
      </c>
      <c r="U18" s="1283">
        <f>I18</f>
        <v/>
      </c>
    </row>
    <row r="19" ht="14.25" customFormat="1" customHeight="1" s="1268">
      <c r="A19" s="1113" t="n"/>
      <c r="B19" s="1097" t="n"/>
      <c r="C19" s="1128" t="n"/>
      <c r="D19" s="1128" t="n"/>
      <c r="E19" s="1128" t="n"/>
      <c r="F19" s="1128" t="n"/>
      <c r="G19" s="1128" t="n"/>
      <c r="H19" s="1128" t="n"/>
      <c r="I19" s="1278" t="n"/>
      <c r="N19" s="1282">
        <f>B19</f>
        <v/>
      </c>
      <c r="O19" s="1180">
        <f>C19*BS!$B$9</f>
        <v/>
      </c>
      <c r="P19" s="1180">
        <f>D19*BS!$B$9</f>
        <v/>
      </c>
      <c r="Q19" s="1180">
        <f>E19*BS!$B$9</f>
        <v/>
      </c>
      <c r="R19" s="1180">
        <f>F19*BS!$B$9</f>
        <v/>
      </c>
      <c r="S19" s="1180">
        <f>G19*BS!$B$9</f>
        <v/>
      </c>
      <c r="T19" s="1180">
        <f>H19*BS!$B$9</f>
        <v/>
      </c>
      <c r="U19" s="1283">
        <f>I19</f>
        <v/>
      </c>
    </row>
    <row r="20" ht="14.25" customFormat="1" customHeight="1" s="1268">
      <c r="A20" s="1113" t="n"/>
      <c r="B20" s="1097" t="n"/>
      <c r="C20" s="1128" t="n"/>
      <c r="D20" s="1128" t="n"/>
      <c r="E20" s="1128" t="n"/>
      <c r="F20" s="1128" t="n"/>
      <c r="G20" s="1128" t="n"/>
      <c r="H20" s="1128" t="n"/>
      <c r="I20" s="1278" t="n"/>
      <c r="N20" s="1282">
        <f>B20</f>
        <v/>
      </c>
      <c r="O20" s="1180">
        <f>C20*BS!$B$9</f>
        <v/>
      </c>
      <c r="P20" s="1180">
        <f>D20*BS!$B$9</f>
        <v/>
      </c>
      <c r="Q20" s="1180">
        <f>E20*BS!$B$9</f>
        <v/>
      </c>
      <c r="R20" s="1180">
        <f>F20*BS!$B$9</f>
        <v/>
      </c>
      <c r="S20" s="1180">
        <f>G20*BS!$B$9</f>
        <v/>
      </c>
      <c r="T20" s="1180">
        <f>H20*BS!$B$9</f>
        <v/>
      </c>
      <c r="U20" s="1283">
        <f>I20</f>
        <v/>
      </c>
    </row>
    <row r="21" ht="14.25" customFormat="1" customHeight="1" s="1268">
      <c r="A21" s="1113" t="n"/>
      <c r="B21" s="1097" t="n"/>
      <c r="C21" s="1128" t="n"/>
      <c r="D21" s="1128" t="n"/>
      <c r="E21" s="1128" t="n"/>
      <c r="F21" s="1128" t="n"/>
      <c r="G21" s="1128" t="n"/>
      <c r="H21" s="1128" t="n"/>
      <c r="I21" s="1278" t="n"/>
      <c r="N21" s="1282">
        <f>B21</f>
        <v/>
      </c>
      <c r="O21" s="1180">
        <f>C21*BS!$B$9</f>
        <v/>
      </c>
      <c r="P21" s="1180">
        <f>D21*BS!$B$9</f>
        <v/>
      </c>
      <c r="Q21" s="1180">
        <f>E21*BS!$B$9</f>
        <v/>
      </c>
      <c r="R21" s="1180">
        <f>F21*BS!$B$9</f>
        <v/>
      </c>
      <c r="S21" s="1180">
        <f>G21*BS!$B$9</f>
        <v/>
      </c>
      <c r="T21" s="1180">
        <f>H21*BS!$B$9</f>
        <v/>
      </c>
      <c r="U21" s="1283">
        <f>I21</f>
        <v/>
      </c>
    </row>
    <row r="22" ht="14.25" customFormat="1" customHeight="1" s="1268">
      <c r="A22" s="1113" t="n"/>
      <c r="B22" s="1097" t="n"/>
      <c r="C22" s="1128" t="n"/>
      <c r="D22" s="1128" t="n"/>
      <c r="E22" s="1128" t="n"/>
      <c r="F22" s="1128" t="n"/>
      <c r="G22" s="1128" t="n"/>
      <c r="H22" s="1128" t="n"/>
      <c r="I22" s="1278" t="n"/>
      <c r="N22" s="1282">
        <f>B22</f>
        <v/>
      </c>
      <c r="O22" s="1180">
        <f>C22*BS!$B$9</f>
        <v/>
      </c>
      <c r="P22" s="1180">
        <f>D22*BS!$B$9</f>
        <v/>
      </c>
      <c r="Q22" s="1180">
        <f>E22*BS!$B$9</f>
        <v/>
      </c>
      <c r="R22" s="1180">
        <f>F22*BS!$B$9</f>
        <v/>
      </c>
      <c r="S22" s="1180">
        <f>G22*BS!$B$9</f>
        <v/>
      </c>
      <c r="T22" s="1180">
        <f>H22*BS!$B$9</f>
        <v/>
      </c>
      <c r="U22" s="1283">
        <f>I22</f>
        <v/>
      </c>
    </row>
    <row r="23" ht="14.25" customFormat="1" customHeight="1" s="1268">
      <c r="A23" s="1113" t="n"/>
      <c r="B23" s="1097" t="n"/>
      <c r="C23" s="1128" t="n"/>
      <c r="D23" s="1128" t="n"/>
      <c r="E23" s="1128" t="n"/>
      <c r="F23" s="1128" t="n"/>
      <c r="G23" s="1128" t="n"/>
      <c r="H23" s="1128" t="n"/>
      <c r="I23" s="1278" t="n"/>
      <c r="N23" s="1282">
        <f>B23</f>
        <v/>
      </c>
      <c r="O23" s="1180">
        <f>C23*BS!$B$9</f>
        <v/>
      </c>
      <c r="P23" s="1180">
        <f>D23*BS!$B$9</f>
        <v/>
      </c>
      <c r="Q23" s="1180">
        <f>E23*BS!$B$9</f>
        <v/>
      </c>
      <c r="R23" s="1180">
        <f>F23*BS!$B$9</f>
        <v/>
      </c>
      <c r="S23" s="1180">
        <f>G23*BS!$B$9</f>
        <v/>
      </c>
      <c r="T23" s="1180">
        <f>H23*BS!$B$9</f>
        <v/>
      </c>
      <c r="U23" s="1283">
        <f>I23</f>
        <v/>
      </c>
    </row>
    <row r="24" ht="14.25" customFormat="1" customHeight="1" s="1268">
      <c r="A24" s="1113" t="n"/>
      <c r="B24" s="1097" t="n"/>
      <c r="C24" s="1128" t="n"/>
      <c r="D24" s="1128" t="n"/>
      <c r="E24" s="1128" t="n"/>
      <c r="F24" s="1128" t="n"/>
      <c r="G24" s="1128" t="n"/>
      <c r="H24" s="1128" t="n"/>
      <c r="I24" s="1278" t="n"/>
      <c r="N24" s="1282" t="n"/>
      <c r="O24" s="1180">
        <f>C24*BS!$B$9</f>
        <v/>
      </c>
      <c r="P24" s="1180">
        <f>D24*BS!$B$9</f>
        <v/>
      </c>
      <c r="Q24" s="1180">
        <f>E24*BS!$B$9</f>
        <v/>
      </c>
      <c r="R24" s="1180">
        <f>F24*BS!$B$9</f>
        <v/>
      </c>
      <c r="S24" s="1180">
        <f>G24*BS!$B$9</f>
        <v/>
      </c>
      <c r="T24" s="1180">
        <f>H24*BS!$B$9</f>
        <v/>
      </c>
      <c r="U24" s="1283">
        <f>I24</f>
        <v/>
      </c>
    </row>
    <row r="25" ht="14.25" customFormat="1" customHeight="1" s="1268">
      <c r="A25" s="1113" t="n"/>
      <c r="B25" s="1097" t="n"/>
      <c r="C25" s="1128" t="n"/>
      <c r="D25" s="1128" t="n"/>
      <c r="E25" s="1128" t="n"/>
      <c r="F25" s="1128" t="n"/>
      <c r="G25" s="1128" t="n"/>
      <c r="H25" s="1128" t="n"/>
      <c r="I25" s="1278" t="n"/>
      <c r="N25" s="1282">
        <f>B25</f>
        <v/>
      </c>
      <c r="O25" s="1180">
        <f>C25*BS!$B$9</f>
        <v/>
      </c>
      <c r="P25" s="1180">
        <f>D25*BS!$B$9</f>
        <v/>
      </c>
      <c r="Q25" s="1180">
        <f>E25*BS!$B$9</f>
        <v/>
      </c>
      <c r="R25" s="1180">
        <f>F25*BS!$B$9</f>
        <v/>
      </c>
      <c r="S25" s="1180">
        <f>G25*BS!$B$9</f>
        <v/>
      </c>
      <c r="T25" s="1180">
        <f>H25*BS!$B$9</f>
        <v/>
      </c>
      <c r="U25" s="1283">
        <f>I25</f>
        <v/>
      </c>
    </row>
    <row r="26" ht="14.25" customFormat="1" customHeight="1" s="1268">
      <c r="B26" s="1091" t="inlineStr">
        <is>
          <t>Total</t>
        </is>
      </c>
      <c r="C26" s="1144">
        <f>SUM(C15:C25)</f>
        <v/>
      </c>
      <c r="D26" s="1144">
        <f>SUM(D15:D25)</f>
        <v/>
      </c>
      <c r="E26" s="1144">
        <f>SUM(E15:E25)</f>
        <v/>
      </c>
      <c r="F26" s="1144">
        <f>SUM(F15:F25)</f>
        <v/>
      </c>
      <c r="G26" s="1144">
        <f>SUM(G15:G25)</f>
        <v/>
      </c>
      <c r="H26" s="1144">
        <f>SUM(H15:H25)</f>
        <v/>
      </c>
      <c r="I26" s="1284" t="n"/>
      <c r="N26" s="1279">
        <f>B26</f>
        <v/>
      </c>
      <c r="O26" s="1186">
        <f>C26*BS!$B$9</f>
        <v/>
      </c>
      <c r="P26" s="1186">
        <f>D26*BS!$B$9</f>
        <v/>
      </c>
      <c r="Q26" s="1186">
        <f>E26*BS!$B$9</f>
        <v/>
      </c>
      <c r="R26" s="1186">
        <f>F26*BS!$B$9</f>
        <v/>
      </c>
      <c r="S26" s="1186">
        <f>G26*BS!$B$9</f>
        <v/>
      </c>
      <c r="T26" s="1186">
        <f>H26*BS!$B$9</f>
        <v/>
      </c>
      <c r="U26" s="1283">
        <f>I26</f>
        <v/>
      </c>
    </row>
    <row r="27" ht="14.25" customFormat="1" customHeight="1" s="1268">
      <c r="B27" s="1097" t="n"/>
      <c r="C27" s="1128" t="n"/>
      <c r="D27" s="1128" t="n"/>
      <c r="E27" s="1128" t="n"/>
      <c r="F27" s="1128" t="n"/>
      <c r="G27" s="1128" t="n"/>
      <c r="H27" s="1128" t="n"/>
      <c r="I27" s="1284" t="n"/>
      <c r="N27" s="1285" t="n"/>
      <c r="O27" s="1180" t="n"/>
      <c r="P27" s="1180" t="n"/>
      <c r="Q27" s="1180" t="n"/>
      <c r="R27" s="1180" t="n"/>
      <c r="S27" s="1180" t="n"/>
      <c r="T27" s="1180" t="n"/>
      <c r="U27" s="1283" t="n"/>
    </row>
    <row r="28" ht="14.25" customFormat="1" customHeight="1" s="1268">
      <c r="B28" s="1091" t="inlineStr">
        <is>
          <t>COS Expenses</t>
        </is>
      </c>
      <c r="C28" s="1173" t="n"/>
      <c r="D28" s="1173" t="n"/>
      <c r="E28" s="1173" t="n"/>
      <c r="F28" s="1173" t="n"/>
      <c r="G28" s="1173" t="n"/>
      <c r="H28" s="1173" t="n"/>
      <c r="I28" s="1284" t="n"/>
      <c r="N28" s="1279">
        <f>B28</f>
        <v/>
      </c>
      <c r="O28" s="1192" t="n"/>
      <c r="P28" s="1192" t="n"/>
      <c r="Q28" s="1192" t="n"/>
      <c r="R28" s="1192" t="n"/>
      <c r="S28" s="1192" t="n"/>
      <c r="T28" s="1192" t="n"/>
      <c r="U28" s="1283" t="n"/>
    </row>
    <row r="29" ht="14.25" customFormat="1" customHeight="1" s="1268">
      <c r="A29" s="1113" t="n"/>
      <c r="B29" s="1097" t="inlineStr">
        <is>
          <t>Cost of product sold</t>
        </is>
      </c>
      <c r="C29" s="1128" t="n"/>
      <c r="D29" s="1128" t="n"/>
      <c r="E29" s="1128" t="n"/>
      <c r="F29" s="1128" t="n"/>
      <c r="G29" s="1128" t="n">
        <v>0</v>
      </c>
      <c r="H29" s="1128" t="n">
        <v>0</v>
      </c>
      <c r="I29" s="1284" t="n"/>
      <c r="N29" s="1282">
        <f>B29</f>
        <v/>
      </c>
      <c r="O29" s="1180">
        <f>C29*BS!$B$9</f>
        <v/>
      </c>
      <c r="P29" s="1180">
        <f>D29*BS!$B$9</f>
        <v/>
      </c>
      <c r="Q29" s="1180">
        <f>E29*BS!$B$9</f>
        <v/>
      </c>
      <c r="R29" s="1180">
        <f>F29*BS!$B$9</f>
        <v/>
      </c>
      <c r="S29" s="1180">
        <f>G29*BS!$B$9</f>
        <v/>
      </c>
      <c r="T29" s="1180">
        <f>H29*BS!$B$9</f>
        <v/>
      </c>
      <c r="U29" s="1283">
        <f>I29</f>
        <v/>
      </c>
    </row>
    <row r="30" ht="14.25" customFormat="1" customHeight="1" s="1268">
      <c r="A30" s="1113" t="n"/>
      <c r="B30" s="1097" t="inlineStr">
        <is>
          <t>Cost of coal sold</t>
        </is>
      </c>
      <c r="C30" s="1128" t="n"/>
      <c r="D30" s="1128" t="n"/>
      <c r="E30" s="1128" t="n"/>
      <c r="F30" s="1128" t="n"/>
      <c r="G30" s="1128" t="n">
        <v>-70764509</v>
      </c>
      <c r="H30" s="1128" t="n">
        <v>-86129151</v>
      </c>
      <c r="I30" s="1284" t="n"/>
      <c r="N30" s="1282">
        <f>B30</f>
        <v/>
      </c>
      <c r="O30" s="1180">
        <f>C30*BS!$B$9</f>
        <v/>
      </c>
      <c r="P30" s="1180">
        <f>D30*BS!$B$9</f>
        <v/>
      </c>
      <c r="Q30" s="1180">
        <f>E30*BS!$B$9</f>
        <v/>
      </c>
      <c r="R30" s="1180">
        <f>F30*BS!$B$9</f>
        <v/>
      </c>
      <c r="S30" s="1180">
        <f>G30*BS!$B$9</f>
        <v/>
      </c>
      <c r="T30" s="1180">
        <f>H30*BS!$B$9</f>
        <v/>
      </c>
      <c r="U30" s="1283">
        <f>I30</f>
        <v/>
      </c>
    </row>
    <row r="31" ht="28.5" customFormat="1" customHeight="1" s="1268">
      <c r="A31" s="1113" t="n"/>
      <c r="B31" s="1097" t="n"/>
      <c r="C31" s="1128" t="n"/>
      <c r="D31" s="1128" t="n"/>
      <c r="E31" s="1128" t="n"/>
      <c r="F31" s="1128" t="n"/>
      <c r="G31" s="1128" t="n"/>
      <c r="H31" s="1128" t="n"/>
      <c r="I31" s="1284" t="n"/>
      <c r="N31" s="1282">
        <f>B31</f>
        <v/>
      </c>
      <c r="O31" s="1180">
        <f>C31*BS!$B$9</f>
        <v/>
      </c>
      <c r="P31" s="1180">
        <f>D31*BS!$B$9</f>
        <v/>
      </c>
      <c r="Q31" s="1180">
        <f>E31*BS!$B$9</f>
        <v/>
      </c>
      <c r="R31" s="1180">
        <f>F31*BS!$B$9</f>
        <v/>
      </c>
      <c r="S31" s="1180">
        <f>G31*BS!$B$9</f>
        <v/>
      </c>
      <c r="T31" s="1180">
        <f>H31*BS!$B$9</f>
        <v/>
      </c>
      <c r="U31" s="1283">
        <f>I31</f>
        <v/>
      </c>
    </row>
    <row r="32" ht="14.25" customFormat="1" customHeight="1" s="1268">
      <c r="A32" s="1113" t="n"/>
      <c r="B32" s="1097" t="n"/>
      <c r="C32" s="1128" t="n"/>
      <c r="D32" s="1128" t="n"/>
      <c r="E32" s="1128" t="n"/>
      <c r="F32" s="1128" t="n"/>
      <c r="G32" s="1128" t="n"/>
      <c r="H32" s="1128" t="n"/>
      <c r="I32" s="1284" t="n"/>
      <c r="N32" s="1282">
        <f>B32</f>
        <v/>
      </c>
      <c r="O32" s="1180">
        <f>C32*BS!$B$9</f>
        <v/>
      </c>
      <c r="P32" s="1180">
        <f>D32*BS!$B$9</f>
        <v/>
      </c>
      <c r="Q32" s="1180">
        <f>E32*BS!$B$9</f>
        <v/>
      </c>
      <c r="R32" s="1180">
        <f>F32*BS!$B$9</f>
        <v/>
      </c>
      <c r="S32" s="1180">
        <f>G32*BS!$B$9</f>
        <v/>
      </c>
      <c r="T32" s="1180">
        <f>H32*BS!$B$9</f>
        <v/>
      </c>
      <c r="U32" s="1283">
        <f>I32</f>
        <v/>
      </c>
    </row>
    <row r="33" ht="14.25" customFormat="1" customHeight="1" s="1268">
      <c r="A33" s="1113" t="n"/>
      <c r="B33" s="1097" t="n"/>
      <c r="C33" s="1128" t="n"/>
      <c r="D33" s="1128" t="n"/>
      <c r="E33" s="1128" t="n"/>
      <c r="F33" s="1128" t="n"/>
      <c r="G33" s="1128" t="n"/>
      <c r="H33" s="1128" t="n"/>
      <c r="I33" s="1284" t="n"/>
      <c r="N33" s="1282">
        <f>B33</f>
        <v/>
      </c>
      <c r="O33" s="1180">
        <f>C33*BS!$B$9</f>
        <v/>
      </c>
      <c r="P33" s="1180">
        <f>D33*BS!$B$9</f>
        <v/>
      </c>
      <c r="Q33" s="1180">
        <f>E33*BS!$B$9</f>
        <v/>
      </c>
      <c r="R33" s="1180">
        <f>F33*BS!$B$9</f>
        <v/>
      </c>
      <c r="S33" s="1180">
        <f>G33*BS!$B$9</f>
        <v/>
      </c>
      <c r="T33" s="1180">
        <f>H33*BS!$B$9</f>
        <v/>
      </c>
      <c r="U33" s="1283">
        <f>I33</f>
        <v/>
      </c>
    </row>
    <row r="34" ht="14.25" customFormat="1" customHeight="1" s="1268">
      <c r="A34" s="1113" t="n"/>
      <c r="B34" s="1097" t="n"/>
      <c r="C34" s="1128" t="n"/>
      <c r="D34" s="1128" t="n"/>
      <c r="E34" s="1128" t="n"/>
      <c r="F34" s="1128" t="n"/>
      <c r="G34" s="1128" t="n"/>
      <c r="H34" s="1128" t="n"/>
      <c r="I34" s="1284" t="n"/>
      <c r="N34" s="1282">
        <f>B34</f>
        <v/>
      </c>
      <c r="O34" s="1180">
        <f>C34*BS!$B$9</f>
        <v/>
      </c>
      <c r="P34" s="1180">
        <f>D34*BS!$B$9</f>
        <v/>
      </c>
      <c r="Q34" s="1180">
        <f>E34*BS!$B$9</f>
        <v/>
      </c>
      <c r="R34" s="1180">
        <f>F34*BS!$B$9</f>
        <v/>
      </c>
      <c r="S34" s="1180">
        <f>G34*BS!$B$9</f>
        <v/>
      </c>
      <c r="T34" s="1180">
        <f>H34*BS!$B$9</f>
        <v/>
      </c>
      <c r="U34" s="1283">
        <f>I34</f>
        <v/>
      </c>
    </row>
    <row r="35" ht="14.25" customFormat="1" customHeight="1" s="1268">
      <c r="A35" s="1113" t="n"/>
      <c r="B35" s="1097" t="n"/>
      <c r="C35" s="1128" t="n"/>
      <c r="D35" s="1128" t="n"/>
      <c r="E35" s="1128" t="n"/>
      <c r="F35" s="1128" t="n"/>
      <c r="G35" s="1128" t="n"/>
      <c r="H35" s="1128" t="n"/>
      <c r="I35" s="1284" t="n"/>
      <c r="N35" s="1282">
        <f>B35</f>
        <v/>
      </c>
      <c r="O35" s="1180">
        <f>C35*BS!$B$9</f>
        <v/>
      </c>
      <c r="P35" s="1180">
        <f>D35*BS!$B$9</f>
        <v/>
      </c>
      <c r="Q35" s="1180">
        <f>E35*BS!$B$9</f>
        <v/>
      </c>
      <c r="R35" s="1180">
        <f>F35*BS!$B$9</f>
        <v/>
      </c>
      <c r="S35" s="1180">
        <f>G35*BS!$B$9</f>
        <v/>
      </c>
      <c r="T35" s="1180">
        <f>H35*BS!$B$9</f>
        <v/>
      </c>
      <c r="U35" s="1283">
        <f>I35</f>
        <v/>
      </c>
    </row>
    <row r="36" ht="14.25" customFormat="1" customHeight="1" s="1268">
      <c r="A36" s="1113" t="n"/>
      <c r="B36" s="1097" t="n"/>
      <c r="C36" s="1128" t="n"/>
      <c r="D36" s="1128" t="n"/>
      <c r="E36" s="1128" t="n"/>
      <c r="F36" s="1128" t="n"/>
      <c r="G36" s="1128" t="n"/>
      <c r="H36" s="1128" t="n"/>
      <c r="I36" s="1284" t="n"/>
      <c r="N36" s="1282">
        <f>B36</f>
        <v/>
      </c>
      <c r="O36" s="1180">
        <f>C36*BS!$B$9</f>
        <v/>
      </c>
      <c r="P36" s="1180">
        <f>D36*BS!$B$9</f>
        <v/>
      </c>
      <c r="Q36" s="1180">
        <f>E36*BS!$B$9</f>
        <v/>
      </c>
      <c r="R36" s="1180">
        <f>F36*BS!$B$9</f>
        <v/>
      </c>
      <c r="S36" s="1180">
        <f>G36*BS!$B$9</f>
        <v/>
      </c>
      <c r="T36" s="1180">
        <f>H36*BS!$B$9</f>
        <v/>
      </c>
      <c r="U36" s="1283">
        <f>I36</f>
        <v/>
      </c>
    </row>
    <row r="37" ht="14.25" customFormat="1" customHeight="1" s="1268">
      <c r="A37" s="1113" t="n"/>
      <c r="B37" s="1097" t="n"/>
      <c r="C37" s="1128" t="n"/>
      <c r="D37" s="1128" t="n"/>
      <c r="E37" s="1128" t="n"/>
      <c r="F37" s="1128" t="n"/>
      <c r="G37" s="1128" t="n"/>
      <c r="H37" s="1128" t="n"/>
      <c r="I37" s="1284" t="n"/>
      <c r="N37" s="1282">
        <f>B37</f>
        <v/>
      </c>
      <c r="O37" s="1180">
        <f>C37*BS!$B$9</f>
        <v/>
      </c>
      <c r="P37" s="1180">
        <f>D37*BS!$B$9</f>
        <v/>
      </c>
      <c r="Q37" s="1180">
        <f>E37*BS!$B$9</f>
        <v/>
      </c>
      <c r="R37" s="1180">
        <f>F37*BS!$B$9</f>
        <v/>
      </c>
      <c r="S37" s="1180">
        <f>G37*BS!$B$9</f>
        <v/>
      </c>
      <c r="T37" s="1180">
        <f>H37*BS!$B$9</f>
        <v/>
      </c>
      <c r="U37" s="1283">
        <f>I37</f>
        <v/>
      </c>
    </row>
    <row r="38" ht="14.25" customFormat="1" customHeight="1" s="1268">
      <c r="A38" s="1113" t="n"/>
      <c r="B38" s="1097" t="n"/>
      <c r="C38" s="1128" t="n"/>
      <c r="D38" s="1128" t="n"/>
      <c r="E38" s="1128" t="n"/>
      <c r="F38" s="1128" t="n"/>
      <c r="G38" s="1128" t="n"/>
      <c r="H38" s="1128" t="n"/>
      <c r="I38" s="1284" t="n"/>
      <c r="N38" s="1282">
        <f>B38</f>
        <v/>
      </c>
      <c r="O38" s="1180">
        <f>C38*BS!$B$9</f>
        <v/>
      </c>
      <c r="P38" s="1180">
        <f>D38*BS!$B$9</f>
        <v/>
      </c>
      <c r="Q38" s="1180">
        <f>E38*BS!$B$9</f>
        <v/>
      </c>
      <c r="R38" s="1180">
        <f>F38*BS!$B$9</f>
        <v/>
      </c>
      <c r="S38" s="1180">
        <f>G38*BS!$B$9</f>
        <v/>
      </c>
      <c r="T38" s="1180">
        <f>H38*BS!$B$9</f>
        <v/>
      </c>
      <c r="U38" s="1283">
        <f>I38</f>
        <v/>
      </c>
    </row>
    <row r="39" ht="14.25" customFormat="1" customHeight="1" s="1268">
      <c r="A39" s="1113" t="n"/>
      <c r="B39" s="1097" t="n"/>
      <c r="C39" s="1128" t="n"/>
      <c r="D39" s="1128" t="n"/>
      <c r="E39" s="1128" t="n"/>
      <c r="F39" s="1128" t="n"/>
      <c r="G39" s="1128" t="n"/>
      <c r="H39" s="1128" t="n"/>
      <c r="I39" s="1284" t="n"/>
      <c r="N39" s="1282">
        <f>B39</f>
        <v/>
      </c>
      <c r="O39" s="1180">
        <f>C39*BS!$B$9</f>
        <v/>
      </c>
      <c r="P39" s="1180">
        <f>D39*BS!$B$9</f>
        <v/>
      </c>
      <c r="Q39" s="1180">
        <f>E39*BS!$B$9</f>
        <v/>
      </c>
      <c r="R39" s="1180">
        <f>F39*BS!$B$9</f>
        <v/>
      </c>
      <c r="S39" s="1180">
        <f>G39*BS!$B$9</f>
        <v/>
      </c>
      <c r="T39" s="1180">
        <f>H39*BS!$B$9</f>
        <v/>
      </c>
      <c r="U39" s="1283">
        <f>I39</f>
        <v/>
      </c>
    </row>
    <row r="40" ht="14.25" customFormat="1" customHeight="1" s="1268">
      <c r="A40" s="1113" t="n"/>
      <c r="B40" s="1097" t="n"/>
      <c r="C40" s="1128" t="n"/>
      <c r="D40" s="1128" t="n"/>
      <c r="E40" s="1128" t="n"/>
      <c r="F40" s="1128" t="n"/>
      <c r="G40" s="1128" t="n"/>
      <c r="H40" s="1128" t="n"/>
      <c r="I40" s="1284" t="n"/>
      <c r="N40" s="1282">
        <f>B40</f>
        <v/>
      </c>
      <c r="O40" s="1180">
        <f>C40*BS!$B$9</f>
        <v/>
      </c>
      <c r="P40" s="1180">
        <f>D40*BS!$B$9</f>
        <v/>
      </c>
      <c r="Q40" s="1180">
        <f>E40*BS!$B$9</f>
        <v/>
      </c>
      <c r="R40" s="1180">
        <f>F40*BS!$B$9</f>
        <v/>
      </c>
      <c r="S40" s="1180">
        <f>G40*BS!$B$9</f>
        <v/>
      </c>
      <c r="T40" s="1180">
        <f>H40*BS!$B$9</f>
        <v/>
      </c>
      <c r="U40" s="1283">
        <f>I40</f>
        <v/>
      </c>
    </row>
    <row r="41" ht="14.25" customFormat="1" customHeight="1" s="1268">
      <c r="A41" s="1113" t="n"/>
      <c r="B41" s="1097" t="n"/>
      <c r="C41" s="1128" t="n"/>
      <c r="D41" s="1128" t="n"/>
      <c r="E41" s="1128" t="n"/>
      <c r="F41" s="1128" t="n"/>
      <c r="G41" s="1128" t="n"/>
      <c r="H41" s="1128" t="n"/>
      <c r="I41" s="1284" t="n"/>
      <c r="N41" s="1282">
        <f>B41</f>
        <v/>
      </c>
      <c r="O41" s="1180">
        <f>C41*BS!$B$9</f>
        <v/>
      </c>
      <c r="P41" s="1180">
        <f>D41*BS!$B$9</f>
        <v/>
      </c>
      <c r="Q41" s="1180">
        <f>E41*BS!$B$9</f>
        <v/>
      </c>
      <c r="R41" s="1180">
        <f>F41*BS!$B$9</f>
        <v/>
      </c>
      <c r="S41" s="1180">
        <f>G41*BS!$B$9</f>
        <v/>
      </c>
      <c r="T41" s="1180">
        <f>H41*BS!$B$9</f>
        <v/>
      </c>
      <c r="U41" s="1283">
        <f>I41</f>
        <v/>
      </c>
    </row>
    <row r="42" ht="14.25" customFormat="1" customHeight="1" s="1268">
      <c r="B42" s="1114" t="inlineStr">
        <is>
          <t>Adjustments:</t>
        </is>
      </c>
      <c r="C42" s="1128" t="n"/>
      <c r="D42" s="1128" t="n"/>
      <c r="E42" s="1128" t="n"/>
      <c r="F42" s="1128" t="n"/>
      <c r="G42" s="1128" t="n"/>
      <c r="H42" s="1128" t="n"/>
      <c r="I42" s="1284" t="n"/>
      <c r="N42" s="1285">
        <f>B42</f>
        <v/>
      </c>
      <c r="O42" s="1180">
        <f>C42*BS!$B$9</f>
        <v/>
      </c>
      <c r="P42" s="1180">
        <f>D42*BS!$B$9</f>
        <v/>
      </c>
      <c r="Q42" s="1180">
        <f>E42*BS!$B$9</f>
        <v/>
      </c>
      <c r="R42" s="1180">
        <f>F42*BS!$B$9</f>
        <v/>
      </c>
      <c r="S42" s="1180">
        <f>G42*BS!$B$9</f>
        <v/>
      </c>
      <c r="T42" s="1180">
        <f>H42*BS!$B$9</f>
        <v/>
      </c>
      <c r="U42" s="1283">
        <f>I42</f>
        <v/>
      </c>
    </row>
    <row r="43" ht="14.25" customFormat="1" customHeight="1" s="1268">
      <c r="A43" s="1113" t="n"/>
      <c r="B43" s="1097" t="inlineStr">
        <is>
          <t xml:space="preserve">Power and fuel </t>
        </is>
      </c>
      <c r="C43" s="1128" t="n"/>
      <c r="D43" s="1128" t="n"/>
      <c r="E43" s="1128" t="n"/>
      <c r="F43" s="1128" t="n"/>
      <c r="G43" s="1128" t="n"/>
      <c r="H43" s="1128" t="n"/>
      <c r="I43" s="1284" t="n"/>
      <c r="N43" s="1282">
        <f>B43</f>
        <v/>
      </c>
      <c r="O43" s="1180">
        <f>C43*BS!$B$9</f>
        <v/>
      </c>
      <c r="P43" s="1180">
        <f>D43*BS!$B$9</f>
        <v/>
      </c>
      <c r="Q43" s="1180">
        <f>E43*BS!$B$9</f>
        <v/>
      </c>
      <c r="R43" s="1180">
        <f>F43*BS!$B$9</f>
        <v/>
      </c>
      <c r="S43" s="1180">
        <f>G43*BS!$B$9</f>
        <v/>
      </c>
      <c r="T43" s="1180">
        <f>H43*BS!$B$9</f>
        <v/>
      </c>
      <c r="U43" s="1283">
        <f>I43</f>
        <v/>
      </c>
    </row>
    <row r="44" ht="14.25" customFormat="1" customHeight="1" s="1268">
      <c r="A44" s="1113" t="n"/>
      <c r="B44" s="1097" t="n"/>
      <c r="C44" s="1128" t="n"/>
      <c r="D44" s="1128" t="n"/>
      <c r="E44" s="1128" t="n"/>
      <c r="F44" s="1128" t="n"/>
      <c r="G44" s="1128" t="n"/>
      <c r="H44" s="1128" t="n"/>
      <c r="I44" s="1284" t="n"/>
      <c r="N44" s="1282">
        <f>B44</f>
        <v/>
      </c>
      <c r="O44" s="1180">
        <f>C44*BS!$B$9</f>
        <v/>
      </c>
      <c r="P44" s="1180">
        <f>D44*BS!$B$9</f>
        <v/>
      </c>
      <c r="Q44" s="1180">
        <f>E44*BS!$B$9</f>
        <v/>
      </c>
      <c r="R44" s="1180">
        <f>F44*BS!$B$9</f>
        <v/>
      </c>
      <c r="S44" s="1180">
        <f>G44*BS!$B$9</f>
        <v/>
      </c>
      <c r="T44" s="1180">
        <f>H44*BS!$B$9</f>
        <v/>
      </c>
      <c r="U44" s="1283">
        <f>I44</f>
        <v/>
      </c>
    </row>
    <row r="45" ht="14.25" customFormat="1" customHeight="1" s="1268">
      <c r="A45" s="1113" t="n"/>
      <c r="B45" s="1097" t="n"/>
      <c r="C45" s="1128" t="n"/>
      <c r="D45" s="1128" t="n"/>
      <c r="E45" s="1128" t="n"/>
      <c r="F45" s="1128" t="n"/>
      <c r="G45" s="1128" t="n"/>
      <c r="H45" s="1128" t="n"/>
      <c r="I45" s="1284" t="n"/>
      <c r="N45" s="1282">
        <f>B45</f>
        <v/>
      </c>
      <c r="O45" s="1180">
        <f>C45*BS!$B$9</f>
        <v/>
      </c>
      <c r="P45" s="1180">
        <f>D45*BS!$B$9</f>
        <v/>
      </c>
      <c r="Q45" s="1180">
        <f>E45*BS!$B$9</f>
        <v/>
      </c>
      <c r="R45" s="1180">
        <f>F45*BS!$B$9</f>
        <v/>
      </c>
      <c r="S45" s="1180">
        <f>G45*BS!$B$9</f>
        <v/>
      </c>
      <c r="T45" s="1180">
        <f>H45*BS!$B$9</f>
        <v/>
      </c>
      <c r="U45" s="1283">
        <f>I45</f>
        <v/>
      </c>
    </row>
    <row r="46" ht="14.25" customFormat="1" customHeight="1" s="1268">
      <c r="A46" s="1113" t="n"/>
      <c r="B46" s="1097" t="n"/>
      <c r="C46" s="1128" t="n"/>
      <c r="D46" s="1128" t="n"/>
      <c r="E46" s="1128" t="n"/>
      <c r="F46" s="1128" t="n"/>
      <c r="G46" s="1128" t="n"/>
      <c r="H46" s="1128" t="n"/>
      <c r="I46" s="1284" t="n"/>
      <c r="N46" s="1282">
        <f>B46</f>
        <v/>
      </c>
      <c r="O46" s="1180">
        <f>C46*BS!$B$9</f>
        <v/>
      </c>
      <c r="P46" s="1180">
        <f>D46*BS!$B$9</f>
        <v/>
      </c>
      <c r="Q46" s="1180">
        <f>E46*BS!$B$9</f>
        <v/>
      </c>
      <c r="R46" s="1180">
        <f>F46*BS!$B$9</f>
        <v/>
      </c>
      <c r="S46" s="1180">
        <f>G46*BS!$B$9</f>
        <v/>
      </c>
      <c r="T46" s="1180">
        <f>H46*BS!$B$9</f>
        <v/>
      </c>
      <c r="U46" s="1283">
        <f>I46</f>
        <v/>
      </c>
    </row>
    <row r="47" ht="14.25" customFormat="1" customHeight="1" s="1268">
      <c r="A47" s="1113" t="n"/>
      <c r="B47" s="1097" t="n"/>
      <c r="C47" s="1128" t="n"/>
      <c r="D47" s="1128" t="n"/>
      <c r="E47" s="1128" t="n"/>
      <c r="F47" s="1128" t="n"/>
      <c r="G47" s="1128" t="n"/>
      <c r="H47" s="1128" t="n"/>
      <c r="I47" s="1284" t="n"/>
      <c r="N47" s="1282">
        <f>B47</f>
        <v/>
      </c>
      <c r="O47" s="1180">
        <f>C47*BS!$B$9</f>
        <v/>
      </c>
      <c r="P47" s="1180">
        <f>D47*BS!$B$9</f>
        <v/>
      </c>
      <c r="Q47" s="1180">
        <f>E47*BS!$B$9</f>
        <v/>
      </c>
      <c r="R47" s="1180">
        <f>F47*BS!$B$9</f>
        <v/>
      </c>
      <c r="S47" s="1180">
        <f>G47*BS!$B$9</f>
        <v/>
      </c>
      <c r="T47" s="1180">
        <f>H47*BS!$B$9</f>
        <v/>
      </c>
      <c r="U47" s="1283">
        <f>I47</f>
        <v/>
      </c>
    </row>
    <row r="48" ht="14.25" customFormat="1" customHeight="1" s="1268">
      <c r="A48" s="1113" t="n"/>
      <c r="B48" s="1097" t="n"/>
      <c r="C48" s="1128" t="n"/>
      <c r="D48" s="1128" t="n"/>
      <c r="E48" s="1128" t="n"/>
      <c r="F48" s="1128" t="n"/>
      <c r="G48" s="1128" t="n"/>
      <c r="H48" s="1128" t="n"/>
      <c r="I48" s="1284" t="n"/>
      <c r="K48" s="1286" t="n"/>
      <c r="N48" s="1282">
        <f>B48</f>
        <v/>
      </c>
      <c r="O48" s="1180">
        <f>C48*BS!$B$9</f>
        <v/>
      </c>
      <c r="P48" s="1180">
        <f>D48*BS!$B$9</f>
        <v/>
      </c>
      <c r="Q48" s="1180">
        <f>E48*BS!$B$9</f>
        <v/>
      </c>
      <c r="R48" s="1180">
        <f>F48*BS!$B$9</f>
        <v/>
      </c>
      <c r="S48" s="1180">
        <f>G48*BS!$B$9</f>
        <v/>
      </c>
      <c r="T48" s="1180">
        <f>H48*BS!$B$9</f>
        <v/>
      </c>
      <c r="U48" s="1283">
        <f>I48</f>
        <v/>
      </c>
    </row>
    <row r="49" ht="14.25" customFormat="1" customHeight="1" s="1268">
      <c r="A49" s="1113" t="n"/>
      <c r="B49" s="1097" t="n"/>
      <c r="C49" s="1128" t="n"/>
      <c r="D49" s="1128" t="n"/>
      <c r="E49" s="1128" t="n"/>
      <c r="F49" s="1128" t="n"/>
      <c r="G49" s="1128" t="n"/>
      <c r="H49" s="1128" t="n"/>
      <c r="I49" s="1284" t="n"/>
      <c r="N49" s="1282">
        <f>B49</f>
        <v/>
      </c>
      <c r="O49" s="1180">
        <f>C49*BS!$B$9</f>
        <v/>
      </c>
      <c r="P49" s="1180">
        <f>D49*BS!$B$9</f>
        <v/>
      </c>
      <c r="Q49" s="1180">
        <f>E49*BS!$B$9</f>
        <v/>
      </c>
      <c r="R49" s="1180">
        <f>F49*BS!$B$9</f>
        <v/>
      </c>
      <c r="S49" s="1180">
        <f>G49*BS!$B$9</f>
        <v/>
      </c>
      <c r="T49" s="1180">
        <f>H49*BS!$B$9</f>
        <v/>
      </c>
      <c r="U49" s="1283">
        <f>I49</f>
        <v/>
      </c>
    </row>
    <row r="50" ht="14.25" customFormat="1" customHeight="1" s="1268">
      <c r="A50" s="1113" t="n"/>
      <c r="B50" s="1114" t="n"/>
      <c r="C50" s="1128" t="n"/>
      <c r="D50" s="1128" t="n"/>
      <c r="E50" s="1128" t="n"/>
      <c r="F50" s="1128" t="n"/>
      <c r="G50" s="1128" t="n"/>
      <c r="H50" s="1128" t="n"/>
      <c r="I50" s="1284" t="n"/>
      <c r="N50" s="1282">
        <f>B50</f>
        <v/>
      </c>
      <c r="O50" s="1180">
        <f>C50*BS!$B$9</f>
        <v/>
      </c>
      <c r="P50" s="1180">
        <f>D50*BS!$B$9</f>
        <v/>
      </c>
      <c r="Q50" s="1180">
        <f>E50*BS!$B$9</f>
        <v/>
      </c>
      <c r="R50" s="1180">
        <f>F50*BS!$B$9</f>
        <v/>
      </c>
      <c r="S50" s="1180">
        <f>G50*BS!$B$9</f>
        <v/>
      </c>
      <c r="T50" s="1180">
        <f>H50*BS!$B$9</f>
        <v/>
      </c>
      <c r="U50" s="1283">
        <f>I50</f>
        <v/>
      </c>
    </row>
    <row r="51" ht="14.25" customFormat="1" customHeight="1" s="1268">
      <c r="A51" s="1113" t="n"/>
      <c r="B51" s="1114" t="n"/>
      <c r="C51" s="1128" t="n"/>
      <c r="D51" s="1128" t="n"/>
      <c r="E51" s="1128" t="n"/>
      <c r="F51" s="1128" t="n"/>
      <c r="G51" s="1128" t="n"/>
      <c r="H51" s="1128" t="n"/>
      <c r="I51" s="1284" t="n"/>
      <c r="N51" s="1282">
        <f>B51</f>
        <v/>
      </c>
      <c r="O51" s="1180">
        <f>C51*BS!$B$9</f>
        <v/>
      </c>
      <c r="P51" s="1180">
        <f>D51*BS!$B$9</f>
        <v/>
      </c>
      <c r="Q51" s="1180">
        <f>E51*BS!$B$9</f>
        <v/>
      </c>
      <c r="R51" s="1180">
        <f>F51*BS!$B$9</f>
        <v/>
      </c>
      <c r="S51" s="1180">
        <f>G51*BS!$B$9</f>
        <v/>
      </c>
      <c r="T51" s="1180">
        <f>H51*BS!$B$9</f>
        <v/>
      </c>
      <c r="U51" s="1283">
        <f>I51</f>
        <v/>
      </c>
    </row>
    <row r="52" ht="14.25" customFormat="1" customHeight="1" s="1268">
      <c r="A52" s="1113" t="n"/>
      <c r="B52" s="1114" t="n"/>
      <c r="C52" s="1128" t="n"/>
      <c r="D52" s="1128" t="n"/>
      <c r="E52" s="1128" t="n"/>
      <c r="F52" s="1128" t="n"/>
      <c r="G52" s="1128" t="n"/>
      <c r="H52" s="1128" t="n"/>
      <c r="I52" s="1284" t="n"/>
      <c r="N52" s="1282">
        <f>B52</f>
        <v/>
      </c>
      <c r="O52" s="1180">
        <f>C52*BS!$B$9</f>
        <v/>
      </c>
      <c r="P52" s="1180">
        <f>D52*BS!$B$9</f>
        <v/>
      </c>
      <c r="Q52" s="1180">
        <f>E52*BS!$B$9</f>
        <v/>
      </c>
      <c r="R52" s="1180">
        <f>F52*BS!$B$9</f>
        <v/>
      </c>
      <c r="S52" s="1180">
        <f>G52*BS!$B$9</f>
        <v/>
      </c>
      <c r="T52" s="1180">
        <f>H52*BS!$B$9</f>
        <v/>
      </c>
      <c r="U52" s="1283">
        <f>I52</f>
        <v/>
      </c>
    </row>
    <row r="53" ht="14.25" customFormat="1" customHeight="1" s="1268">
      <c r="B53" s="1091" t="inlineStr">
        <is>
          <t xml:space="preserve">Total </t>
        </is>
      </c>
      <c r="C53" s="1144">
        <f>SUM(C29:C52)</f>
        <v/>
      </c>
      <c r="D53" s="1144">
        <f>SUM(D29:D52)</f>
        <v/>
      </c>
      <c r="E53" s="1144">
        <f>SUM(E29:E52)</f>
        <v/>
      </c>
      <c r="F53" s="1144">
        <f>SUM(F29:F52)</f>
        <v/>
      </c>
      <c r="G53" s="1144">
        <f>SUM(G29:G52)</f>
        <v/>
      </c>
      <c r="H53" s="1144">
        <f>SUM(H29:H52)</f>
        <v/>
      </c>
      <c r="I53" s="1284" t="n"/>
      <c r="N53" s="1279">
        <f>B53</f>
        <v/>
      </c>
      <c r="O53" s="1186">
        <f>C53*BS!$B$9</f>
        <v/>
      </c>
      <c r="P53" s="1186">
        <f>D53*BS!$B$9</f>
        <v/>
      </c>
      <c r="Q53" s="1186">
        <f>E53*BS!$B$9</f>
        <v/>
      </c>
      <c r="R53" s="1186">
        <f>F53*BS!$B$9</f>
        <v/>
      </c>
      <c r="S53" s="1186">
        <f>G53*BS!$B$9</f>
        <v/>
      </c>
      <c r="T53" s="1186">
        <f>H53*BS!$B$9</f>
        <v/>
      </c>
      <c r="U53" s="1283">
        <f>I53</f>
        <v/>
      </c>
    </row>
    <row r="54" ht="14.25" customFormat="1" customHeight="1" s="1268">
      <c r="B54" s="1114" t="n"/>
      <c r="C54" s="1128" t="n"/>
      <c r="D54" s="1128" t="n"/>
      <c r="E54" s="1128" t="n"/>
      <c r="F54" s="1128" t="n"/>
      <c r="G54" s="1128" t="n"/>
      <c r="H54" s="1128" t="n"/>
      <c r="I54" s="1284" t="n"/>
      <c r="N54" s="1285" t="n"/>
      <c r="O54" s="1180" t="n"/>
      <c r="P54" s="1180" t="n"/>
      <c r="Q54" s="1180" t="n"/>
      <c r="R54" s="1180" t="n"/>
      <c r="S54" s="1180" t="n"/>
      <c r="T54" s="1180" t="n"/>
      <c r="U54" s="1283" t="n"/>
    </row>
    <row r="55" ht="14.25" customFormat="1" customHeight="1" s="1268">
      <c r="A55" s="1113" t="n"/>
      <c r="B55" s="1287" t="inlineStr">
        <is>
          <t>SG&amp;A expenses</t>
        </is>
      </c>
      <c r="C55" s="1173" t="n"/>
      <c r="D55" s="1173" t="n"/>
      <c r="E55" s="1173" t="n"/>
      <c r="F55" s="1173" t="n"/>
      <c r="G55" s="1173" t="n"/>
      <c r="H55" s="1173" t="n"/>
      <c r="I55" s="1284" t="n"/>
      <c r="N55" s="1279">
        <f>B55</f>
        <v/>
      </c>
      <c r="O55" s="1192">
        <f>C55*BS!$B$9</f>
        <v/>
      </c>
      <c r="P55" s="1192">
        <f>D55*BS!$B$9</f>
        <v/>
      </c>
      <c r="Q55" s="1192">
        <f>E55*BS!$B$9</f>
        <v/>
      </c>
      <c r="R55" s="1192">
        <f>F55*BS!$B$9</f>
        <v/>
      </c>
      <c r="S55" s="1192">
        <f>G55*BS!$B$9</f>
        <v/>
      </c>
      <c r="T55" s="1192">
        <f>H55*BS!$B$9</f>
        <v/>
      </c>
      <c r="U55" s="1283">
        <f>I55</f>
        <v/>
      </c>
    </row>
    <row r="56" ht="28.5" customFormat="1" customHeight="1" s="1268">
      <c r="A56" s="1113" t="n"/>
      <c r="B56" s="1097" t="inlineStr">
        <is>
          <t>Other expenses</t>
        </is>
      </c>
      <c r="C56" s="1128" t="n"/>
      <c r="D56" s="1128" t="n"/>
      <c r="E56" s="1128" t="n"/>
      <c r="F56" s="1128" t="n"/>
      <c r="G56" s="1128" t="n">
        <v>0</v>
      </c>
      <c r="H56" s="1128" t="n">
        <v>0</v>
      </c>
      <c r="I56" s="1284" t="n"/>
      <c r="N56" s="1282">
        <f>B56</f>
        <v/>
      </c>
      <c r="O56" s="1180">
        <f>C56*BS!$B$9</f>
        <v/>
      </c>
      <c r="P56" s="1180">
        <f>D56*BS!$B$9</f>
        <v/>
      </c>
      <c r="Q56" s="1180">
        <f>E56*BS!$B$9</f>
        <v/>
      </c>
      <c r="R56" s="1180">
        <f>F56*BS!$B$9</f>
        <v/>
      </c>
      <c r="S56" s="1180">
        <f>G56*BS!$B$9</f>
        <v/>
      </c>
      <c r="T56" s="1180">
        <f>H56*BS!$B$9</f>
        <v/>
      </c>
      <c r="U56" s="1283">
        <f>I56</f>
        <v/>
      </c>
    </row>
    <row r="57" ht="28.5" customFormat="1" customHeight="1" s="1268">
      <c r="A57" s="1113" t="n"/>
      <c r="B57" s="1097" t="inlineStr">
        <is>
          <t>Selling &amp; distribution expenses</t>
        </is>
      </c>
      <c r="C57" s="1128" t="n"/>
      <c r="D57" s="1128" t="n"/>
      <c r="E57" s="1128" t="n"/>
      <c r="F57" s="1128" t="n"/>
      <c r="G57" s="1128" t="n">
        <v>-1686525</v>
      </c>
      <c r="H57" s="1128" t="n">
        <v>-3717145</v>
      </c>
      <c r="I57" s="1284" t="n"/>
      <c r="N57" s="1282">
        <f>B57</f>
        <v/>
      </c>
      <c r="O57" s="1180">
        <f>C57*BS!$B$9</f>
        <v/>
      </c>
      <c r="P57" s="1180">
        <f>D57*BS!$B$9</f>
        <v/>
      </c>
      <c r="Q57" s="1180">
        <f>E57*BS!$B$9</f>
        <v/>
      </c>
      <c r="R57" s="1180">
        <f>F57*BS!$B$9</f>
        <v/>
      </c>
      <c r="S57" s="1180">
        <f>G57*BS!$B$9</f>
        <v/>
      </c>
      <c r="T57" s="1180">
        <f>H57*BS!$B$9</f>
        <v/>
      </c>
      <c r="U57" s="1283">
        <f>I57</f>
        <v/>
      </c>
    </row>
    <row r="58" ht="28.5" customFormat="1" customHeight="1" s="1268">
      <c r="A58" s="1113" t="n"/>
      <c r="B58" s="1097" t="inlineStr">
        <is>
          <t>Administration expenses</t>
        </is>
      </c>
      <c r="C58" s="1128" t="n"/>
      <c r="D58" s="1128" t="n"/>
      <c r="E58" s="1128" t="n"/>
      <c r="F58" s="1128" t="n"/>
      <c r="G58" s="1128" t="n">
        <v>-7455447</v>
      </c>
      <c r="H58" s="1128" t="n">
        <v>-9231795</v>
      </c>
      <c r="I58" s="1284" t="n"/>
      <c r="N58" s="1282">
        <f>B58</f>
        <v/>
      </c>
      <c r="O58" s="1180">
        <f>C58*BS!$B$9</f>
        <v/>
      </c>
      <c r="P58" s="1180">
        <f>D58*BS!$B$9</f>
        <v/>
      </c>
      <c r="Q58" s="1180">
        <f>E58*BS!$B$9</f>
        <v/>
      </c>
      <c r="R58" s="1180">
        <f>F58*BS!$B$9</f>
        <v/>
      </c>
      <c r="S58" s="1180">
        <f>G58*BS!$B$9</f>
        <v/>
      </c>
      <c r="T58" s="1180">
        <f>H58*BS!$B$9</f>
        <v/>
      </c>
      <c r="U58" s="1283">
        <f>I58</f>
        <v/>
      </c>
    </row>
    <row r="59" ht="14.25" customFormat="1" customHeight="1" s="1268">
      <c r="A59" s="1113" t="n"/>
      <c r="B59" s="1097" t="n"/>
      <c r="C59" s="1128" t="n"/>
      <c r="D59" s="1128" t="n"/>
      <c r="E59" s="1128" t="n"/>
      <c r="F59" s="1128" t="n"/>
      <c r="G59" s="1128" t="n"/>
      <c r="H59" s="1128" t="n"/>
      <c r="I59" s="1284" t="n"/>
      <c r="N59" s="1282">
        <f>B59</f>
        <v/>
      </c>
      <c r="O59" s="1180">
        <f>C59*BS!$B$9</f>
        <v/>
      </c>
      <c r="P59" s="1180">
        <f>D59*BS!$B$9</f>
        <v/>
      </c>
      <c r="Q59" s="1180">
        <f>E59*BS!$B$9</f>
        <v/>
      </c>
      <c r="R59" s="1180">
        <f>F59*BS!$B$9</f>
        <v/>
      </c>
      <c r="S59" s="1180">
        <f>G59*BS!$B$9</f>
        <v/>
      </c>
      <c r="T59" s="1180">
        <f>H59*BS!$B$9</f>
        <v/>
      </c>
      <c r="U59" s="1283">
        <f>I59</f>
        <v/>
      </c>
    </row>
    <row r="60" ht="14.25" customFormat="1" customHeight="1" s="1268">
      <c r="A60" s="1113" t="n"/>
      <c r="B60" s="1097" t="n"/>
      <c r="C60" s="1128" t="n"/>
      <c r="D60" s="1128" t="n"/>
      <c r="E60" s="1128" t="n"/>
      <c r="F60" s="1128" t="n"/>
      <c r="G60" s="1128" t="n"/>
      <c r="H60" s="1128" t="n"/>
      <c r="I60" s="1284" t="n"/>
      <c r="N60" s="1282">
        <f>B60</f>
        <v/>
      </c>
      <c r="O60" s="1180">
        <f>C60*BS!$B$9</f>
        <v/>
      </c>
      <c r="P60" s="1180">
        <f>D60*BS!$B$9</f>
        <v/>
      </c>
      <c r="Q60" s="1180">
        <f>E60*BS!$B$9</f>
        <v/>
      </c>
      <c r="R60" s="1180">
        <f>F60*BS!$B$9</f>
        <v/>
      </c>
      <c r="S60" s="1180">
        <f>G60*BS!$B$9</f>
        <v/>
      </c>
      <c r="T60" s="1180">
        <f>H60*BS!$B$9</f>
        <v/>
      </c>
      <c r="U60" s="1283">
        <f>I60</f>
        <v/>
      </c>
    </row>
    <row r="61" ht="14.25" customFormat="1" customHeight="1" s="1268">
      <c r="A61" s="1113" t="n"/>
      <c r="B61" s="1097" t="n"/>
      <c r="C61" s="1128" t="n"/>
      <c r="D61" s="1128" t="n"/>
      <c r="E61" s="1128" t="n"/>
      <c r="F61" s="1128" t="n"/>
      <c r="G61" s="1128" t="n"/>
      <c r="H61" s="1128" t="n"/>
      <c r="I61" s="1284" t="n"/>
      <c r="N61" s="1282">
        <f>B61</f>
        <v/>
      </c>
      <c r="O61" s="1180">
        <f>C61*BS!$B$9</f>
        <v/>
      </c>
      <c r="P61" s="1180">
        <f>D61*BS!$B$9</f>
        <v/>
      </c>
      <c r="Q61" s="1180">
        <f>E61*BS!$B$9</f>
        <v/>
      </c>
      <c r="R61" s="1180">
        <f>F61*BS!$B$9</f>
        <v/>
      </c>
      <c r="S61" s="1180">
        <f>G61*BS!$B$9</f>
        <v/>
      </c>
      <c r="T61" s="1180">
        <f>H61*BS!$B$9</f>
        <v/>
      </c>
      <c r="U61" s="1283">
        <f>I61</f>
        <v/>
      </c>
    </row>
    <row r="62" ht="14.25" customFormat="1" customHeight="1" s="1268">
      <c r="A62" s="1113" t="n"/>
      <c r="B62" s="1097" t="n"/>
      <c r="C62" s="1128" t="n"/>
      <c r="D62" s="1128" t="n"/>
      <c r="E62" s="1128" t="n"/>
      <c r="F62" s="1128" t="n"/>
      <c r="G62" s="1128" t="n"/>
      <c r="H62" s="1128" t="n"/>
      <c r="I62" s="1284" t="n"/>
      <c r="N62" s="1282">
        <f>B62</f>
        <v/>
      </c>
      <c r="O62" s="1180">
        <f>C62*BS!$B$9</f>
        <v/>
      </c>
      <c r="P62" s="1180">
        <f>D62*BS!$B$9</f>
        <v/>
      </c>
      <c r="Q62" s="1180">
        <f>E62*BS!$B$9</f>
        <v/>
      </c>
      <c r="R62" s="1180">
        <f>F62*BS!$B$9</f>
        <v/>
      </c>
      <c r="S62" s="1180">
        <f>G62*BS!$B$9</f>
        <v/>
      </c>
      <c r="T62" s="1180">
        <f>H62*BS!$B$9</f>
        <v/>
      </c>
      <c r="U62" s="1283">
        <f>I62</f>
        <v/>
      </c>
    </row>
    <row r="63" ht="14.25" customFormat="1" customHeight="1" s="1268">
      <c r="A63" s="1113" t="n"/>
      <c r="B63" s="1114" t="n"/>
      <c r="C63" s="1128" t="n"/>
      <c r="D63" s="1128" t="n"/>
      <c r="E63" s="1128" t="n"/>
      <c r="F63" s="1128" t="n"/>
      <c r="G63" s="1128" t="n"/>
      <c r="H63" s="1128" t="n"/>
      <c r="I63" s="1284" t="n"/>
      <c r="N63" s="1282">
        <f>B63</f>
        <v/>
      </c>
      <c r="O63" s="1180">
        <f>C63*BS!$B$9</f>
        <v/>
      </c>
      <c r="P63" s="1180">
        <f>D63*BS!$B$9</f>
        <v/>
      </c>
      <c r="Q63" s="1180">
        <f>E63*BS!$B$9</f>
        <v/>
      </c>
      <c r="R63" s="1180">
        <f>F63*BS!$B$9</f>
        <v/>
      </c>
      <c r="S63" s="1180">
        <f>G63*BS!$B$9</f>
        <v/>
      </c>
      <c r="T63" s="1180">
        <f>H63*BS!$B$9</f>
        <v/>
      </c>
      <c r="U63" s="1283">
        <f>I63</f>
        <v/>
      </c>
    </row>
    <row r="64" ht="14.25" customFormat="1" customHeight="1" s="1268">
      <c r="A64" s="1113" t="n"/>
      <c r="B64" s="1097" t="n"/>
      <c r="C64" s="1128" t="n"/>
      <c r="D64" s="1128" t="n"/>
      <c r="E64" s="1128" t="n"/>
      <c r="F64" s="1128" t="n"/>
      <c r="G64" s="1128" t="n"/>
      <c r="H64" s="1128" t="n"/>
      <c r="I64" s="1284" t="n"/>
      <c r="N64" s="1282">
        <f>B64</f>
        <v/>
      </c>
      <c r="O64" s="1180">
        <f>C64*BS!$B$9</f>
        <v/>
      </c>
      <c r="P64" s="1180">
        <f>D64*BS!$B$9</f>
        <v/>
      </c>
      <c r="Q64" s="1180">
        <f>E64*BS!$B$9</f>
        <v/>
      </c>
      <c r="R64" s="1180">
        <f>F64*BS!$B$9</f>
        <v/>
      </c>
      <c r="S64" s="1180">
        <f>G64*BS!$B$9</f>
        <v/>
      </c>
      <c r="T64" s="1180">
        <f>H64*BS!$B$9</f>
        <v/>
      </c>
      <c r="U64" s="1283">
        <f>I64</f>
        <v/>
      </c>
    </row>
    <row r="65" ht="28.5" customFormat="1" customHeight="1" s="1268">
      <c r="A65" s="1113" t="n"/>
      <c r="B65" s="1097" t="inlineStr">
        <is>
          <t xml:space="preserve"> Depreciation and Amortisation expense</t>
        </is>
      </c>
      <c r="C65" s="1128" t="n"/>
      <c r="D65" s="1128" t="n"/>
      <c r="E65" s="1128" t="n"/>
      <c r="F65" s="1128" t="n"/>
      <c r="G65" s="1128" t="n"/>
      <c r="H65" s="1128" t="n"/>
      <c r="I65" s="1284" t="n"/>
      <c r="N65" s="1282" t="n"/>
      <c r="O65" s="1180">
        <f>C65*BS!$B$9</f>
        <v/>
      </c>
      <c r="P65" s="1180">
        <f>D65*BS!$B$9</f>
        <v/>
      </c>
      <c r="Q65" s="1180">
        <f>E65*BS!$B$9</f>
        <v/>
      </c>
      <c r="R65" s="1180">
        <f>F65*BS!$B$9</f>
        <v/>
      </c>
      <c r="S65" s="1180">
        <f>G65*BS!$B$9</f>
        <v/>
      </c>
      <c r="T65" s="1180">
        <f>H65*BS!$B$9</f>
        <v/>
      </c>
      <c r="U65" s="1283">
        <f>I65</f>
        <v/>
      </c>
    </row>
    <row r="66" ht="14.25" customFormat="1" customHeight="1" s="1268">
      <c r="B66" s="1114" t="inlineStr">
        <is>
          <t>Adjustments:</t>
        </is>
      </c>
      <c r="C66" s="1128" t="n"/>
      <c r="D66" s="1128" t="n"/>
      <c r="E66" s="1128" t="n"/>
      <c r="F66" s="1128" t="n"/>
      <c r="G66" s="1128" t="n"/>
      <c r="H66" s="1128" t="n"/>
      <c r="I66" s="1284" t="n"/>
      <c r="N66" s="1285">
        <f>B66</f>
        <v/>
      </c>
      <c r="O66" s="1180">
        <f>C66*BS!$B$9</f>
        <v/>
      </c>
      <c r="P66" s="1180">
        <f>D66*BS!$B$9</f>
        <v/>
      </c>
      <c r="Q66" s="1180">
        <f>E66*BS!$B$9</f>
        <v/>
      </c>
      <c r="R66" s="1180">
        <f>F66*BS!$B$9</f>
        <v/>
      </c>
      <c r="S66" s="1180">
        <f>G66*BS!$B$9</f>
        <v/>
      </c>
      <c r="T66" s="1180">
        <f>H66*BS!$B$9</f>
        <v/>
      </c>
      <c r="U66" s="1283">
        <f>I66</f>
        <v/>
      </c>
    </row>
    <row r="67" ht="14.25" customFormat="1" customHeight="1" s="1268">
      <c r="B67" s="1288">
        <f>B43</f>
        <v/>
      </c>
      <c r="C67" s="1128">
        <f>C43</f>
        <v/>
      </c>
      <c r="D67" s="1128">
        <f>D43</f>
        <v/>
      </c>
      <c r="E67" s="1128">
        <f>E43</f>
        <v/>
      </c>
      <c r="F67" s="1128">
        <f>F43</f>
        <v/>
      </c>
      <c r="G67" s="1128">
        <f>G43</f>
        <v/>
      </c>
      <c r="H67" s="1128">
        <f>H43</f>
        <v/>
      </c>
      <c r="I67" s="1284" t="n"/>
      <c r="N67" s="1282">
        <f>B67</f>
        <v/>
      </c>
      <c r="O67" s="1180">
        <f>C67*BS!$B$9</f>
        <v/>
      </c>
      <c r="P67" s="1180">
        <f>D67*BS!$B$9</f>
        <v/>
      </c>
      <c r="Q67" s="1180">
        <f>E67*BS!$B$9</f>
        <v/>
      </c>
      <c r="R67" s="1180">
        <f>F67*BS!$B$9</f>
        <v/>
      </c>
      <c r="S67" s="1180">
        <f>G67*BS!$B$9</f>
        <v/>
      </c>
      <c r="T67" s="1180">
        <f>H67*BS!$B$9</f>
        <v/>
      </c>
      <c r="U67" s="1283">
        <f>I67</f>
        <v/>
      </c>
    </row>
    <row r="68" ht="14.25" customFormat="1" customHeight="1" s="1268">
      <c r="B68" s="1288">
        <f>B44</f>
        <v/>
      </c>
      <c r="C68" s="1128">
        <f>C44</f>
        <v/>
      </c>
      <c r="D68" s="1128">
        <f>D44</f>
        <v/>
      </c>
      <c r="E68" s="1128">
        <f>E44</f>
        <v/>
      </c>
      <c r="F68" s="1128">
        <f>F44</f>
        <v/>
      </c>
      <c r="G68" s="1128">
        <f>G44</f>
        <v/>
      </c>
      <c r="H68" s="1128">
        <f>H44</f>
        <v/>
      </c>
      <c r="I68" s="1284" t="n"/>
      <c r="N68" s="1282">
        <f>B68</f>
        <v/>
      </c>
      <c r="O68" s="1180">
        <f>C68*BS!$B$9</f>
        <v/>
      </c>
      <c r="P68" s="1180">
        <f>D68*BS!$B$9</f>
        <v/>
      </c>
      <c r="Q68" s="1180">
        <f>E68*BS!$B$9</f>
        <v/>
      </c>
      <c r="R68" s="1180">
        <f>F68*BS!$B$9</f>
        <v/>
      </c>
      <c r="S68" s="1180">
        <f>G68*BS!$B$9</f>
        <v/>
      </c>
      <c r="T68" s="1180">
        <f>H68*BS!$B$9</f>
        <v/>
      </c>
      <c r="U68" s="1283">
        <f>I68</f>
        <v/>
      </c>
    </row>
    <row r="69" ht="14.25" customFormat="1" customHeight="1" s="1268">
      <c r="B69" s="1288">
        <f>B45</f>
        <v/>
      </c>
      <c r="C69" s="1128">
        <f>C45</f>
        <v/>
      </c>
      <c r="D69" s="1128">
        <f>D45</f>
        <v/>
      </c>
      <c r="E69" s="1128">
        <f>E45</f>
        <v/>
      </c>
      <c r="F69" s="1128">
        <f>F45</f>
        <v/>
      </c>
      <c r="G69" s="1128">
        <f>G45</f>
        <v/>
      </c>
      <c r="H69" s="1128">
        <f>H45</f>
        <v/>
      </c>
      <c r="I69" s="1284" t="n"/>
      <c r="N69" s="1282">
        <f>B69</f>
        <v/>
      </c>
      <c r="O69" s="1180">
        <f>C69*BS!$B$9</f>
        <v/>
      </c>
      <c r="P69" s="1180">
        <f>D69*BS!$B$9</f>
        <v/>
      </c>
      <c r="Q69" s="1180">
        <f>E69*BS!$B$9</f>
        <v/>
      </c>
      <c r="R69" s="1180">
        <f>F69*BS!$B$9</f>
        <v/>
      </c>
      <c r="S69" s="1180">
        <f>G69*BS!$B$9</f>
        <v/>
      </c>
      <c r="T69" s="1180">
        <f>H69*BS!$B$9</f>
        <v/>
      </c>
      <c r="U69" s="1283">
        <f>I69</f>
        <v/>
      </c>
    </row>
    <row r="70" ht="14.25" customFormat="1" customHeight="1" s="1268">
      <c r="B70" s="1288">
        <f>B46</f>
        <v/>
      </c>
      <c r="C70" s="1128">
        <f>C46</f>
        <v/>
      </c>
      <c r="D70" s="1128">
        <f>D46</f>
        <v/>
      </c>
      <c r="E70" s="1128">
        <f>E46</f>
        <v/>
      </c>
      <c r="F70" s="1128">
        <f>F46</f>
        <v/>
      </c>
      <c r="G70" s="1128">
        <f>G46</f>
        <v/>
      </c>
      <c r="H70" s="1128">
        <f>H46</f>
        <v/>
      </c>
      <c r="I70" s="1284" t="n"/>
      <c r="N70" s="1282">
        <f>B70</f>
        <v/>
      </c>
      <c r="O70" s="1180">
        <f>C70*BS!$B$9</f>
        <v/>
      </c>
      <c r="P70" s="1180">
        <f>D70*BS!$B$9</f>
        <v/>
      </c>
      <c r="Q70" s="1180">
        <f>E70*BS!$B$9</f>
        <v/>
      </c>
      <c r="R70" s="1180">
        <f>F70*BS!$B$9</f>
        <v/>
      </c>
      <c r="S70" s="1180">
        <f>G70*BS!$B$9</f>
        <v/>
      </c>
      <c r="T70" s="1180">
        <f>H70*BS!$B$9</f>
        <v/>
      </c>
      <c r="U70" s="1283">
        <f>I70</f>
        <v/>
      </c>
    </row>
    <row r="71" ht="14.25" customFormat="1" customHeight="1" s="1268">
      <c r="B71" s="1288">
        <f>B47</f>
        <v/>
      </c>
      <c r="C71" s="1128">
        <f>C47</f>
        <v/>
      </c>
      <c r="D71" s="1128">
        <f>D47</f>
        <v/>
      </c>
      <c r="E71" s="1128">
        <f>E47</f>
        <v/>
      </c>
      <c r="F71" s="1128">
        <f>F47</f>
        <v/>
      </c>
      <c r="G71" s="1128">
        <f>G47</f>
        <v/>
      </c>
      <c r="H71" s="1128">
        <f>H47</f>
        <v/>
      </c>
      <c r="I71" s="1284" t="n"/>
      <c r="N71" s="1282">
        <f>B71</f>
        <v/>
      </c>
      <c r="O71" s="1180">
        <f>C71*BS!$B$9</f>
        <v/>
      </c>
      <c r="P71" s="1180">
        <f>D71*BS!$B$9</f>
        <v/>
      </c>
      <c r="Q71" s="1180">
        <f>E71*BS!$B$9</f>
        <v/>
      </c>
      <c r="R71" s="1180">
        <f>F71*BS!$B$9</f>
        <v/>
      </c>
      <c r="S71" s="1180">
        <f>G71*BS!$B$9</f>
        <v/>
      </c>
      <c r="T71" s="1180">
        <f>H71*BS!$B$9</f>
        <v/>
      </c>
      <c r="U71" s="1283">
        <f>I71</f>
        <v/>
      </c>
    </row>
    <row r="72" ht="14.25" customFormat="1" customHeight="1" s="1268">
      <c r="B72" s="1288">
        <f>B48</f>
        <v/>
      </c>
      <c r="C72" s="1128">
        <f>C48</f>
        <v/>
      </c>
      <c r="D72" s="1128">
        <f>D48</f>
        <v/>
      </c>
      <c r="E72" s="1128">
        <f>E48</f>
        <v/>
      </c>
      <c r="F72" s="1128">
        <f>F48</f>
        <v/>
      </c>
      <c r="G72" s="1128">
        <f>G48</f>
        <v/>
      </c>
      <c r="H72" s="1128">
        <f>H48</f>
        <v/>
      </c>
      <c r="I72" s="1284" t="n"/>
      <c r="N72" s="1282">
        <f>B72</f>
        <v/>
      </c>
      <c r="O72" s="1180">
        <f>C72*BS!$B$9</f>
        <v/>
      </c>
      <c r="P72" s="1180">
        <f>D72*BS!$B$9</f>
        <v/>
      </c>
      <c r="Q72" s="1180">
        <f>E72*BS!$B$9</f>
        <v/>
      </c>
      <c r="R72" s="1180">
        <f>F72*BS!$B$9</f>
        <v/>
      </c>
      <c r="S72" s="1180">
        <f>G72*BS!$B$9</f>
        <v/>
      </c>
      <c r="T72" s="1180">
        <f>H72*BS!$B$9</f>
        <v/>
      </c>
      <c r="U72" s="1283">
        <f>I72</f>
        <v/>
      </c>
    </row>
    <row r="73" ht="14.25" customFormat="1" customHeight="1" s="1268">
      <c r="B73" s="1288" t="n"/>
      <c r="C73" s="1128">
        <f>C49</f>
        <v/>
      </c>
      <c r="D73" s="1128">
        <f>D49</f>
        <v/>
      </c>
      <c r="E73" s="1128">
        <f>E49</f>
        <v/>
      </c>
      <c r="F73" s="1128">
        <f>F49</f>
        <v/>
      </c>
      <c r="G73" s="1128">
        <f>G49</f>
        <v/>
      </c>
      <c r="H73" s="1128">
        <f>H49</f>
        <v/>
      </c>
      <c r="I73" s="1284" t="n"/>
      <c r="N73" s="1282" t="n"/>
      <c r="O73" s="1180">
        <f>C73*BS!$B$9</f>
        <v/>
      </c>
      <c r="P73" s="1180">
        <f>D73*BS!$B$9</f>
        <v/>
      </c>
      <c r="Q73" s="1180">
        <f>E73*BS!$B$9</f>
        <v/>
      </c>
      <c r="R73" s="1180">
        <f>F73*BS!$B$9</f>
        <v/>
      </c>
      <c r="S73" s="1180">
        <f>G73*BS!$B$9</f>
        <v/>
      </c>
      <c r="T73" s="1180">
        <f>H73*BS!$B$9</f>
        <v/>
      </c>
      <c r="U73" s="1283">
        <f>I73</f>
        <v/>
      </c>
    </row>
    <row r="74" ht="14.25" customFormat="1" customHeight="1" s="1268">
      <c r="B74" s="1288" t="n"/>
      <c r="C74" s="1128">
        <f>C50</f>
        <v/>
      </c>
      <c r="D74" s="1128">
        <f>D50</f>
        <v/>
      </c>
      <c r="E74" s="1128">
        <f>E50</f>
        <v/>
      </c>
      <c r="F74" s="1128">
        <f>F50</f>
        <v/>
      </c>
      <c r="G74" s="1128">
        <f>G50</f>
        <v/>
      </c>
      <c r="H74" s="1128">
        <f>H50</f>
        <v/>
      </c>
      <c r="I74" s="1284" t="n"/>
      <c r="N74" s="1282" t="n"/>
      <c r="O74" s="1180">
        <f>C74*BS!$B$9</f>
        <v/>
      </c>
      <c r="P74" s="1180">
        <f>D74*BS!$B$9</f>
        <v/>
      </c>
      <c r="Q74" s="1180">
        <f>E74*BS!$B$9</f>
        <v/>
      </c>
      <c r="R74" s="1180">
        <f>F74*BS!$B$9</f>
        <v/>
      </c>
      <c r="S74" s="1180">
        <f>G74*BS!$B$9</f>
        <v/>
      </c>
      <c r="T74" s="1180">
        <f>H74*BS!$B$9</f>
        <v/>
      </c>
      <c r="U74" s="1283">
        <f>I74</f>
        <v/>
      </c>
    </row>
    <row r="75" ht="14.25" customFormat="1" customHeight="1" s="1268">
      <c r="B75" s="1288" t="n"/>
      <c r="C75" s="1128">
        <f>C51</f>
        <v/>
      </c>
      <c r="D75" s="1128">
        <f>D51</f>
        <v/>
      </c>
      <c r="E75" s="1128">
        <f>E51</f>
        <v/>
      </c>
      <c r="F75" s="1128">
        <f>F51</f>
        <v/>
      </c>
      <c r="G75" s="1128">
        <f>G51</f>
        <v/>
      </c>
      <c r="H75" s="1128">
        <f>H51</f>
        <v/>
      </c>
      <c r="I75" s="1284" t="n"/>
      <c r="N75" s="1282" t="n"/>
      <c r="O75" s="1180">
        <f>C75*BS!$B$9</f>
        <v/>
      </c>
      <c r="P75" s="1180">
        <f>D75*BS!$B$9</f>
        <v/>
      </c>
      <c r="Q75" s="1180">
        <f>E75*BS!$B$9</f>
        <v/>
      </c>
      <c r="R75" s="1180">
        <f>F75*BS!$B$9</f>
        <v/>
      </c>
      <c r="S75" s="1180">
        <f>G75*BS!$B$9</f>
        <v/>
      </c>
      <c r="T75" s="1180">
        <f>H75*BS!$B$9</f>
        <v/>
      </c>
      <c r="U75" s="1283">
        <f>I75</f>
        <v/>
      </c>
    </row>
    <row r="76" ht="14.25" customFormat="1" customHeight="1" s="1268">
      <c r="B76" s="1097" t="n"/>
      <c r="C76" s="1128">
        <f>C52</f>
        <v/>
      </c>
      <c r="D76" s="1128">
        <f>D52</f>
        <v/>
      </c>
      <c r="E76" s="1128">
        <f>E52</f>
        <v/>
      </c>
      <c r="F76" s="1128">
        <f>F52</f>
        <v/>
      </c>
      <c r="G76" s="1128">
        <f>G52</f>
        <v/>
      </c>
      <c r="H76" s="1128">
        <f>H52</f>
        <v/>
      </c>
      <c r="I76" s="1284" t="n"/>
      <c r="N76" s="1282">
        <f>B76</f>
        <v/>
      </c>
      <c r="O76" s="1180">
        <f>C76*BS!$B$9</f>
        <v/>
      </c>
      <c r="P76" s="1180">
        <f>D76*BS!$B$9</f>
        <v/>
      </c>
      <c r="Q76" s="1180">
        <f>E76*BS!$B$9</f>
        <v/>
      </c>
      <c r="R76" s="1180">
        <f>F76*BS!$B$9</f>
        <v/>
      </c>
      <c r="S76" s="1180">
        <f>G76*BS!$B$9</f>
        <v/>
      </c>
      <c r="T76" s="1180">
        <f>H76*BS!$B$9</f>
        <v/>
      </c>
      <c r="U76" s="1283">
        <f>I76</f>
        <v/>
      </c>
    </row>
    <row r="77" ht="14.25" customFormat="1" customHeight="1" s="1268">
      <c r="B77" s="1091" t="inlineStr">
        <is>
          <t>Total</t>
        </is>
      </c>
      <c r="C77" s="1144">
        <f>SUM(C56:C65)-SUM(C67:C76)</f>
        <v/>
      </c>
      <c r="D77" s="1144">
        <f>SUM(D56:D65)-SUM(D67:D76)</f>
        <v/>
      </c>
      <c r="E77" s="1144">
        <f>SUM(E56:E65)-SUM(E67:E76)</f>
        <v/>
      </c>
      <c r="F77" s="1144">
        <f>SUM(F56:F65)-SUM(F67:F76)</f>
        <v/>
      </c>
      <c r="G77" s="1144">
        <f>SUM(G56:G65)-SUM(G67:G76)</f>
        <v/>
      </c>
      <c r="H77" s="1144">
        <f>SUM(H56:H65)-SUM(H67:H76)</f>
        <v/>
      </c>
      <c r="I77" s="1284" t="n"/>
      <c r="N77" s="1279">
        <f>B77</f>
        <v/>
      </c>
      <c r="O77" s="1186">
        <f>C77*BS!$B$9</f>
        <v/>
      </c>
      <c r="P77" s="1186">
        <f>D77*BS!$B$9</f>
        <v/>
      </c>
      <c r="Q77" s="1186">
        <f>E77*BS!$B$9</f>
        <v/>
      </c>
      <c r="R77" s="1186">
        <f>F77*BS!$B$9</f>
        <v/>
      </c>
      <c r="S77" s="1186">
        <f>G77*BS!$B$9</f>
        <v/>
      </c>
      <c r="T77" s="1186">
        <f>H77*BS!$B$9</f>
        <v/>
      </c>
      <c r="U77" s="1283">
        <f>I77</f>
        <v/>
      </c>
    </row>
    <row r="78" ht="14.25" customFormat="1" customHeight="1" s="1268">
      <c r="B78" s="1114" t="n"/>
      <c r="C78" s="1128" t="n"/>
      <c r="D78" s="1128" t="n"/>
      <c r="E78" s="1128" t="n"/>
      <c r="F78" s="1128" t="n"/>
      <c r="G78" s="1128" t="n"/>
      <c r="H78" s="1128" t="n"/>
      <c r="I78" s="1124" t="n"/>
      <c r="N78" s="1285" t="n"/>
      <c r="O78" s="1180" t="n"/>
      <c r="P78" s="1180" t="n"/>
      <c r="Q78" s="1180" t="n"/>
      <c r="R78" s="1180" t="n"/>
      <c r="S78" s="1180" t="n"/>
      <c r="T78" s="1180" t="n"/>
      <c r="U78" s="1283" t="n"/>
    </row>
    <row r="79" ht="14.25" customFormat="1" customHeight="1" s="1268">
      <c r="B79" s="1287" t="inlineStr">
        <is>
          <t xml:space="preserve">Rent </t>
        </is>
      </c>
      <c r="C79" s="1144" t="n"/>
      <c r="D79" s="1144" t="n"/>
      <c r="E79" s="1144" t="n"/>
      <c r="F79" s="1144" t="n"/>
      <c r="G79" s="1144" t="n"/>
      <c r="H79" s="1144" t="n"/>
      <c r="I79" s="1284" t="n"/>
      <c r="N79" s="1279">
        <f>B79</f>
        <v/>
      </c>
      <c r="O79" s="1192">
        <f>C79*BS!$B$9</f>
        <v/>
      </c>
      <c r="P79" s="1192">
        <f>D79*BS!$B$9</f>
        <v/>
      </c>
      <c r="Q79" s="1192">
        <f>E79*BS!$B$9</f>
        <v/>
      </c>
      <c r="R79" s="1192">
        <f>F79*BS!$B$9</f>
        <v/>
      </c>
      <c r="S79" s="1192">
        <f>G79*BS!$B$9</f>
        <v/>
      </c>
      <c r="T79" s="1192">
        <f>H79*BS!$B$9</f>
        <v/>
      </c>
      <c r="U79" s="1283">
        <f>I79</f>
        <v/>
      </c>
    </row>
    <row r="80" ht="14.25" customFormat="1" customHeight="1" s="1268">
      <c r="B80" s="1114" t="inlineStr">
        <is>
          <t>Administration expenses</t>
        </is>
      </c>
      <c r="C80" s="1128" t="n"/>
      <c r="D80" s="1128" t="n"/>
      <c r="E80" s="1128" t="n"/>
      <c r="F80" s="1128" t="n"/>
      <c r="G80" s="1128" t="n">
        <v>-7455447</v>
      </c>
      <c r="H80" s="1128" t="n">
        <v>-9231795</v>
      </c>
      <c r="I80" s="1284" t="n"/>
      <c r="N80" s="1285" t="n"/>
      <c r="O80" s="1180" t="n"/>
      <c r="P80" s="1180" t="n"/>
      <c r="Q80" s="1180" t="n"/>
      <c r="R80" s="1180" t="n"/>
      <c r="S80" s="1180" t="n"/>
      <c r="T80" s="1180" t="n"/>
      <c r="U80" s="1283">
        <f>I80</f>
        <v/>
      </c>
    </row>
    <row r="81" ht="14.25" customFormat="1" customHeight="1" s="1268">
      <c r="B81" s="1114" t="n"/>
      <c r="C81" s="1128" t="n"/>
      <c r="D81" s="1128" t="n"/>
      <c r="E81" s="1128" t="n"/>
      <c r="F81" s="1128" t="n"/>
      <c r="G81" s="1128" t="n"/>
      <c r="H81" s="1128" t="n"/>
      <c r="I81" s="1284" t="n"/>
      <c r="N81" s="1285" t="n"/>
      <c r="O81" s="1180" t="n"/>
      <c r="P81" s="1180" t="n"/>
      <c r="Q81" s="1180" t="n"/>
      <c r="R81" s="1180" t="n"/>
      <c r="S81" s="1180" t="n"/>
      <c r="T81" s="1180" t="n"/>
      <c r="U81" s="1283" t="n"/>
    </row>
    <row r="82" ht="14.25" customFormat="1" customHeight="1" s="1268">
      <c r="B82" s="1091" t="inlineStr">
        <is>
          <t>Total</t>
        </is>
      </c>
      <c r="C82" s="1144">
        <f>SUM(C80:C81)</f>
        <v/>
      </c>
      <c r="D82" s="1144">
        <f>SUM(D80:D81)</f>
        <v/>
      </c>
      <c r="E82" s="1144">
        <f>SUM(E80:E81)</f>
        <v/>
      </c>
      <c r="F82" s="1144">
        <f>SUM(F80:F81)</f>
        <v/>
      </c>
      <c r="G82" s="1144">
        <f>SUM(G80:G81)</f>
        <v/>
      </c>
      <c r="H82" s="1144">
        <f>SUM(H80:H81)</f>
        <v/>
      </c>
      <c r="I82" s="1284" t="n"/>
      <c r="N82" s="1285" t="n"/>
      <c r="O82" s="1180" t="n"/>
      <c r="P82" s="1180" t="n"/>
      <c r="Q82" s="1180" t="n"/>
      <c r="R82" s="1180" t="n"/>
      <c r="S82" s="1180" t="n"/>
      <c r="T82" s="1180" t="n"/>
      <c r="U82" s="1283" t="n"/>
    </row>
    <row r="83" ht="14.25" customFormat="1" customHeight="1" s="1113">
      <c r="B83" s="1287" t="inlineStr">
        <is>
          <t xml:space="preserve">Other Operating Income </t>
        </is>
      </c>
      <c r="C83" s="1147" t="n"/>
      <c r="D83" s="1131" t="n"/>
      <c r="E83" s="1131" t="n"/>
      <c r="F83" s="1131" t="n"/>
      <c r="G83" s="1131" t="n"/>
      <c r="H83" s="1131" t="n"/>
      <c r="I83" s="1132" t="n"/>
      <c r="L83" s="1268" t="n"/>
      <c r="M83" s="1268" t="n"/>
      <c r="N83" s="1279">
        <f>B83</f>
        <v/>
      </c>
      <c r="O83" s="1192">
        <f>C83*BS!$B$9</f>
        <v/>
      </c>
      <c r="P83" s="1192">
        <f>D83*BS!$B$9</f>
        <v/>
      </c>
      <c r="Q83" s="1192">
        <f>E83*BS!$B$9</f>
        <v/>
      </c>
      <c r="R83" s="1192">
        <f>F83*BS!$B$9</f>
        <v/>
      </c>
      <c r="S83" s="1192">
        <f>G83*BS!$B$9</f>
        <v/>
      </c>
      <c r="T83" s="1192">
        <f>H83*BS!$B$9</f>
        <v/>
      </c>
      <c r="U83" s="1283">
        <f>I83</f>
        <v/>
      </c>
    </row>
    <row r="84" ht="28.5" customFormat="1" customHeight="1" s="1113">
      <c r="B84" s="1097" t="inlineStr">
        <is>
          <t>Other income</t>
        </is>
      </c>
      <c r="C84" s="1213" t="n"/>
      <c r="D84" s="1213" t="n"/>
      <c r="E84" s="1213" t="n"/>
      <c r="F84" s="1213" t="n"/>
      <c r="G84" s="1213" t="n">
        <v>143754</v>
      </c>
      <c r="H84" s="1213" t="n">
        <v>152362</v>
      </c>
      <c r="I84" s="1289" t="n"/>
      <c r="L84" s="1268" t="n"/>
      <c r="M84" s="1268" t="n"/>
      <c r="N84" s="1290">
        <f>B84</f>
        <v/>
      </c>
      <c r="O84" s="1180">
        <f>C84*BS!$B$9</f>
        <v/>
      </c>
      <c r="P84" s="1180">
        <f>D84*BS!$B$9</f>
        <v/>
      </c>
      <c r="Q84" s="1180">
        <f>E84*BS!$B$9</f>
        <v/>
      </c>
      <c r="R84" s="1180">
        <f>F84*BS!$B$9</f>
        <v/>
      </c>
      <c r="S84" s="1180">
        <f>G84*BS!$B$9</f>
        <v/>
      </c>
      <c r="T84" s="1180">
        <f>H84*BS!$B$9</f>
        <v/>
      </c>
      <c r="U84" s="1283">
        <f>I84</f>
        <v/>
      </c>
    </row>
    <row r="85" ht="14.25" customFormat="1" customHeight="1" s="1113">
      <c r="B85" s="1097" t="n"/>
      <c r="C85" s="1213" t="n"/>
      <c r="D85" s="1213" t="n"/>
      <c r="E85" s="1213" t="n"/>
      <c r="F85" s="1213" t="n"/>
      <c r="G85" s="1213" t="n"/>
      <c r="H85" s="1213" t="n"/>
      <c r="I85" s="1289" t="n"/>
      <c r="L85" s="1268" t="n"/>
      <c r="M85" s="1268" t="n"/>
      <c r="N85" s="1290" t="n"/>
      <c r="O85" s="1180">
        <f>C85*BS!$B$9</f>
        <v/>
      </c>
      <c r="P85" s="1180">
        <f>D85*BS!$B$9</f>
        <v/>
      </c>
      <c r="Q85" s="1180">
        <f>E85*BS!$B$9</f>
        <v/>
      </c>
      <c r="R85" s="1180">
        <f>F85*BS!$B$9</f>
        <v/>
      </c>
      <c r="S85" s="1180">
        <f>G85*BS!$B$9</f>
        <v/>
      </c>
      <c r="T85" s="1180">
        <f>H85*BS!$B$9</f>
        <v/>
      </c>
      <c r="U85" s="1283">
        <f>I85</f>
        <v/>
      </c>
    </row>
    <row r="86" ht="14.25" customFormat="1" customHeight="1" s="1113">
      <c r="B86" s="1097" t="n"/>
      <c r="C86" s="1213" t="n"/>
      <c r="D86" s="1213" t="n"/>
      <c r="E86" s="1213" t="n"/>
      <c r="F86" s="1213" t="n"/>
      <c r="G86" s="1213" t="n"/>
      <c r="H86" s="1213" t="n"/>
      <c r="I86" s="1289" t="n"/>
      <c r="L86" s="1268" t="n"/>
      <c r="M86" s="1268" t="n"/>
      <c r="N86" s="1290" t="n"/>
      <c r="O86" s="1180">
        <f>C86*BS!$B$9</f>
        <v/>
      </c>
      <c r="P86" s="1180">
        <f>D86*BS!$B$9</f>
        <v/>
      </c>
      <c r="Q86" s="1180">
        <f>E86*BS!$B$9</f>
        <v/>
      </c>
      <c r="R86" s="1180">
        <f>F86*BS!$B$9</f>
        <v/>
      </c>
      <c r="S86" s="1180">
        <f>G86*BS!$B$9</f>
        <v/>
      </c>
      <c r="T86" s="1180">
        <f>H86*BS!$B$9</f>
        <v/>
      </c>
      <c r="U86" s="1283">
        <f>I86</f>
        <v/>
      </c>
    </row>
    <row r="87" ht="14.25" customFormat="1" customHeight="1" s="1113">
      <c r="B87" s="1097" t="n"/>
      <c r="C87" s="1213" t="n"/>
      <c r="D87" s="1213" t="n"/>
      <c r="E87" s="1213" t="n"/>
      <c r="F87" s="1213" t="n"/>
      <c r="G87" s="1213" t="n"/>
      <c r="H87" s="1213" t="n"/>
      <c r="I87" s="1289" t="n"/>
      <c r="L87" s="1268" t="n"/>
      <c r="M87" s="1268" t="n"/>
      <c r="N87" s="1290" t="n"/>
      <c r="O87" s="1180">
        <f>C87*BS!$B$9</f>
        <v/>
      </c>
      <c r="P87" s="1180">
        <f>D87*BS!$B$9</f>
        <v/>
      </c>
      <c r="Q87" s="1180">
        <f>E87*BS!$B$9</f>
        <v/>
      </c>
      <c r="R87" s="1180">
        <f>F87*BS!$B$9</f>
        <v/>
      </c>
      <c r="S87" s="1180">
        <f>G87*BS!$B$9</f>
        <v/>
      </c>
      <c r="T87" s="1180">
        <f>H87*BS!$B$9</f>
        <v/>
      </c>
      <c r="U87" s="1283">
        <f>I87</f>
        <v/>
      </c>
    </row>
    <row r="88" ht="14.25" customFormat="1" customHeight="1" s="1113">
      <c r="B88" s="1097" t="n"/>
      <c r="C88" s="1213" t="n"/>
      <c r="D88" s="1213" t="n"/>
      <c r="E88" s="1213" t="n"/>
      <c r="F88" s="1213" t="n"/>
      <c r="G88" s="1213" t="n"/>
      <c r="H88" s="1213" t="n"/>
      <c r="I88" s="1289" t="n"/>
      <c r="L88" s="1268" t="n"/>
      <c r="M88" s="1268" t="n"/>
      <c r="N88" s="1290" t="n"/>
      <c r="O88" s="1180">
        <f>C88*BS!$B$9</f>
        <v/>
      </c>
      <c r="P88" s="1180">
        <f>D88*BS!$B$9</f>
        <v/>
      </c>
      <c r="Q88" s="1180">
        <f>E88*BS!$B$9</f>
        <v/>
      </c>
      <c r="R88" s="1180">
        <f>F88*BS!$B$9</f>
        <v/>
      </c>
      <c r="S88" s="1180">
        <f>G88*BS!$B$9</f>
        <v/>
      </c>
      <c r="T88" s="1180">
        <f>H88*BS!$B$9</f>
        <v/>
      </c>
      <c r="U88" s="1283">
        <f>I88</f>
        <v/>
      </c>
    </row>
    <row r="89" ht="14.25" customFormat="1" customHeight="1" s="1113">
      <c r="B89" s="1097" t="n"/>
      <c r="C89" s="1213" t="n"/>
      <c r="D89" s="1213" t="n"/>
      <c r="E89" s="1213" t="n"/>
      <c r="F89" s="1213" t="n"/>
      <c r="G89" s="1213" t="n"/>
      <c r="H89" s="1213" t="n"/>
      <c r="I89" s="1289" t="n"/>
      <c r="L89" s="1268" t="n"/>
      <c r="M89" s="1268" t="n"/>
      <c r="N89" s="1290" t="n"/>
      <c r="O89" s="1180">
        <f>C89*BS!$B$9</f>
        <v/>
      </c>
      <c r="P89" s="1180">
        <f>D89*BS!$B$9</f>
        <v/>
      </c>
      <c r="Q89" s="1180">
        <f>E89*BS!$B$9</f>
        <v/>
      </c>
      <c r="R89" s="1180">
        <f>F89*BS!$B$9</f>
        <v/>
      </c>
      <c r="S89" s="1180">
        <f>G89*BS!$B$9</f>
        <v/>
      </c>
      <c r="T89" s="1180">
        <f>H89*BS!$B$9</f>
        <v/>
      </c>
      <c r="U89" s="1283">
        <f>I89</f>
        <v/>
      </c>
    </row>
    <row r="90" ht="14.25" customFormat="1" customHeight="1" s="1113">
      <c r="B90" s="1097" t="n"/>
      <c r="C90" s="1213" t="n"/>
      <c r="D90" s="1213" t="n"/>
      <c r="E90" s="1213" t="n"/>
      <c r="F90" s="1213" t="n"/>
      <c r="G90" s="1213" t="n"/>
      <c r="H90" s="1213" t="n"/>
      <c r="I90" s="1289" t="n"/>
      <c r="L90" s="1268" t="n"/>
      <c r="M90" s="1268" t="n"/>
      <c r="N90" s="1290" t="n"/>
      <c r="O90" s="1180">
        <f>C90*BS!$B$9</f>
        <v/>
      </c>
      <c r="P90" s="1180">
        <f>D90*BS!$B$9</f>
        <v/>
      </c>
      <c r="Q90" s="1180">
        <f>E90*BS!$B$9</f>
        <v/>
      </c>
      <c r="R90" s="1180">
        <f>F90*BS!$B$9</f>
        <v/>
      </c>
      <c r="S90" s="1180">
        <f>G90*BS!$B$9</f>
        <v/>
      </c>
      <c r="T90" s="1180">
        <f>H90*BS!$B$9</f>
        <v/>
      </c>
      <c r="U90" s="1283">
        <f>I90</f>
        <v/>
      </c>
    </row>
    <row r="91" ht="14.25" customFormat="1" customHeight="1" s="1113">
      <c r="B91" s="1097" t="n"/>
      <c r="C91" s="1213" t="n"/>
      <c r="D91" s="1213" t="n"/>
      <c r="E91" s="1213" t="n"/>
      <c r="F91" s="1213" t="n"/>
      <c r="G91" s="1213" t="n"/>
      <c r="H91" s="1213" t="n"/>
      <c r="I91" s="1289" t="n"/>
      <c r="L91" s="1268" t="n"/>
      <c r="M91" s="1268" t="n"/>
      <c r="N91" s="1290" t="n"/>
      <c r="O91" s="1180">
        <f>C91*BS!$B$9</f>
        <v/>
      </c>
      <c r="P91" s="1180">
        <f>D91*BS!$B$9</f>
        <v/>
      </c>
      <c r="Q91" s="1180">
        <f>E91*BS!$B$9</f>
        <v/>
      </c>
      <c r="R91" s="1180">
        <f>F91*BS!$B$9</f>
        <v/>
      </c>
      <c r="S91" s="1180">
        <f>G91*BS!$B$9</f>
        <v/>
      </c>
      <c r="T91" s="1180">
        <f>H91*BS!$B$9</f>
        <v/>
      </c>
      <c r="U91" s="1283">
        <f>I91</f>
        <v/>
      </c>
    </row>
    <row r="92" ht="14.25" customFormat="1" customHeight="1" s="1113">
      <c r="B92" s="1097" t="n"/>
      <c r="C92" s="1213" t="n"/>
      <c r="D92" s="1213" t="n"/>
      <c r="E92" s="1213" t="n"/>
      <c r="F92" s="1213" t="n"/>
      <c r="G92" s="1213" t="n"/>
      <c r="H92" s="1213" t="n"/>
      <c r="I92" s="1289" t="n"/>
      <c r="L92" s="1268" t="n"/>
      <c r="M92" s="1268" t="n"/>
      <c r="N92" s="1290" t="n"/>
      <c r="O92" s="1180">
        <f>C92*BS!$B$9</f>
        <v/>
      </c>
      <c r="P92" s="1180">
        <f>D92*BS!$B$9</f>
        <v/>
      </c>
      <c r="Q92" s="1180">
        <f>E92*BS!$B$9</f>
        <v/>
      </c>
      <c r="R92" s="1180">
        <f>F92*BS!$B$9</f>
        <v/>
      </c>
      <c r="S92" s="1180">
        <f>G92*BS!$B$9</f>
        <v/>
      </c>
      <c r="T92" s="1180">
        <f>H92*BS!$B$9</f>
        <v/>
      </c>
      <c r="U92" s="1283">
        <f>I92</f>
        <v/>
      </c>
    </row>
    <row r="93" ht="14.25" customFormat="1" customHeight="1" s="1113">
      <c r="B93" s="1097" t="n"/>
      <c r="C93" s="1213" t="n"/>
      <c r="D93" s="1213" t="n"/>
      <c r="E93" s="1213" t="n"/>
      <c r="F93" s="1213" t="n"/>
      <c r="G93" s="1213" t="n"/>
      <c r="H93" s="1213" t="n"/>
      <c r="I93" s="1289" t="n"/>
      <c r="L93" s="1268" t="n"/>
      <c r="M93" s="1268" t="n"/>
      <c r="N93" s="1290" t="n"/>
      <c r="O93" s="1180">
        <f>C93*BS!$B$9</f>
        <v/>
      </c>
      <c r="P93" s="1180">
        <f>D93*BS!$B$9</f>
        <v/>
      </c>
      <c r="Q93" s="1180">
        <f>E93*BS!$B$9</f>
        <v/>
      </c>
      <c r="R93" s="1180">
        <f>F93*BS!$B$9</f>
        <v/>
      </c>
      <c r="S93" s="1180">
        <f>G93*BS!$B$9</f>
        <v/>
      </c>
      <c r="T93" s="1180">
        <f>H93*BS!$B$9</f>
        <v/>
      </c>
      <c r="U93" s="1283">
        <f>I93</f>
        <v/>
      </c>
    </row>
    <row r="94" ht="14.25" customFormat="1" customHeight="1" s="1113">
      <c r="B94" s="1091" t="inlineStr">
        <is>
          <t>Total</t>
        </is>
      </c>
      <c r="C94" s="1144">
        <f>SUM(C84:C93)</f>
        <v/>
      </c>
      <c r="D94" s="1144">
        <f>SUM(D84:D93)</f>
        <v/>
      </c>
      <c r="E94" s="1144">
        <f>SUM(E84:E93)</f>
        <v/>
      </c>
      <c r="F94" s="1144">
        <f>SUM(F84:F93)</f>
        <v/>
      </c>
      <c r="G94" s="1144">
        <f>SUM(G84:G93)</f>
        <v/>
      </c>
      <c r="H94" s="1144">
        <f>SUM(H84:H93)</f>
        <v/>
      </c>
      <c r="I94" s="1289" t="n"/>
      <c r="L94" s="1268" t="n"/>
      <c r="M94" s="1268" t="n"/>
      <c r="N94" s="1279">
        <f>B94</f>
        <v/>
      </c>
      <c r="O94" s="1192">
        <f>C94*BS!$B$9</f>
        <v/>
      </c>
      <c r="P94" s="1192">
        <f>D94*BS!$B$9</f>
        <v/>
      </c>
      <c r="Q94" s="1192">
        <f>E94*BS!$B$9</f>
        <v/>
      </c>
      <c r="R94" s="1192">
        <f>F94*BS!$B$9</f>
        <v/>
      </c>
      <c r="S94" s="1192">
        <f>G94*BS!$B$9</f>
        <v/>
      </c>
      <c r="T94" s="1192">
        <f>H94*BS!$B$9</f>
        <v/>
      </c>
      <c r="U94" s="1283">
        <f>I94</f>
        <v/>
      </c>
    </row>
    <row r="95" ht="16.5" customFormat="1" customHeight="1" s="1113">
      <c r="B95" s="1097" t="n"/>
      <c r="C95" s="1211" t="n"/>
      <c r="D95" s="1211" t="n"/>
      <c r="E95" s="1211" t="n"/>
      <c r="F95" s="1211" t="n"/>
      <c r="G95" s="1291" t="n"/>
      <c r="H95" s="1291" t="n"/>
      <c r="I95" s="1289" t="n"/>
      <c r="L95" s="1268" t="n"/>
      <c r="M95" s="1268" t="n"/>
      <c r="N95" s="1285" t="n"/>
      <c r="O95" s="1180" t="n"/>
      <c r="P95" s="1180" t="n"/>
      <c r="Q95" s="1180" t="n"/>
      <c r="R95" s="1180" t="n"/>
      <c r="S95" s="1180" t="n"/>
      <c r="T95" s="1180" t="n"/>
      <c r="U95" s="1283" t="n"/>
    </row>
    <row r="96" ht="14.25" customFormat="1" customHeight="1" s="1268">
      <c r="B96" s="1287" t="inlineStr">
        <is>
          <t xml:space="preserve">Interest Income </t>
        </is>
      </c>
      <c r="C96" s="1144" t="n"/>
      <c r="D96" s="1144" t="n"/>
      <c r="E96" s="1144" t="n"/>
      <c r="F96" s="1144" t="n"/>
      <c r="G96" s="1144" t="n"/>
      <c r="H96" s="1144" t="n"/>
      <c r="I96" s="1284" t="n"/>
      <c r="J96" s="1113" t="n"/>
      <c r="K96" s="1113" t="n"/>
      <c r="N96" s="1279">
        <f>B96</f>
        <v/>
      </c>
      <c r="O96" s="1192">
        <f>C96*BS!$B$9</f>
        <v/>
      </c>
      <c r="P96" s="1192">
        <f>D96*BS!$B$9</f>
        <v/>
      </c>
      <c r="Q96" s="1192">
        <f>E96*BS!$B$9</f>
        <v/>
      </c>
      <c r="R96" s="1192">
        <f>F96*BS!$B$9</f>
        <v/>
      </c>
      <c r="S96" s="1192">
        <f>G96*BS!$B$9</f>
        <v/>
      </c>
      <c r="T96" s="1192">
        <f>H96*BS!$B$9</f>
        <v/>
      </c>
      <c r="U96" s="1283">
        <f>I96</f>
        <v/>
      </c>
    </row>
    <row r="97" ht="14.25" customFormat="1" customHeight="1" s="1113">
      <c r="B97" s="1292" t="inlineStr">
        <is>
          <t>Interest Income (net)</t>
        </is>
      </c>
      <c r="C97" s="1128" t="n"/>
      <c r="D97" s="1128" t="n"/>
      <c r="E97" s="1128" t="n"/>
      <c r="F97" s="1128" t="n"/>
      <c r="G97" s="1128" t="n"/>
      <c r="H97" s="1128" t="n"/>
      <c r="I97" s="1284" t="n"/>
      <c r="L97" s="1268" t="n"/>
      <c r="M97" s="1268" t="n"/>
      <c r="N97" s="1285">
        <f>B97</f>
        <v/>
      </c>
      <c r="O97" s="1192">
        <f>C97*BS!$B$9</f>
        <v/>
      </c>
      <c r="P97" s="1192">
        <f>D97*BS!$B$9</f>
        <v/>
      </c>
      <c r="Q97" s="1192">
        <f>E97*BS!$B$9</f>
        <v/>
      </c>
      <c r="R97" s="1192">
        <f>F97*BS!$B$9</f>
        <v/>
      </c>
      <c r="S97" s="1192">
        <f>G97*BS!$B$9</f>
        <v/>
      </c>
      <c r="T97" s="1192">
        <f>H97*BS!$B$9</f>
        <v/>
      </c>
      <c r="U97" s="1283">
        <f>I97</f>
        <v/>
      </c>
    </row>
    <row r="98" ht="14.25" customFormat="1" customHeight="1" s="1113">
      <c r="B98" s="1097" t="inlineStr">
        <is>
          <t xml:space="preserve"> Interest on bank overdrafts and loans (other than those from related parties)</t>
        </is>
      </c>
      <c r="C98" s="1128" t="n"/>
      <c r="D98" s="1128" t="n"/>
      <c r="E98" s="1128" t="n"/>
      <c r="F98" s="1128" t="n"/>
      <c r="G98" s="1128" t="n">
        <v>2601186</v>
      </c>
      <c r="H98" s="1128" t="n">
        <v>2211657</v>
      </c>
      <c r="I98" s="1284" t="n"/>
      <c r="L98" s="1268" t="n"/>
      <c r="M98" s="1268" t="n"/>
      <c r="N98" s="1285" t="n"/>
      <c r="O98" s="1180">
        <f>C98*BS!$B$9</f>
        <v/>
      </c>
      <c r="P98" s="1180">
        <f>D98*BS!$B$9</f>
        <v/>
      </c>
      <c r="Q98" s="1180">
        <f>E98*BS!$B$9</f>
        <v/>
      </c>
      <c r="R98" s="1180">
        <f>F98*BS!$B$9</f>
        <v/>
      </c>
      <c r="S98" s="1180">
        <f>G98*BS!$B$9</f>
        <v/>
      </c>
      <c r="T98" s="1180">
        <f>H98*BS!$B$9</f>
        <v/>
      </c>
      <c r="U98" s="1283">
        <f>I98</f>
        <v/>
      </c>
    </row>
    <row r="99" ht="14.25" customFormat="1" customHeight="1" s="1113">
      <c r="B99" s="1292" t="inlineStr">
        <is>
          <t xml:space="preserve"> Interest on bank overdrafts and loans Interest on leases</t>
        </is>
      </c>
      <c r="C99" s="1128" t="n"/>
      <c r="D99" s="1128" t="n"/>
      <c r="E99" s="1128" t="n"/>
      <c r="F99" s="1128" t="n"/>
      <c r="G99" s="1128" t="n">
        <v>102990</v>
      </c>
      <c r="H99" s="1128" t="n">
        <v>197276</v>
      </c>
      <c r="I99" s="1284" t="n"/>
      <c r="L99" s="1268" t="n"/>
      <c r="M99" s="1268" t="n"/>
      <c r="N99" s="1285" t="n"/>
      <c r="O99" s="1180">
        <f>C99*BS!$B$9</f>
        <v/>
      </c>
      <c r="P99" s="1180">
        <f>D99*BS!$B$9</f>
        <v/>
      </c>
      <c r="Q99" s="1180">
        <f>E99*BS!$B$9</f>
        <v/>
      </c>
      <c r="R99" s="1180">
        <f>F99*BS!$B$9</f>
        <v/>
      </c>
      <c r="S99" s="1180">
        <f>G99*BS!$B$9</f>
        <v/>
      </c>
      <c r="T99" s="1180">
        <f>H99*BS!$B$9</f>
        <v/>
      </c>
      <c r="U99" s="1283">
        <f>I99</f>
        <v/>
      </c>
    </row>
    <row r="100" ht="14.25" customFormat="1" customHeight="1" s="1113">
      <c r="B100" s="1292" t="inlineStr">
        <is>
          <t xml:space="preserve"> Interest on bank overdrafts and loans Other interest expense</t>
        </is>
      </c>
      <c r="C100" s="1128" t="n"/>
      <c r="D100" s="1128" t="n"/>
      <c r="E100" s="1128" t="n"/>
      <c r="F100" s="1128" t="n"/>
      <c r="G100" s="1128" t="n">
        <v>367877</v>
      </c>
      <c r="H100" s="1128" t="n">
        <v>540695</v>
      </c>
      <c r="I100" s="1284" t="n"/>
      <c r="L100" s="1268" t="n"/>
      <c r="M100" s="1268" t="n"/>
      <c r="N100" s="1285" t="n"/>
      <c r="O100" s="1180">
        <f>C100*BS!$B$9</f>
        <v/>
      </c>
      <c r="P100" s="1180">
        <f>D100*BS!$B$9</f>
        <v/>
      </c>
      <c r="Q100" s="1180">
        <f>E100*BS!$B$9</f>
        <v/>
      </c>
      <c r="R100" s="1180">
        <f>F100*BS!$B$9</f>
        <v/>
      </c>
      <c r="S100" s="1180">
        <f>G100*BS!$B$9</f>
        <v/>
      </c>
      <c r="T100" s="1180">
        <f>H100*BS!$B$9</f>
        <v/>
      </c>
      <c r="U100" s="1283">
        <f>I100</f>
        <v/>
      </c>
    </row>
    <row r="101" ht="14.25" customFormat="1" customHeight="1" s="1113">
      <c r="B101" s="1292" t="inlineStr">
        <is>
          <t xml:space="preserve"> Interest on bank overdrafts and loans </t>
        </is>
      </c>
      <c r="C101" s="1128" t="n"/>
      <c r="D101" s="1128" t="n"/>
      <c r="E101" s="1128" t="n"/>
      <c r="F101" s="1128" t="n"/>
      <c r="G101" s="1128" t="n">
        <v>3072053</v>
      </c>
      <c r="H101" s="1128" t="n">
        <v>2949628</v>
      </c>
      <c r="I101" s="1284" t="n"/>
      <c r="L101" s="1268" t="n"/>
      <c r="M101" s="1268" t="n"/>
      <c r="N101" s="1285" t="n"/>
      <c r="O101" s="1180">
        <f>C101*BS!$B$9</f>
        <v/>
      </c>
      <c r="P101" s="1180">
        <f>D101*BS!$B$9</f>
        <v/>
      </c>
      <c r="Q101" s="1180">
        <f>E101*BS!$B$9</f>
        <v/>
      </c>
      <c r="R101" s="1180">
        <f>F101*BS!$B$9</f>
        <v/>
      </c>
      <c r="S101" s="1180">
        <f>G101*BS!$B$9</f>
        <v/>
      </c>
      <c r="T101" s="1180">
        <f>H101*BS!$B$9</f>
        <v/>
      </c>
      <c r="U101" s="1283">
        <f>I101</f>
        <v/>
      </c>
    </row>
    <row r="102" ht="14.25" customFormat="1" customHeight="1" s="1113">
      <c r="B102" s="1292" t="inlineStr">
        <is>
          <t xml:space="preserve"> Interest on bank overdrafts and loans Taxation</t>
        </is>
      </c>
      <c r="C102" s="1128" t="n"/>
      <c r="D102" s="1128" t="n"/>
      <c r="E102" s="1128" t="n"/>
      <c r="F102" s="1128" t="n"/>
      <c r="G102" s="1128" t="n">
        <v>2021</v>
      </c>
      <c r="H102" s="1128" t="n">
        <v>2022</v>
      </c>
      <c r="I102" s="1284" t="n"/>
      <c r="L102" s="1268" t="n"/>
      <c r="M102" s="1268" t="n"/>
      <c r="N102" s="1285" t="n"/>
      <c r="O102" s="1180">
        <f>C102*BS!$B$9</f>
        <v/>
      </c>
      <c r="P102" s="1180">
        <f>D102*BS!$B$9</f>
        <v/>
      </c>
      <c r="Q102" s="1180">
        <f>E102*BS!$B$9</f>
        <v/>
      </c>
      <c r="R102" s="1180">
        <f>F102*BS!$B$9</f>
        <v/>
      </c>
      <c r="S102" s="1180">
        <f>G102*BS!$B$9</f>
        <v/>
      </c>
      <c r="T102" s="1180">
        <f>H102*BS!$B$9</f>
        <v/>
      </c>
      <c r="U102" s="1283">
        <f>I102</f>
        <v/>
      </c>
    </row>
    <row r="103" ht="14.25" customFormat="1" customHeight="1" s="1113">
      <c r="B103" s="1292" t="n"/>
      <c r="C103" s="1128" t="n"/>
      <c r="D103" s="1128" t="n"/>
      <c r="E103" s="1128" t="n"/>
      <c r="F103" s="1128" t="n"/>
      <c r="G103" s="1128" t="n"/>
      <c r="H103" s="1128" t="n"/>
      <c r="I103" s="1284" t="n"/>
      <c r="L103" s="1268" t="n"/>
      <c r="M103" s="1268" t="n"/>
      <c r="N103" s="1285" t="n"/>
      <c r="O103" s="1180">
        <f>C103*BS!$B$9</f>
        <v/>
      </c>
      <c r="P103" s="1180">
        <f>D103*BS!$B$9</f>
        <v/>
      </c>
      <c r="Q103" s="1180">
        <f>E103*BS!$B$9</f>
        <v/>
      </c>
      <c r="R103" s="1180">
        <f>F103*BS!$B$9</f>
        <v/>
      </c>
      <c r="S103" s="1180">
        <f>G103*BS!$B$9</f>
        <v/>
      </c>
      <c r="T103" s="1180">
        <f>H103*BS!$B$9</f>
        <v/>
      </c>
      <c r="U103" s="1283">
        <f>I103</f>
        <v/>
      </c>
    </row>
    <row r="104" ht="14.25" customFormat="1" customHeight="1" s="1113">
      <c r="B104" s="1292" t="n"/>
      <c r="C104" s="1128" t="n"/>
      <c r="D104" s="1128" t="n"/>
      <c r="E104" s="1128" t="n"/>
      <c r="F104" s="1128" t="n"/>
      <c r="G104" s="1128" t="n"/>
      <c r="H104" s="1128" t="n"/>
      <c r="I104" s="1284" t="n"/>
      <c r="L104" s="1268" t="n"/>
      <c r="M104" s="1268" t="n"/>
      <c r="N104" s="1285" t="n"/>
      <c r="O104" s="1180">
        <f>C104*BS!$B$9</f>
        <v/>
      </c>
      <c r="P104" s="1180">
        <f>D104*BS!$B$9</f>
        <v/>
      </c>
      <c r="Q104" s="1180">
        <f>E104*BS!$B$9</f>
        <v/>
      </c>
      <c r="R104" s="1180">
        <f>F104*BS!$B$9</f>
        <v/>
      </c>
      <c r="S104" s="1180">
        <f>G104*BS!$B$9</f>
        <v/>
      </c>
      <c r="T104" s="1180">
        <f>H104*BS!$B$9</f>
        <v/>
      </c>
      <c r="U104" s="1283">
        <f>I104</f>
        <v/>
      </c>
    </row>
    <row r="105" ht="14.25" customFormat="1" customHeight="1" s="1113">
      <c r="B105" s="1292" t="n"/>
      <c r="C105" s="1128" t="n"/>
      <c r="D105" s="1128" t="n"/>
      <c r="E105" s="1128" t="n"/>
      <c r="F105" s="1128" t="n"/>
      <c r="G105" s="1128" t="n"/>
      <c r="H105" s="1128" t="n"/>
      <c r="I105" s="1284" t="n"/>
      <c r="L105" s="1268" t="n"/>
      <c r="M105" s="1268" t="n"/>
      <c r="N105" s="1285" t="n"/>
      <c r="O105" s="1180">
        <f>C105*BS!$B$9</f>
        <v/>
      </c>
      <c r="P105" s="1180">
        <f>D105*BS!$B$9</f>
        <v/>
      </c>
      <c r="Q105" s="1180">
        <f>E105*BS!$B$9</f>
        <v/>
      </c>
      <c r="R105" s="1180">
        <f>F105*BS!$B$9</f>
        <v/>
      </c>
      <c r="S105" s="1180">
        <f>G105*BS!$B$9</f>
        <v/>
      </c>
      <c r="T105" s="1180">
        <f>H105*BS!$B$9</f>
        <v/>
      </c>
      <c r="U105" s="1283">
        <f>I105</f>
        <v/>
      </c>
    </row>
    <row r="106" ht="14.25" customFormat="1" customHeight="1" s="1113">
      <c r="B106" s="1292" t="n"/>
      <c r="C106" s="1128" t="n"/>
      <c r="D106" s="1128" t="n"/>
      <c r="E106" s="1128" t="n"/>
      <c r="F106" s="1128" t="n"/>
      <c r="G106" s="1128" t="n"/>
      <c r="H106" s="1128" t="n"/>
      <c r="I106" s="1284" t="n"/>
      <c r="L106" s="1268" t="n"/>
      <c r="M106" s="1268" t="n"/>
      <c r="N106" s="1285" t="n"/>
      <c r="O106" s="1180">
        <f>C106*BS!$B$9</f>
        <v/>
      </c>
      <c r="P106" s="1180">
        <f>D106*BS!$B$9</f>
        <v/>
      </c>
      <c r="Q106" s="1180">
        <f>E106*BS!$B$9</f>
        <v/>
      </c>
      <c r="R106" s="1180">
        <f>F106*BS!$B$9</f>
        <v/>
      </c>
      <c r="S106" s="1180">
        <f>G106*BS!$B$9</f>
        <v/>
      </c>
      <c r="T106" s="1180">
        <f>H106*BS!$B$9</f>
        <v/>
      </c>
      <c r="U106" s="1283">
        <f>I106</f>
        <v/>
      </c>
    </row>
    <row r="107" ht="14.25" customFormat="1" customHeight="1" s="1113">
      <c r="B107" s="1292" t="n"/>
      <c r="C107" s="1128" t="n"/>
      <c r="D107" s="1128" t="n"/>
      <c r="E107" s="1128" t="n"/>
      <c r="F107" s="1128" t="n"/>
      <c r="G107" s="1128" t="n"/>
      <c r="H107" s="1128" t="n"/>
      <c r="I107" s="1284" t="n"/>
      <c r="L107" s="1268" t="n"/>
      <c r="M107" s="1268" t="n"/>
      <c r="N107" s="1285" t="n"/>
      <c r="O107" s="1180">
        <f>C107*BS!$B$9</f>
        <v/>
      </c>
      <c r="P107" s="1180">
        <f>D107*BS!$B$9</f>
        <v/>
      </c>
      <c r="Q107" s="1180">
        <f>E107*BS!$B$9</f>
        <v/>
      </c>
      <c r="R107" s="1180">
        <f>F107*BS!$B$9</f>
        <v/>
      </c>
      <c r="S107" s="1180">
        <f>G107*BS!$B$9</f>
        <v/>
      </c>
      <c r="T107" s="1180">
        <f>H107*BS!$B$9</f>
        <v/>
      </c>
      <c r="U107" s="1283">
        <f>I107</f>
        <v/>
      </c>
    </row>
    <row r="108" ht="14.25" customFormat="1" customHeight="1" s="1113">
      <c r="B108" s="1091" t="inlineStr">
        <is>
          <t>Total</t>
        </is>
      </c>
      <c r="C108" s="1144">
        <f>SUM(C98:C107)</f>
        <v/>
      </c>
      <c r="D108" s="1144">
        <f>SUM(D98:D107)</f>
        <v/>
      </c>
      <c r="E108" s="1144">
        <f>SUM(E98:E107)</f>
        <v/>
      </c>
      <c r="F108" s="1144">
        <f>SUM(F98:F107)</f>
        <v/>
      </c>
      <c r="G108" s="1144">
        <f>SUM(G98:G107)</f>
        <v/>
      </c>
      <c r="H108" s="1144">
        <f>SUM(H98:H107)</f>
        <v/>
      </c>
      <c r="I108" s="1284" t="n"/>
      <c r="L108" s="1268" t="n"/>
      <c r="M108" s="1268" t="n"/>
      <c r="N108" s="1282" t="n"/>
      <c r="O108" s="1180">
        <f>C108*BS!$B$9</f>
        <v/>
      </c>
      <c r="P108" s="1180">
        <f>D108*BS!$B$9</f>
        <v/>
      </c>
      <c r="Q108" s="1180">
        <f>E108*BS!$B$9</f>
        <v/>
      </c>
      <c r="R108" s="1180">
        <f>F108*BS!$B$9</f>
        <v/>
      </c>
      <c r="S108" s="1180">
        <f>G108*BS!$B$9</f>
        <v/>
      </c>
      <c r="T108" s="1180">
        <f>H108*BS!$B$9</f>
        <v/>
      </c>
      <c r="U108" s="1283">
        <f>I108</f>
        <v/>
      </c>
    </row>
    <row r="109" ht="14.25" customFormat="1" customHeight="1" s="1113">
      <c r="B109" s="1097" t="n"/>
      <c r="C109" s="1128" t="n"/>
      <c r="D109" s="1128" t="n"/>
      <c r="E109" s="1128" t="n"/>
      <c r="F109" s="1128" t="n"/>
      <c r="G109" s="1128" t="n"/>
      <c r="H109" s="1128" t="n"/>
      <c r="I109" s="1284" t="n"/>
      <c r="L109" s="1268" t="n"/>
      <c r="M109" s="1268" t="n"/>
      <c r="N109" s="1282" t="n"/>
      <c r="O109" s="1180">
        <f>C109*BS!$B$9</f>
        <v/>
      </c>
      <c r="P109" s="1180">
        <f>D109*BS!$B$9</f>
        <v/>
      </c>
      <c r="Q109" s="1180">
        <f>E109*BS!$B$9</f>
        <v/>
      </c>
      <c r="R109" s="1180">
        <f>F109*BS!$B$9</f>
        <v/>
      </c>
      <c r="S109" s="1180">
        <f>G109*BS!$B$9</f>
        <v/>
      </c>
      <c r="T109" s="1180">
        <f>H109*BS!$B$9</f>
        <v/>
      </c>
      <c r="U109" s="1283">
        <f>I109</f>
        <v/>
      </c>
    </row>
    <row r="110" ht="14.25" customFormat="1" customHeight="1" s="1113">
      <c r="B110" s="1287" t="inlineStr">
        <is>
          <t>Interest Expense (net)</t>
        </is>
      </c>
      <c r="C110" s="1144" t="n"/>
      <c r="D110" s="1144" t="n"/>
      <c r="E110" s="1144" t="n"/>
      <c r="F110" s="1144" t="n"/>
      <c r="G110" s="1144" t="n"/>
      <c r="H110" s="1144" t="n"/>
      <c r="I110" s="1284" t="n"/>
      <c r="L110" s="1268" t="n"/>
      <c r="M110" s="1268" t="n"/>
      <c r="N110" s="1279">
        <f>B110</f>
        <v/>
      </c>
      <c r="O110" s="1192" t="n"/>
      <c r="P110" s="1192" t="n"/>
      <c r="Q110" s="1192" t="n"/>
      <c r="R110" s="1192" t="n"/>
      <c r="S110" s="1192" t="n"/>
      <c r="T110" s="1192" t="n"/>
      <c r="U110" s="1283" t="n"/>
    </row>
    <row r="111" ht="14.25" customFormat="1" customHeight="1" s="1113">
      <c r="B111" s="1097" t="inlineStr">
        <is>
          <t xml:space="preserve"> Interest on bank overdrafts and loans (other than those from related parties)</t>
        </is>
      </c>
      <c r="C111" s="1128" t="n"/>
      <c r="D111" s="1128" t="n"/>
      <c r="E111" s="1128" t="n"/>
      <c r="F111" s="1128" t="n"/>
      <c r="G111" s="1128" t="n">
        <v>2601186</v>
      </c>
      <c r="H111" s="1128" t="n">
        <v>2211657</v>
      </c>
      <c r="I111" s="1284" t="n"/>
      <c r="L111" s="1268" t="n"/>
      <c r="M111" s="1268" t="n"/>
      <c r="N111" s="1282" t="n"/>
      <c r="O111" s="1180">
        <f>C111*BS!$B$9</f>
        <v/>
      </c>
      <c r="P111" s="1180">
        <f>D111*BS!$B$9</f>
        <v/>
      </c>
      <c r="Q111" s="1180">
        <f>E111*BS!$B$9</f>
        <v/>
      </c>
      <c r="R111" s="1180">
        <f>F111*BS!$B$9</f>
        <v/>
      </c>
      <c r="S111" s="1180">
        <f>G111*BS!$B$9</f>
        <v/>
      </c>
      <c r="T111" s="1180">
        <f>H111*BS!$B$9</f>
        <v/>
      </c>
      <c r="U111" s="1283">
        <f>I111</f>
        <v/>
      </c>
    </row>
    <row r="112" ht="14.25" customFormat="1" customHeight="1" s="1113">
      <c r="B112" s="1097" t="inlineStr">
        <is>
          <t xml:space="preserve"> Interest on bank overdrafts and loans Interest on leases</t>
        </is>
      </c>
      <c r="C112" s="1128" t="n"/>
      <c r="D112" s="1128" t="n"/>
      <c r="E112" s="1128" t="n"/>
      <c r="F112" s="1128" t="n"/>
      <c r="G112" s="1128" t="n">
        <v>102990</v>
      </c>
      <c r="H112" s="1128" t="n">
        <v>197276</v>
      </c>
      <c r="I112" s="1284" t="n"/>
      <c r="L112" s="1268" t="n"/>
      <c r="M112" s="1268" t="n"/>
      <c r="N112" s="1282" t="n"/>
      <c r="O112" s="1180">
        <f>C112*BS!$B$9</f>
        <v/>
      </c>
      <c r="P112" s="1180">
        <f>D112*BS!$B$9</f>
        <v/>
      </c>
      <c r="Q112" s="1180">
        <f>E112*BS!$B$9</f>
        <v/>
      </c>
      <c r="R112" s="1180">
        <f>F112*BS!$B$9</f>
        <v/>
      </c>
      <c r="S112" s="1180">
        <f>G112*BS!$B$9</f>
        <v/>
      </c>
      <c r="T112" s="1180">
        <f>H112*BS!$B$9</f>
        <v/>
      </c>
      <c r="U112" s="1283">
        <f>I112</f>
        <v/>
      </c>
    </row>
    <row r="113" ht="14.25" customFormat="1" customHeight="1" s="1113">
      <c r="B113" s="1097" t="inlineStr">
        <is>
          <t xml:space="preserve"> Interest on bank overdrafts and loans Other interest expense</t>
        </is>
      </c>
      <c r="C113" s="1128" t="n"/>
      <c r="D113" s="1128" t="n"/>
      <c r="E113" s="1128" t="n"/>
      <c r="F113" s="1128" t="n"/>
      <c r="G113" s="1128" t="n">
        <v>367877</v>
      </c>
      <c r="H113" s="1128" t="n">
        <v>540695</v>
      </c>
      <c r="I113" s="1284" t="n"/>
      <c r="L113" s="1268" t="n"/>
      <c r="M113" s="1268" t="n"/>
      <c r="N113" s="1282" t="n"/>
      <c r="O113" s="1180">
        <f>C113*BS!$B$9</f>
        <v/>
      </c>
      <c r="P113" s="1180">
        <f>D113*BS!$B$9</f>
        <v/>
      </c>
      <c r="Q113" s="1180">
        <f>E113*BS!$B$9</f>
        <v/>
      </c>
      <c r="R113" s="1180">
        <f>F113*BS!$B$9</f>
        <v/>
      </c>
      <c r="S113" s="1180">
        <f>G113*BS!$B$9</f>
        <v/>
      </c>
      <c r="T113" s="1180">
        <f>H113*BS!$B$9</f>
        <v/>
      </c>
      <c r="U113" s="1283">
        <f>I113</f>
        <v/>
      </c>
    </row>
    <row r="114" ht="14.25" customFormat="1" customHeight="1" s="1113">
      <c r="B114" s="1097" t="inlineStr">
        <is>
          <t xml:space="preserve"> Interest on bank overdrafts and loans </t>
        </is>
      </c>
      <c r="C114" s="1128" t="n"/>
      <c r="D114" s="1128" t="n"/>
      <c r="E114" s="1128" t="n"/>
      <c r="F114" s="1128" t="n"/>
      <c r="G114" s="1128" t="n">
        <v>3072053</v>
      </c>
      <c r="H114" s="1128" t="n">
        <v>2949628</v>
      </c>
      <c r="I114" s="1284" t="n"/>
      <c r="L114" s="1268" t="n"/>
      <c r="M114" s="1268" t="n"/>
      <c r="N114" s="1282" t="n"/>
      <c r="O114" s="1180">
        <f>C114*BS!$B$9</f>
        <v/>
      </c>
      <c r="P114" s="1180">
        <f>D114*BS!$B$9</f>
        <v/>
      </c>
      <c r="Q114" s="1180">
        <f>E114*BS!$B$9</f>
        <v/>
      </c>
      <c r="R114" s="1180">
        <f>F114*BS!$B$9</f>
        <v/>
      </c>
      <c r="S114" s="1180">
        <f>G114*BS!$B$9</f>
        <v/>
      </c>
      <c r="T114" s="1180">
        <f>H114*BS!$B$9</f>
        <v/>
      </c>
      <c r="U114" s="1283">
        <f>I114</f>
        <v/>
      </c>
    </row>
    <row r="115" ht="14.25" customFormat="1" customHeight="1" s="1113">
      <c r="B115" s="1097" t="inlineStr">
        <is>
          <t xml:space="preserve"> Interest on bank overdrafts and loans Taxation</t>
        </is>
      </c>
      <c r="C115" s="1128" t="n"/>
      <c r="D115" s="1128" t="n"/>
      <c r="E115" s="1128" t="n"/>
      <c r="F115" s="1128" t="n"/>
      <c r="G115" s="1128" t="n">
        <v>2021</v>
      </c>
      <c r="H115" s="1128" t="n">
        <v>2022</v>
      </c>
      <c r="I115" s="1284" t="n"/>
      <c r="L115" s="1268" t="n"/>
      <c r="M115" s="1268" t="n"/>
      <c r="N115" s="1282" t="n"/>
      <c r="O115" s="1180">
        <f>C115*BS!$B$9</f>
        <v/>
      </c>
      <c r="P115" s="1180">
        <f>D115*BS!$B$9</f>
        <v/>
      </c>
      <c r="Q115" s="1180">
        <f>E115*BS!$B$9</f>
        <v/>
      </c>
      <c r="R115" s="1180">
        <f>F115*BS!$B$9</f>
        <v/>
      </c>
      <c r="S115" s="1180">
        <f>G115*BS!$B$9</f>
        <v/>
      </c>
      <c r="T115" s="1180">
        <f>H115*BS!$B$9</f>
        <v/>
      </c>
      <c r="U115" s="1283">
        <f>I115</f>
        <v/>
      </c>
    </row>
    <row r="116" ht="14.25" customFormat="1" customHeight="1" s="1113">
      <c r="B116" s="1097" t="n"/>
      <c r="C116" s="1128" t="n"/>
      <c r="D116" s="1128" t="n"/>
      <c r="E116" s="1128" t="n"/>
      <c r="F116" s="1128" t="n"/>
      <c r="G116" s="1128" t="n"/>
      <c r="H116" s="1128" t="n"/>
      <c r="I116" s="1284" t="n"/>
      <c r="L116" s="1268" t="n"/>
      <c r="M116" s="1268" t="n"/>
      <c r="N116" s="1282" t="n"/>
      <c r="O116" s="1180">
        <f>C116*BS!$B$9</f>
        <v/>
      </c>
      <c r="P116" s="1180">
        <f>D116*BS!$B$9</f>
        <v/>
      </c>
      <c r="Q116" s="1180">
        <f>E116*BS!$B$9</f>
        <v/>
      </c>
      <c r="R116" s="1180">
        <f>F116*BS!$B$9</f>
        <v/>
      </c>
      <c r="S116" s="1180">
        <f>G116*BS!$B$9</f>
        <v/>
      </c>
      <c r="T116" s="1180">
        <f>H116*BS!$B$9</f>
        <v/>
      </c>
      <c r="U116" s="1283">
        <f>I116</f>
        <v/>
      </c>
    </row>
    <row r="117" ht="14.25" customFormat="1" customHeight="1" s="1113">
      <c r="B117" s="1097" t="n"/>
      <c r="C117" s="1128" t="n"/>
      <c r="D117" s="1128" t="n"/>
      <c r="E117" s="1128" t="n"/>
      <c r="F117" s="1128" t="n"/>
      <c r="G117" s="1128" t="n"/>
      <c r="H117" s="1128" t="n"/>
      <c r="I117" s="1284" t="n"/>
      <c r="L117" s="1268" t="n"/>
      <c r="M117" s="1268" t="n"/>
      <c r="N117" s="1282" t="n"/>
      <c r="O117" s="1180">
        <f>C117*BS!$B$9</f>
        <v/>
      </c>
      <c r="P117" s="1180">
        <f>D117*BS!$B$9</f>
        <v/>
      </c>
      <c r="Q117" s="1180">
        <f>E117*BS!$B$9</f>
        <v/>
      </c>
      <c r="R117" s="1180">
        <f>F117*BS!$B$9</f>
        <v/>
      </c>
      <c r="S117" s="1180">
        <f>G117*BS!$B$9</f>
        <v/>
      </c>
      <c r="T117" s="1180">
        <f>H117*BS!$B$9</f>
        <v/>
      </c>
      <c r="U117" s="1283">
        <f>I117</f>
        <v/>
      </c>
    </row>
    <row r="118" ht="14.25" customFormat="1" customHeight="1" s="1113">
      <c r="B118" s="1097" t="n"/>
      <c r="C118" s="1128" t="n"/>
      <c r="D118" s="1128" t="n"/>
      <c r="E118" s="1128" t="n"/>
      <c r="F118" s="1128" t="n"/>
      <c r="G118" s="1128" t="n"/>
      <c r="H118" s="1128" t="n"/>
      <c r="I118" s="1284" t="n"/>
      <c r="L118" s="1268" t="n"/>
      <c r="M118" s="1268" t="n"/>
      <c r="N118" s="1282" t="n"/>
      <c r="O118" s="1180">
        <f>C118*BS!$B$9</f>
        <v/>
      </c>
      <c r="P118" s="1180">
        <f>D118*BS!$B$9</f>
        <v/>
      </c>
      <c r="Q118" s="1180">
        <f>E118*BS!$B$9</f>
        <v/>
      </c>
      <c r="R118" s="1180">
        <f>F118*BS!$B$9</f>
        <v/>
      </c>
      <c r="S118" s="1180">
        <f>G118*BS!$B$9</f>
        <v/>
      </c>
      <c r="T118" s="1180">
        <f>H118*BS!$B$9</f>
        <v/>
      </c>
      <c r="U118" s="1283">
        <f>I118</f>
        <v/>
      </c>
    </row>
    <row r="119" ht="14.25" customFormat="1" customHeight="1" s="1113">
      <c r="B119" s="1097" t="n"/>
      <c r="C119" s="1128" t="n"/>
      <c r="D119" s="1128" t="n"/>
      <c r="E119" s="1128" t="n"/>
      <c r="F119" s="1128" t="n"/>
      <c r="G119" s="1128" t="n"/>
      <c r="H119" s="1128" t="n"/>
      <c r="I119" s="1284" t="n"/>
      <c r="L119" s="1268" t="n"/>
      <c r="M119" s="1268" t="n"/>
      <c r="N119" s="1282" t="n"/>
      <c r="O119" s="1180">
        <f>C119*BS!$B$9</f>
        <v/>
      </c>
      <c r="P119" s="1180">
        <f>D119*BS!$B$9</f>
        <v/>
      </c>
      <c r="Q119" s="1180">
        <f>E119*BS!$B$9</f>
        <v/>
      </c>
      <c r="R119" s="1180">
        <f>F119*BS!$B$9</f>
        <v/>
      </c>
      <c r="S119" s="1180">
        <f>G119*BS!$B$9</f>
        <v/>
      </c>
      <c r="T119" s="1180">
        <f>H119*BS!$B$9</f>
        <v/>
      </c>
      <c r="U119" s="1283">
        <f>I119</f>
        <v/>
      </c>
    </row>
    <row r="120" ht="14.25" customFormat="1" customHeight="1" s="1113">
      <c r="B120" s="1097" t="n"/>
      <c r="C120" s="1128" t="n"/>
      <c r="D120" s="1128" t="n"/>
      <c r="E120" s="1128" t="n"/>
      <c r="F120" s="1128" t="n"/>
      <c r="G120" s="1128" t="n"/>
      <c r="H120" s="1128" t="n"/>
      <c r="I120" s="1284" t="n"/>
      <c r="L120" s="1268" t="n"/>
      <c r="M120" s="1268" t="n"/>
      <c r="N120" s="1282" t="n"/>
      <c r="O120" s="1180">
        <f>C120*BS!$B$9</f>
        <v/>
      </c>
      <c r="P120" s="1180">
        <f>D120*BS!$B$9</f>
        <v/>
      </c>
      <c r="Q120" s="1180">
        <f>E120*BS!$B$9</f>
        <v/>
      </c>
      <c r="R120" s="1180">
        <f>F120*BS!$B$9</f>
        <v/>
      </c>
      <c r="S120" s="1180">
        <f>G120*BS!$B$9</f>
        <v/>
      </c>
      <c r="T120" s="1180">
        <f>H120*BS!$B$9</f>
        <v/>
      </c>
      <c r="U120" s="1283">
        <f>I120</f>
        <v/>
      </c>
    </row>
    <row r="121" ht="14.25" customFormat="1" customHeight="1" s="1113">
      <c r="B121" s="1091" t="inlineStr">
        <is>
          <t>Total</t>
        </is>
      </c>
      <c r="C121" s="1144">
        <f>SUM(C111:C120)</f>
        <v/>
      </c>
      <c r="D121" s="1144">
        <f>SUM(D111:D120)</f>
        <v/>
      </c>
      <c r="E121" s="1144">
        <f>SUM(E111:E120)</f>
        <v/>
      </c>
      <c r="F121" s="1144">
        <f>SUM(F111:F120)</f>
        <v/>
      </c>
      <c r="G121" s="1144">
        <f>SUM(G111:G120)</f>
        <v/>
      </c>
      <c r="H121" s="1144">
        <f>SUM(H111:H120)</f>
        <v/>
      </c>
      <c r="I121" s="1284" t="n"/>
      <c r="L121" s="1268" t="n"/>
      <c r="M121" s="1268" t="n"/>
      <c r="N121" s="1282" t="n"/>
      <c r="O121" s="1180">
        <f>C121*BS!$B$9</f>
        <v/>
      </c>
      <c r="P121" s="1180">
        <f>D121*BS!$B$9</f>
        <v/>
      </c>
      <c r="Q121" s="1180">
        <f>E121*BS!$B$9</f>
        <v/>
      </c>
      <c r="R121" s="1180">
        <f>F121*BS!$B$9</f>
        <v/>
      </c>
      <c r="S121" s="1180">
        <f>G121*BS!$B$9</f>
        <v/>
      </c>
      <c r="T121" s="1180">
        <f>H121*BS!$B$9</f>
        <v/>
      </c>
      <c r="U121" s="1283">
        <f>I121</f>
        <v/>
      </c>
    </row>
    <row r="122" ht="14.25" customFormat="1" customHeight="1" s="1113">
      <c r="B122" s="1097" t="n"/>
      <c r="C122" s="1128" t="n"/>
      <c r="D122" s="1128" t="n"/>
      <c r="E122" s="1128" t="n"/>
      <c r="F122" s="1128" t="n"/>
      <c r="G122" s="1128" t="n"/>
      <c r="H122" s="1128" t="n"/>
      <c r="I122" s="1284" t="n"/>
      <c r="L122" s="1268" t="n"/>
      <c r="M122" s="1268" t="n"/>
      <c r="N122" s="1282" t="n"/>
      <c r="O122" s="1180">
        <f>C122*BS!$B$9</f>
        <v/>
      </c>
      <c r="P122" s="1180">
        <f>D122*BS!$B$9</f>
        <v/>
      </c>
      <c r="Q122" s="1180">
        <f>E122*BS!$B$9</f>
        <v/>
      </c>
      <c r="R122" s="1180">
        <f>F122*BS!$B$9</f>
        <v/>
      </c>
      <c r="S122" s="1180">
        <f>G122*BS!$B$9</f>
        <v/>
      </c>
      <c r="T122" s="1180">
        <f>H122*BS!$B$9</f>
        <v/>
      </c>
      <c r="U122" s="1283">
        <f>I122</f>
        <v/>
      </c>
    </row>
    <row r="123" ht="14.25" customFormat="1" customHeight="1" s="1113">
      <c r="B123" s="1287" t="inlineStr">
        <is>
          <t xml:space="preserve">Non Operating Income (Expenses) </t>
        </is>
      </c>
      <c r="C123" s="1206">
        <f>C135-C148</f>
        <v/>
      </c>
      <c r="D123" s="1206">
        <f>D135-D148</f>
        <v/>
      </c>
      <c r="E123" s="1206">
        <f>E135-E148</f>
        <v/>
      </c>
      <c r="F123" s="1206">
        <f>F135-F148</f>
        <v/>
      </c>
      <c r="G123" s="1206">
        <f>G135-G148</f>
        <v/>
      </c>
      <c r="H123" s="1206">
        <f>H135-H148</f>
        <v/>
      </c>
      <c r="I123" s="1293" t="n"/>
      <c r="L123" s="1268" t="n"/>
      <c r="M123" s="1268" t="n"/>
      <c r="N123" s="1279">
        <f>B123</f>
        <v/>
      </c>
      <c r="O123" s="1192" t="n"/>
      <c r="P123" s="1192" t="n"/>
      <c r="Q123" s="1192" t="n"/>
      <c r="R123" s="1192" t="n"/>
      <c r="S123" s="1192" t="n"/>
      <c r="T123" s="1192" t="n"/>
      <c r="U123" s="1283" t="n"/>
    </row>
    <row r="124" ht="14.25" customFormat="1" customHeight="1" s="1113">
      <c r="B124" s="1114" t="inlineStr">
        <is>
          <t xml:space="preserve">Non operating income: </t>
        </is>
      </c>
      <c r="C124" s="1141" t="n"/>
      <c r="D124" s="1141" t="n"/>
      <c r="E124" s="1141" t="n"/>
      <c r="F124" s="1141" t="n"/>
      <c r="G124" s="1141" t="n"/>
      <c r="H124" s="1141" t="n"/>
      <c r="I124" s="1293" t="n"/>
      <c r="L124" s="1268" t="n"/>
      <c r="M124" s="1268" t="n"/>
      <c r="N124" s="1285">
        <f>B124</f>
        <v/>
      </c>
      <c r="O124" s="1180">
        <f>C124*BS!$B$9</f>
        <v/>
      </c>
      <c r="P124" s="1180">
        <f>D124*BS!$B$9</f>
        <v/>
      </c>
      <c r="Q124" s="1180">
        <f>E124*BS!$B$9</f>
        <v/>
      </c>
      <c r="R124" s="1180">
        <f>F124*BS!$B$9</f>
        <v/>
      </c>
      <c r="S124" s="1180">
        <f>G124*BS!$B$9</f>
        <v/>
      </c>
      <c r="T124" s="1180">
        <f>H124*BS!$B$9</f>
        <v/>
      </c>
      <c r="U124" s="1283">
        <f>I124</f>
        <v/>
      </c>
    </row>
    <row r="125" ht="14.25" customFormat="1" customHeight="1" s="1113">
      <c r="B125" s="1097" t="inlineStr">
        <is>
          <t xml:space="preserve"> Interest on bank overdrafts and loans (other than those from related parties)</t>
        </is>
      </c>
      <c r="C125" s="1213" t="n"/>
      <c r="D125" s="1213" t="n"/>
      <c r="E125" s="1213" t="n"/>
      <c r="F125" s="1213" t="n"/>
      <c r="G125" s="1213" t="n">
        <v>2601186</v>
      </c>
      <c r="H125" s="1213" t="n">
        <v>2211657</v>
      </c>
      <c r="I125" s="1293" t="n"/>
      <c r="L125" s="1268" t="n"/>
      <c r="M125" s="1268" t="n"/>
      <c r="N125" s="1282">
        <f>B125</f>
        <v/>
      </c>
      <c r="O125" s="1180">
        <f>C125*BS!$B$9</f>
        <v/>
      </c>
      <c r="P125" s="1180">
        <f>D125*BS!$B$9</f>
        <v/>
      </c>
      <c r="Q125" s="1180">
        <f>E125*BS!$B$9</f>
        <v/>
      </c>
      <c r="R125" s="1180">
        <f>F125*BS!$B$9</f>
        <v/>
      </c>
      <c r="S125" s="1180">
        <f>G125*BS!$B$9</f>
        <v/>
      </c>
      <c r="T125" s="1180">
        <f>H125*BS!$B$9</f>
        <v/>
      </c>
      <c r="U125" s="1283">
        <f>I125</f>
        <v/>
      </c>
    </row>
    <row r="126" ht="14.25" customFormat="1" customHeight="1" s="1113">
      <c r="B126" s="1097" t="inlineStr">
        <is>
          <t xml:space="preserve"> Interest on bank overdrafts and loans Other interest expense</t>
        </is>
      </c>
      <c r="C126" s="1213" t="n"/>
      <c r="D126" s="1213" t="n"/>
      <c r="E126" s="1213" t="n"/>
      <c r="F126" s="1213" t="n"/>
      <c r="G126" s="1213" t="n">
        <v>367877</v>
      </c>
      <c r="H126" s="1213" t="n">
        <v>540695</v>
      </c>
      <c r="I126" s="1293" t="n"/>
      <c r="L126" s="1268" t="n"/>
      <c r="M126" s="1268" t="n"/>
      <c r="N126" s="1282">
        <f>B126</f>
        <v/>
      </c>
      <c r="O126" s="1180">
        <f>C126*BS!$B$9</f>
        <v/>
      </c>
      <c r="P126" s="1180">
        <f>D126*BS!$B$9</f>
        <v/>
      </c>
      <c r="Q126" s="1180">
        <f>E126*BS!$B$9</f>
        <v/>
      </c>
      <c r="R126" s="1180">
        <f>F126*BS!$B$9</f>
        <v/>
      </c>
      <c r="S126" s="1180">
        <f>G126*BS!$B$9</f>
        <v/>
      </c>
      <c r="T126" s="1180">
        <f>H126*BS!$B$9</f>
        <v/>
      </c>
      <c r="U126" s="1283">
        <f>I126</f>
        <v/>
      </c>
    </row>
    <row r="127" ht="14.25" customFormat="1" customHeight="1" s="1113">
      <c r="B127" s="1097" t="n"/>
      <c r="C127" s="1213" t="n"/>
      <c r="D127" s="1213" t="n"/>
      <c r="E127" s="1213" t="n"/>
      <c r="F127" s="1213" t="n"/>
      <c r="G127" s="1213" t="n"/>
      <c r="H127" s="1213" t="n"/>
      <c r="I127" s="1293" t="n"/>
      <c r="L127" s="1268" t="n"/>
      <c r="M127" s="1268" t="n"/>
      <c r="N127" s="1282">
        <f>B127</f>
        <v/>
      </c>
      <c r="O127" s="1180">
        <f>C127*BS!$B$9</f>
        <v/>
      </c>
      <c r="P127" s="1180">
        <f>D127*BS!$B$9</f>
        <v/>
      </c>
      <c r="Q127" s="1180">
        <f>E127*BS!$B$9</f>
        <v/>
      </c>
      <c r="R127" s="1180">
        <f>F127*BS!$B$9</f>
        <v/>
      </c>
      <c r="S127" s="1180">
        <f>G127*BS!$B$9</f>
        <v/>
      </c>
      <c r="T127" s="1180">
        <f>H127*BS!$B$9</f>
        <v/>
      </c>
      <c r="U127" s="1283">
        <f>I127</f>
        <v/>
      </c>
    </row>
    <row r="128" ht="14.25" customFormat="1" customHeight="1" s="1113">
      <c r="B128" s="1097" t="n"/>
      <c r="C128" s="1213" t="n"/>
      <c r="D128" s="1213" t="n"/>
      <c r="E128" s="1213" t="n"/>
      <c r="F128" s="1213" t="n"/>
      <c r="G128" s="1213" t="n"/>
      <c r="H128" s="1213" t="n"/>
      <c r="I128" s="1293" t="n"/>
      <c r="L128" s="1268" t="n"/>
      <c r="M128" s="1268" t="n"/>
      <c r="N128" s="1282">
        <f>B128</f>
        <v/>
      </c>
      <c r="O128" s="1180">
        <f>C128*BS!$B$9</f>
        <v/>
      </c>
      <c r="P128" s="1180">
        <f>D128*BS!$B$9</f>
        <v/>
      </c>
      <c r="Q128" s="1180">
        <f>E128*BS!$B$9</f>
        <v/>
      </c>
      <c r="R128" s="1180">
        <f>F128*BS!$B$9</f>
        <v/>
      </c>
      <c r="S128" s="1180">
        <f>G128*BS!$B$9</f>
        <v/>
      </c>
      <c r="T128" s="1180">
        <f>H128*BS!$B$9</f>
        <v/>
      </c>
      <c r="U128" s="1283">
        <f>I128</f>
        <v/>
      </c>
    </row>
    <row r="129" ht="14.25" customFormat="1" customHeight="1" s="1113">
      <c r="B129" s="1097" t="n"/>
      <c r="C129" s="1213" t="n"/>
      <c r="D129" s="1213" t="n"/>
      <c r="E129" s="1213" t="n"/>
      <c r="F129" s="1213" t="n"/>
      <c r="G129" s="1213" t="n"/>
      <c r="H129" s="1213" t="n"/>
      <c r="I129" s="1293" t="n"/>
      <c r="L129" s="1268" t="n"/>
      <c r="M129" s="1268" t="n"/>
      <c r="N129" s="1282">
        <f>B129</f>
        <v/>
      </c>
      <c r="O129" s="1180">
        <f>C129*BS!$B$9</f>
        <v/>
      </c>
      <c r="P129" s="1180">
        <f>D129*BS!$B$9</f>
        <v/>
      </c>
      <c r="Q129" s="1180">
        <f>E129*BS!$B$9</f>
        <v/>
      </c>
      <c r="R129" s="1180">
        <f>F129*BS!$B$9</f>
        <v/>
      </c>
      <c r="S129" s="1180">
        <f>G129*BS!$B$9</f>
        <v/>
      </c>
      <c r="T129" s="1180">
        <f>H129*BS!$B$9</f>
        <v/>
      </c>
      <c r="U129" s="1283">
        <f>I129</f>
        <v/>
      </c>
    </row>
    <row r="130" ht="14.25" customFormat="1" customHeight="1" s="1113">
      <c r="B130" s="1097" t="n"/>
      <c r="C130" s="1213" t="n"/>
      <c r="D130" s="1213" t="n"/>
      <c r="E130" s="1213" t="n"/>
      <c r="F130" s="1213" t="n"/>
      <c r="G130" s="1213" t="n"/>
      <c r="H130" s="1213" t="n"/>
      <c r="I130" s="1293" t="n"/>
      <c r="L130" s="1268" t="n"/>
      <c r="M130" s="1268" t="n"/>
      <c r="N130" s="1282">
        <f>B130</f>
        <v/>
      </c>
      <c r="O130" s="1180">
        <f>C130*BS!$B$9</f>
        <v/>
      </c>
      <c r="P130" s="1180">
        <f>D130*BS!$B$9</f>
        <v/>
      </c>
      <c r="Q130" s="1180">
        <f>E130*BS!$B$9</f>
        <v/>
      </c>
      <c r="R130" s="1180">
        <f>F130*BS!$B$9</f>
        <v/>
      </c>
      <c r="S130" s="1180">
        <f>G130*BS!$B$9</f>
        <v/>
      </c>
      <c r="T130" s="1180">
        <f>H130*BS!$B$9</f>
        <v/>
      </c>
      <c r="U130" s="1283">
        <f>I130</f>
        <v/>
      </c>
    </row>
    <row r="131" ht="14.25" customFormat="1" customHeight="1" s="1113">
      <c r="B131" s="1097" t="n"/>
      <c r="C131" s="1213" t="n"/>
      <c r="D131" s="1213" t="n"/>
      <c r="E131" s="1213" t="n"/>
      <c r="F131" s="1213" t="n"/>
      <c r="G131" s="1213" t="n"/>
      <c r="H131" s="1213" t="n"/>
      <c r="I131" s="1293" t="n"/>
      <c r="L131" s="1268" t="n"/>
      <c r="M131" s="1268" t="n"/>
      <c r="N131" s="1282">
        <f>B131</f>
        <v/>
      </c>
      <c r="O131" s="1180">
        <f>C131*BS!$B$9</f>
        <v/>
      </c>
      <c r="P131" s="1180">
        <f>D131*BS!$B$9</f>
        <v/>
      </c>
      <c r="Q131" s="1180">
        <f>E131*BS!$B$9</f>
        <v/>
      </c>
      <c r="R131" s="1180">
        <f>F131*BS!$B$9</f>
        <v/>
      </c>
      <c r="S131" s="1180">
        <f>G131*BS!$B$9</f>
        <v/>
      </c>
      <c r="T131" s="1180">
        <f>H131*BS!$B$9</f>
        <v/>
      </c>
      <c r="U131" s="1283">
        <f>I131</f>
        <v/>
      </c>
    </row>
    <row r="132" ht="14.25" customFormat="1" customHeight="1" s="1113">
      <c r="B132" s="1097" t="n"/>
      <c r="C132" s="1213" t="n"/>
      <c r="D132" s="1213" t="n"/>
      <c r="E132" s="1213" t="n"/>
      <c r="F132" s="1213" t="n"/>
      <c r="G132" s="1213" t="n"/>
      <c r="H132" s="1213" t="n"/>
      <c r="I132" s="1293" t="n"/>
      <c r="L132" s="1268" t="n"/>
      <c r="M132" s="1268" t="n"/>
      <c r="N132" s="1282" t="n"/>
      <c r="O132" s="1180">
        <f>C132*BS!$B$9</f>
        <v/>
      </c>
      <c r="P132" s="1180">
        <f>D132*BS!$B$9</f>
        <v/>
      </c>
      <c r="Q132" s="1180">
        <f>E132*BS!$B$9</f>
        <v/>
      </c>
      <c r="R132" s="1180">
        <f>F132*BS!$B$9</f>
        <v/>
      </c>
      <c r="S132" s="1180">
        <f>G132*BS!$B$9</f>
        <v/>
      </c>
      <c r="T132" s="1180">
        <f>H132*BS!$B$9</f>
        <v/>
      </c>
      <c r="U132" s="1283">
        <f>I132</f>
        <v/>
      </c>
    </row>
    <row r="133" ht="14.25" customFormat="1" customHeight="1" s="1113">
      <c r="B133" s="1097" t="n"/>
      <c r="C133" s="1213" t="n"/>
      <c r="D133" s="1213" t="n"/>
      <c r="E133" s="1213" t="n"/>
      <c r="F133" s="1213" t="n"/>
      <c r="G133" s="1213" t="n"/>
      <c r="H133" s="1213" t="n"/>
      <c r="I133" s="1293" t="n"/>
      <c r="L133" s="1268" t="n"/>
      <c r="M133" s="1268" t="n"/>
      <c r="N133" s="1282" t="n"/>
      <c r="O133" s="1180">
        <f>C133*BS!$B$9</f>
        <v/>
      </c>
      <c r="P133" s="1180">
        <f>D133*BS!$B$9</f>
        <v/>
      </c>
      <c r="Q133" s="1180">
        <f>E133*BS!$B$9</f>
        <v/>
      </c>
      <c r="R133" s="1180">
        <f>F133*BS!$B$9</f>
        <v/>
      </c>
      <c r="S133" s="1180">
        <f>G133*BS!$B$9</f>
        <v/>
      </c>
      <c r="T133" s="1180">
        <f>H133*BS!$B$9</f>
        <v/>
      </c>
      <c r="U133" s="1283">
        <f>I133</f>
        <v/>
      </c>
    </row>
    <row r="134" ht="14.25" customFormat="1" customHeight="1" s="1113">
      <c r="B134" s="1097" t="n"/>
      <c r="C134" s="1213" t="n"/>
      <c r="D134" s="1213" t="n"/>
      <c r="E134" s="1213" t="n"/>
      <c r="F134" s="1213" t="n"/>
      <c r="G134" s="1213" t="n"/>
      <c r="H134" s="1213" t="n"/>
      <c r="I134" s="1293" t="n"/>
      <c r="L134" s="1268" t="n"/>
      <c r="M134" s="1268" t="n"/>
      <c r="N134" s="1282" t="n"/>
      <c r="O134" s="1180">
        <f>C134*BS!$B$9</f>
        <v/>
      </c>
      <c r="P134" s="1180">
        <f>D134*BS!$B$9</f>
        <v/>
      </c>
      <c r="Q134" s="1180">
        <f>E134*BS!$B$9</f>
        <v/>
      </c>
      <c r="R134" s="1180">
        <f>F134*BS!$B$9</f>
        <v/>
      </c>
      <c r="S134" s="1180">
        <f>G134*BS!$B$9</f>
        <v/>
      </c>
      <c r="T134" s="1180">
        <f>H134*BS!$B$9</f>
        <v/>
      </c>
      <c r="U134" s="1283">
        <f>I134</f>
        <v/>
      </c>
    </row>
    <row r="135" ht="14.25" customFormat="1" customHeight="1" s="1113">
      <c r="B135" s="1091" t="inlineStr">
        <is>
          <t>Total</t>
        </is>
      </c>
      <c r="C135" s="1144">
        <f>SUM(C124:C134)</f>
        <v/>
      </c>
      <c r="D135" s="1144">
        <f>SUM(D124:D134)</f>
        <v/>
      </c>
      <c r="E135" s="1144">
        <f>SUM(E124:E134)</f>
        <v/>
      </c>
      <c r="F135" s="1144">
        <f>SUM(F124:F134)</f>
        <v/>
      </c>
      <c r="G135" s="1144">
        <f>SUM(G124:G134)</f>
        <v/>
      </c>
      <c r="H135" s="1144">
        <f>SUM(H124:H134)</f>
        <v/>
      </c>
      <c r="I135" s="1293" t="n"/>
      <c r="L135" s="1268" t="n"/>
      <c r="M135" s="1268" t="n"/>
      <c r="N135" s="1282" t="n"/>
      <c r="O135" s="1180" t="n"/>
      <c r="P135" s="1180" t="n"/>
      <c r="Q135" s="1180" t="n"/>
      <c r="R135" s="1180" t="n"/>
      <c r="S135" s="1180" t="n"/>
      <c r="T135" s="1180" t="n"/>
      <c r="U135" s="1283">
        <f>I135</f>
        <v/>
      </c>
    </row>
    <row r="136" ht="14.25" customFormat="1" customHeight="1" s="1113">
      <c r="B136" s="1097" t="n"/>
      <c r="C136" s="1141" t="n"/>
      <c r="D136" s="1141" t="n"/>
      <c r="E136" s="1128" t="n"/>
      <c r="F136" s="1128" t="n"/>
      <c r="G136" s="1128" t="n"/>
      <c r="H136" s="1128" t="n"/>
      <c r="I136" s="1293" t="n"/>
      <c r="L136" s="1268" t="n"/>
      <c r="M136" s="1268" t="n"/>
      <c r="N136" s="1282" t="n"/>
      <c r="O136" s="1180" t="n"/>
      <c r="P136" s="1180" t="n"/>
      <c r="Q136" s="1180" t="n"/>
      <c r="R136" s="1180" t="n"/>
      <c r="S136" s="1180" t="n"/>
      <c r="T136" s="1180" t="n"/>
      <c r="U136" s="1283" t="n"/>
    </row>
    <row r="137" ht="14.25" customFormat="1" customHeight="1" s="1113">
      <c r="B137" s="1114" t="inlineStr">
        <is>
          <t xml:space="preserve">Non operating expense: </t>
        </is>
      </c>
      <c r="C137" s="1141" t="n"/>
      <c r="D137" s="1141" t="n"/>
      <c r="E137" s="1141" t="n"/>
      <c r="F137" s="1141" t="n"/>
      <c r="G137" s="1141" t="n"/>
      <c r="H137" s="1141" t="n"/>
      <c r="I137" s="1284" t="n"/>
      <c r="L137" s="1268" t="n"/>
      <c r="M137" s="1268" t="n"/>
      <c r="N137" s="1285">
        <f>B137</f>
        <v/>
      </c>
      <c r="O137" s="1180">
        <f>C137*BS!$B$9</f>
        <v/>
      </c>
      <c r="P137" s="1180">
        <f>D137*BS!$B$9</f>
        <v/>
      </c>
      <c r="Q137" s="1180">
        <f>E137*BS!$B$9</f>
        <v/>
      </c>
      <c r="R137" s="1180">
        <f>F137*BS!$B$9</f>
        <v/>
      </c>
      <c r="S137" s="1180">
        <f>G137*BS!$B$9</f>
        <v/>
      </c>
      <c r="T137" s="1180">
        <f>H137*BS!$B$9</f>
        <v/>
      </c>
      <c r="U137" s="1283">
        <f>I137</f>
        <v/>
      </c>
    </row>
    <row r="138" ht="14.25" customFormat="1" customHeight="1" s="1113">
      <c r="B138" s="1097" t="n"/>
      <c r="C138" s="1141" t="n"/>
      <c r="D138" s="1141" t="n"/>
      <c r="E138" s="1141" t="n"/>
      <c r="F138" s="1141" t="n"/>
      <c r="G138" s="1141" t="n"/>
      <c r="H138" s="1141" t="n"/>
      <c r="I138" s="1284" t="n"/>
      <c r="L138" s="1268" t="n"/>
      <c r="M138" s="1268" t="n"/>
      <c r="N138" s="1282">
        <f>B138</f>
        <v/>
      </c>
      <c r="O138" s="1180">
        <f>C138*BS!$B$9</f>
        <v/>
      </c>
      <c r="P138" s="1180">
        <f>D138*BS!$B$9</f>
        <v/>
      </c>
      <c r="Q138" s="1180">
        <f>E138*BS!$B$9</f>
        <v/>
      </c>
      <c r="R138" s="1180">
        <f>F138*BS!$B$9</f>
        <v/>
      </c>
      <c r="S138" s="1180">
        <f>G138*BS!$B$9</f>
        <v/>
      </c>
      <c r="T138" s="1180">
        <f>H138*BS!$B$9</f>
        <v/>
      </c>
      <c r="U138" s="1283">
        <f>I138</f>
        <v/>
      </c>
    </row>
    <row r="139" ht="14.25" customFormat="1" customHeight="1" s="1113">
      <c r="B139" s="1097" t="n"/>
      <c r="C139" s="1141" t="n"/>
      <c r="D139" s="1141" t="n"/>
      <c r="E139" s="1141" t="n"/>
      <c r="F139" s="1141" t="n"/>
      <c r="G139" s="1141" t="n"/>
      <c r="H139" s="1141" t="n"/>
      <c r="I139" s="1284" t="n"/>
      <c r="L139" s="1268" t="n"/>
      <c r="M139" s="1268" t="n"/>
      <c r="N139" s="1282">
        <f>B139</f>
        <v/>
      </c>
      <c r="O139" s="1180">
        <f>C139*BS!$B$9</f>
        <v/>
      </c>
      <c r="P139" s="1180">
        <f>D139*BS!$B$9</f>
        <v/>
      </c>
      <c r="Q139" s="1180">
        <f>E139*BS!$B$9</f>
        <v/>
      </c>
      <c r="R139" s="1180">
        <f>F139*BS!$B$9</f>
        <v/>
      </c>
      <c r="S139" s="1180">
        <f>G139*BS!$B$9</f>
        <v/>
      </c>
      <c r="T139" s="1180">
        <f>H139*BS!$B$9</f>
        <v/>
      </c>
      <c r="U139" s="1283">
        <f>I139</f>
        <v/>
      </c>
    </row>
    <row r="140" ht="28.5" customFormat="1" customHeight="1" s="1113">
      <c r="B140" s="1097" t="n"/>
      <c r="C140" s="1141" t="n"/>
      <c r="D140" s="1141" t="n"/>
      <c r="E140" s="1141" t="n"/>
      <c r="F140" s="1141" t="n"/>
      <c r="G140" s="1141" t="n"/>
      <c r="H140" s="1141" t="n"/>
      <c r="I140" s="1284" t="n"/>
      <c r="L140" s="1268" t="n"/>
      <c r="M140" s="1268" t="n"/>
      <c r="N140" s="1282">
        <f>B140</f>
        <v/>
      </c>
      <c r="O140" s="1180">
        <f>C140*BS!$B$9</f>
        <v/>
      </c>
      <c r="P140" s="1180">
        <f>D140*BS!$B$9</f>
        <v/>
      </c>
      <c r="Q140" s="1180">
        <f>E140*BS!$B$9</f>
        <v/>
      </c>
      <c r="R140" s="1180">
        <f>F140*BS!$B$9</f>
        <v/>
      </c>
      <c r="S140" s="1180">
        <f>G140*BS!$B$9</f>
        <v/>
      </c>
      <c r="T140" s="1180">
        <f>H140*BS!$B$9</f>
        <v/>
      </c>
      <c r="U140" s="1283">
        <f>I140</f>
        <v/>
      </c>
    </row>
    <row r="141" ht="14.25" customFormat="1" customHeight="1" s="1113">
      <c r="B141" s="1097" t="n"/>
      <c r="C141" s="1141" t="n"/>
      <c r="D141" s="1141" t="n"/>
      <c r="E141" s="1141" t="n"/>
      <c r="F141" s="1141" t="n"/>
      <c r="G141" s="1141" t="n"/>
      <c r="H141" s="1141" t="n"/>
      <c r="I141" s="1284" t="n"/>
      <c r="L141" s="1268" t="n"/>
      <c r="M141" s="1268" t="n"/>
      <c r="N141" s="1282">
        <f>B141</f>
        <v/>
      </c>
      <c r="O141" s="1180">
        <f>C141*BS!$B$9</f>
        <v/>
      </c>
      <c r="P141" s="1180">
        <f>D141*BS!$B$9</f>
        <v/>
      </c>
      <c r="Q141" s="1180">
        <f>E141*BS!$B$9</f>
        <v/>
      </c>
      <c r="R141" s="1180">
        <f>F141*BS!$B$9</f>
        <v/>
      </c>
      <c r="S141" s="1180">
        <f>G141*BS!$B$9</f>
        <v/>
      </c>
      <c r="T141" s="1180">
        <f>H141*BS!$B$9</f>
        <v/>
      </c>
      <c r="U141" s="1283">
        <f>I141</f>
        <v/>
      </c>
    </row>
    <row r="142" ht="14.25" customFormat="1" customHeight="1" s="1113">
      <c r="B142" s="1097" t="n"/>
      <c r="C142" s="1141" t="n"/>
      <c r="D142" s="1141" t="n"/>
      <c r="E142" s="1141" t="n"/>
      <c r="F142" s="1141" t="n"/>
      <c r="G142" s="1141" t="n"/>
      <c r="H142" s="1141" t="n"/>
      <c r="I142" s="1284" t="n"/>
      <c r="L142" s="1268" t="n"/>
      <c r="M142" s="1268" t="n"/>
      <c r="N142" s="1282">
        <f>B142</f>
        <v/>
      </c>
      <c r="O142" s="1180">
        <f>C142*BS!$B$9</f>
        <v/>
      </c>
      <c r="P142" s="1180">
        <f>D142*BS!$B$9</f>
        <v/>
      </c>
      <c r="Q142" s="1180">
        <f>E142*BS!$B$9</f>
        <v/>
      </c>
      <c r="R142" s="1180">
        <f>F142*BS!$B$9</f>
        <v/>
      </c>
      <c r="S142" s="1180">
        <f>G142*BS!$B$9</f>
        <v/>
      </c>
      <c r="T142" s="1180">
        <f>H142*BS!$B$9</f>
        <v/>
      </c>
      <c r="U142" s="1283">
        <f>I142</f>
        <v/>
      </c>
    </row>
    <row r="143" ht="14.25" customFormat="1" customHeight="1" s="1113">
      <c r="A143" s="1113" t="n"/>
      <c r="B143" s="1097" t="n"/>
      <c r="C143" s="1141" t="n"/>
      <c r="D143" s="1141" t="n"/>
      <c r="E143" s="1141" t="n"/>
      <c r="F143" s="1141" t="n"/>
      <c r="G143" s="1141" t="n"/>
      <c r="H143" s="1141" t="n"/>
      <c r="I143" s="1284" t="n"/>
      <c r="J143" s="1113" t="n"/>
      <c r="K143" s="1113" t="n"/>
      <c r="L143" s="1268" t="n"/>
      <c r="M143" s="1268" t="n"/>
      <c r="N143" s="1282">
        <f>B143</f>
        <v/>
      </c>
      <c r="O143" s="1180">
        <f>C143*BS!$B$9</f>
        <v/>
      </c>
      <c r="P143" s="1180">
        <f>D143*BS!$B$9</f>
        <v/>
      </c>
      <c r="Q143" s="1180">
        <f>E143*BS!$B$9</f>
        <v/>
      </c>
      <c r="R143" s="1180">
        <f>F143*BS!$B$9</f>
        <v/>
      </c>
      <c r="S143" s="1180">
        <f>G143*BS!$B$9</f>
        <v/>
      </c>
      <c r="T143" s="1180">
        <f>H143*BS!$B$9</f>
        <v/>
      </c>
      <c r="U143" s="1283">
        <f>I143</f>
        <v/>
      </c>
    </row>
    <row r="144" ht="14.25" customFormat="1" customHeight="1" s="1113">
      <c r="A144" s="1113" t="n"/>
      <c r="B144" s="1097" t="n"/>
      <c r="C144" s="1141" t="n"/>
      <c r="D144" s="1141" t="n"/>
      <c r="E144" s="1141" t="n"/>
      <c r="F144" s="1141" t="n"/>
      <c r="G144" s="1141" t="n"/>
      <c r="H144" s="1141" t="n"/>
      <c r="I144" s="1284" t="n"/>
      <c r="J144" s="1113" t="n"/>
      <c r="K144" s="1113" t="n"/>
      <c r="L144" s="1268" t="n"/>
      <c r="M144" s="1268" t="n"/>
      <c r="N144" s="1282">
        <f>B144</f>
        <v/>
      </c>
      <c r="O144" s="1180">
        <f>C144*BS!$B$9</f>
        <v/>
      </c>
      <c r="P144" s="1180">
        <f>D144*BS!$B$9</f>
        <v/>
      </c>
      <c r="Q144" s="1180">
        <f>E144*BS!$B$9</f>
        <v/>
      </c>
      <c r="R144" s="1180">
        <f>F144*BS!$B$9</f>
        <v/>
      </c>
      <c r="S144" s="1180">
        <f>G144*BS!$B$9</f>
        <v/>
      </c>
      <c r="T144" s="1180">
        <f>H144*BS!$B$9</f>
        <v/>
      </c>
      <c r="U144" s="1283">
        <f>I144</f>
        <v/>
      </c>
    </row>
    <row r="145" ht="14.25" customFormat="1" customHeight="1" s="1113">
      <c r="A145" s="1113" t="n"/>
      <c r="B145" s="1097" t="n"/>
      <c r="C145" s="1141" t="n"/>
      <c r="D145" s="1141" t="n"/>
      <c r="E145" s="1141" t="n"/>
      <c r="F145" s="1141" t="n"/>
      <c r="G145" s="1141" t="n"/>
      <c r="H145" s="1141" t="n"/>
      <c r="I145" s="1284" t="n"/>
      <c r="J145" s="1113" t="n"/>
      <c r="K145" s="1113" t="n"/>
      <c r="L145" s="1268" t="n"/>
      <c r="M145" s="1268" t="n"/>
      <c r="N145" s="1282">
        <f>B145</f>
        <v/>
      </c>
      <c r="O145" s="1180">
        <f>C145*BS!$B$9</f>
        <v/>
      </c>
      <c r="P145" s="1180">
        <f>D145*BS!$B$9</f>
        <v/>
      </c>
      <c r="Q145" s="1180">
        <f>E145*BS!$B$9</f>
        <v/>
      </c>
      <c r="R145" s="1180">
        <f>F145*BS!$B$9</f>
        <v/>
      </c>
      <c r="S145" s="1180">
        <f>G145*BS!$B$9</f>
        <v/>
      </c>
      <c r="T145" s="1180">
        <f>H145*BS!$B$9</f>
        <v/>
      </c>
      <c r="U145" s="1283">
        <f>I145</f>
        <v/>
      </c>
    </row>
    <row r="146" ht="14.25" customFormat="1" customHeight="1" s="1113">
      <c r="A146" s="1113" t="n"/>
      <c r="B146" s="1097" t="n"/>
      <c r="C146" s="1141" t="n"/>
      <c r="D146" s="1141" t="n"/>
      <c r="E146" s="1141" t="n"/>
      <c r="F146" s="1141" t="n"/>
      <c r="G146" s="1141" t="n"/>
      <c r="H146" s="1141" t="n"/>
      <c r="I146" s="1284" t="n"/>
      <c r="J146" s="1113" t="n"/>
      <c r="K146" s="1113" t="n"/>
      <c r="L146" s="1268" t="n"/>
      <c r="M146" s="1268" t="n"/>
      <c r="N146" s="1282">
        <f>B146</f>
        <v/>
      </c>
      <c r="O146" s="1180">
        <f>C146*BS!$B$9</f>
        <v/>
      </c>
      <c r="P146" s="1180">
        <f>D146*BS!$B$9</f>
        <v/>
      </c>
      <c r="Q146" s="1180">
        <f>E146*BS!$B$9</f>
        <v/>
      </c>
      <c r="R146" s="1180">
        <f>F146*BS!$B$9</f>
        <v/>
      </c>
      <c r="S146" s="1180">
        <f>G146*BS!$B$9</f>
        <v/>
      </c>
      <c r="T146" s="1180">
        <f>H146*BS!$B$9</f>
        <v/>
      </c>
      <c r="U146" s="1283">
        <f>I146</f>
        <v/>
      </c>
    </row>
    <row r="147" ht="14.25" customFormat="1" customHeight="1" s="1113">
      <c r="A147" s="1113" t="n"/>
      <c r="B147" s="1097" t="n"/>
      <c r="C147" s="1141" t="n"/>
      <c r="D147" s="1141" t="n"/>
      <c r="E147" s="1141" t="n"/>
      <c r="F147" s="1141" t="n"/>
      <c r="G147" s="1141" t="n"/>
      <c r="H147" s="1141" t="n"/>
      <c r="I147" s="1284" t="n"/>
      <c r="J147" s="1113" t="n"/>
      <c r="K147" s="1113" t="n"/>
      <c r="L147" s="1268" t="n"/>
      <c r="M147" s="1268" t="n"/>
      <c r="N147" s="1282">
        <f>B147</f>
        <v/>
      </c>
      <c r="O147" s="1180">
        <f>C147*BS!$B$9</f>
        <v/>
      </c>
      <c r="P147" s="1180">
        <f>D147*BS!$B$9</f>
        <v/>
      </c>
      <c r="Q147" s="1180">
        <f>E147*BS!$B$9</f>
        <v/>
      </c>
      <c r="R147" s="1180">
        <f>F147*BS!$B$9</f>
        <v/>
      </c>
      <c r="S147" s="1180">
        <f>G147*BS!$B$9</f>
        <v/>
      </c>
      <c r="T147" s="1180">
        <f>H147*BS!$B$9</f>
        <v/>
      </c>
      <c r="U147" s="1283">
        <f>I147</f>
        <v/>
      </c>
    </row>
    <row r="148" ht="14.25" customFormat="1" customHeight="1" s="1113">
      <c r="A148" s="1113" t="n"/>
      <c r="B148" s="1091" t="inlineStr">
        <is>
          <t>Total</t>
        </is>
      </c>
      <c r="C148" s="1144">
        <f>SUM(C137:C147)</f>
        <v/>
      </c>
      <c r="D148" s="1144">
        <f>SUM(D137:D147)</f>
        <v/>
      </c>
      <c r="E148" s="1144">
        <f>SUM(E137:E147)</f>
        <v/>
      </c>
      <c r="F148" s="1144">
        <f>SUM(F137:F147)</f>
        <v/>
      </c>
      <c r="G148" s="1144">
        <f>SUM(G137:G147)</f>
        <v/>
      </c>
      <c r="H148" s="1144">
        <f>SUM(H137:H147)</f>
        <v/>
      </c>
      <c r="I148" s="1284" t="n"/>
      <c r="J148" s="1113" t="n"/>
      <c r="K148" s="1113" t="n"/>
      <c r="L148" s="1268" t="n"/>
      <c r="M148" s="1268" t="n"/>
      <c r="N148" s="1282">
        <f>B148</f>
        <v/>
      </c>
      <c r="O148" s="1180">
        <f>C148*BS!$B$9</f>
        <v/>
      </c>
      <c r="P148" s="1180">
        <f>D148*BS!$B$9</f>
        <v/>
      </c>
      <c r="Q148" s="1180">
        <f>E148*BS!$B$9</f>
        <v/>
      </c>
      <c r="R148" s="1180">
        <f>F148*BS!$B$9</f>
        <v/>
      </c>
      <c r="S148" s="1180">
        <f>G148*BS!$B$9</f>
        <v/>
      </c>
      <c r="T148" s="1180">
        <f>H148*BS!$B$9</f>
        <v/>
      </c>
      <c r="U148" s="1283">
        <f>I148</f>
        <v/>
      </c>
    </row>
    <row r="149" ht="14.25" customFormat="1" customHeight="1" s="1113">
      <c r="A149" s="1113" t="n"/>
      <c r="B149" s="1097" t="n"/>
      <c r="C149" s="1113" t="n"/>
      <c r="D149" s="1128" t="n"/>
      <c r="E149" s="1128" t="n"/>
      <c r="F149" s="1128" t="n"/>
      <c r="G149" s="1128" t="n"/>
      <c r="H149" s="1128" t="n"/>
      <c r="I149" s="1284" t="n"/>
      <c r="J149" s="1113" t="n"/>
      <c r="K149" s="1113" t="n"/>
      <c r="L149" s="1268" t="n"/>
      <c r="M149" s="1268" t="n"/>
      <c r="N149" s="1282" t="n"/>
      <c r="O149" s="1180" t="n"/>
      <c r="P149" s="1180" t="n"/>
      <c r="Q149" s="1180" t="n"/>
      <c r="R149" s="1180" t="n"/>
      <c r="S149" s="1180" t="n"/>
      <c r="T149" s="1180" t="n"/>
      <c r="U149" s="1283" t="n"/>
    </row>
    <row r="150" ht="14.25" customFormat="1" customHeight="1" s="1113">
      <c r="B150" s="1287" t="inlineStr">
        <is>
          <t xml:space="preserve">Taxes </t>
        </is>
      </c>
      <c r="C150" s="1147" t="n"/>
      <c r="D150" s="1147" t="n"/>
      <c r="E150" s="1147" t="n"/>
      <c r="F150" s="1147" t="n"/>
      <c r="G150" s="1147" t="n"/>
      <c r="H150" s="1147" t="n"/>
      <c r="I150" s="1284" t="n"/>
      <c r="J150" s="1113" t="n"/>
      <c r="K150" s="1113" t="n"/>
      <c r="L150" s="1268" t="n"/>
      <c r="M150" s="1268" t="n"/>
      <c r="N150" s="1279">
        <f>B150</f>
        <v/>
      </c>
      <c r="O150" s="1192">
        <f>C150*BS!$B$9</f>
        <v/>
      </c>
      <c r="P150" s="1192">
        <f>D150*BS!$B$9</f>
        <v/>
      </c>
      <c r="Q150" s="1192">
        <f>E150*BS!$B$9</f>
        <v/>
      </c>
      <c r="R150" s="1192">
        <f>F150*BS!$B$9</f>
        <v/>
      </c>
      <c r="S150" s="1192">
        <f>G150*BS!$B$9</f>
        <v/>
      </c>
      <c r="T150" s="1192">
        <f>H150*BS!$B$9</f>
        <v/>
      </c>
      <c r="U150" s="1283">
        <f>I150</f>
        <v/>
      </c>
    </row>
    <row r="151" ht="14.25" customFormat="1" customHeight="1" s="1113">
      <c r="B151" t="inlineStr">
        <is>
          <t>Income tax expense</t>
        </is>
      </c>
      <c r="G151" t="n">
        <v>-9664765</v>
      </c>
      <c r="H151" t="n">
        <v>-47777896</v>
      </c>
    </row>
    <row r="152" ht="14.25" customFormat="1" customHeight="1" s="1113"/>
    <row r="153" ht="14.25" customFormat="1" customHeight="1" s="1113"/>
    <row r="154" ht="14.25" customFormat="1" customHeight="1" s="1113">
      <c r="B154" s="1292" t="n"/>
      <c r="C154" s="1268" t="n"/>
      <c r="D154" s="1126" t="n"/>
      <c r="E154" s="1126" t="n"/>
      <c r="F154" s="1126" t="n"/>
      <c r="G154" s="1126" t="n"/>
      <c r="H154" s="1126" t="n"/>
      <c r="I154" s="1284" t="n"/>
      <c r="J154" s="1113" t="n"/>
      <c r="K154" s="1113" t="n"/>
      <c r="L154" s="1268" t="n"/>
      <c r="M154" s="1268" t="n"/>
      <c r="N154" s="1285" t="n"/>
      <c r="O154" s="1180" t="n"/>
      <c r="P154" s="1180" t="n"/>
      <c r="Q154" s="1180" t="n"/>
      <c r="R154" s="1180" t="n"/>
      <c r="S154" s="1180" t="n"/>
      <c r="T154" s="1180" t="n"/>
      <c r="U154" s="1283">
        <f>I151</f>
        <v/>
      </c>
    </row>
    <row r="155" ht="14.25" customFormat="1" customHeight="1" s="1113">
      <c r="B155" s="1287" t="inlineStr">
        <is>
          <t>Minority Interest (-)</t>
        </is>
      </c>
      <c r="C155" s="1147" t="n"/>
      <c r="D155" s="1144" t="n"/>
      <c r="E155" s="1144" t="n"/>
      <c r="F155" s="1144" t="n"/>
      <c r="G155" s="1144" t="n"/>
      <c r="H155" s="1144" t="n"/>
      <c r="I155" s="1284" t="n"/>
      <c r="J155" s="1113" t="n"/>
      <c r="K155" s="1113" t="n"/>
      <c r="L155" s="1268" t="n"/>
      <c r="M155" s="1268" t="n"/>
      <c r="N155" s="1279">
        <f>B152</f>
        <v/>
      </c>
      <c r="O155" s="1192">
        <f>C152*BS!$B$9</f>
        <v/>
      </c>
      <c r="P155" s="1192">
        <f>D152*BS!$B$9</f>
        <v/>
      </c>
      <c r="Q155" s="1192">
        <f>E152*BS!$B$9</f>
        <v/>
      </c>
      <c r="R155" s="1192">
        <f>F152*BS!$B$9</f>
        <v/>
      </c>
      <c r="S155" s="1192">
        <f>G152*BS!$B$9</f>
        <v/>
      </c>
      <c r="T155" s="1192">
        <f>H152*BS!$B$9</f>
        <v/>
      </c>
      <c r="U155" s="1283">
        <f>I152</f>
        <v/>
      </c>
    </row>
    <row r="156" ht="14.25" customFormat="1" customHeight="1" s="1113">
      <c r="B156" s="1097" t="n"/>
      <c r="C156" s="1113" t="n"/>
      <c r="D156" s="1113" t="n"/>
      <c r="E156" s="1113" t="n"/>
      <c r="F156" s="1098" t="n"/>
      <c r="G156" s="1098" t="n"/>
      <c r="H156" s="1098" t="n"/>
      <c r="I156" s="1284" t="n"/>
      <c r="J156" s="1113" t="n"/>
      <c r="K156" s="1113" t="n"/>
      <c r="L156" s="1268" t="n"/>
      <c r="M156" s="1268" t="n"/>
      <c r="N156" s="1282">
        <f>B153</f>
        <v/>
      </c>
      <c r="O156" s="1180">
        <f>C153*BS!$B$9</f>
        <v/>
      </c>
      <c r="P156" s="1180">
        <f>D153*BS!$B$9</f>
        <v/>
      </c>
      <c r="Q156" s="1180">
        <f>E153*BS!$B$9</f>
        <v/>
      </c>
      <c r="R156" s="1180">
        <f>F153*BS!$B$9</f>
        <v/>
      </c>
      <c r="S156" s="1180">
        <f>G153*BS!$B$9</f>
        <v/>
      </c>
      <c r="T156" s="1180">
        <f>H153*BS!$B$9</f>
        <v/>
      </c>
      <c r="U156" s="1283">
        <f>I153</f>
        <v/>
      </c>
    </row>
    <row r="157" ht="14.25" customFormat="1" customHeight="1" s="1113">
      <c r="B157" s="1097" t="n"/>
      <c r="C157" s="1113" t="n"/>
      <c r="D157" s="1113" t="n"/>
      <c r="E157" s="1113" t="n"/>
      <c r="F157" s="1113" t="n"/>
      <c r="G157" s="1113" t="n"/>
      <c r="H157" s="1113" t="n"/>
      <c r="I157" s="1284" t="n"/>
      <c r="J157" s="1113" t="n"/>
      <c r="K157" s="1113" t="n"/>
      <c r="L157" s="1268" t="n"/>
      <c r="M157" s="1268" t="n"/>
      <c r="N157" s="1282">
        <f>B154</f>
        <v/>
      </c>
      <c r="O157" s="1180">
        <f>C154*BS!$B$9</f>
        <v/>
      </c>
      <c r="P157" s="1180">
        <f>D154*BS!$B$9</f>
        <v/>
      </c>
      <c r="Q157" s="1180">
        <f>E154*BS!$B$9</f>
        <v/>
      </c>
      <c r="R157" s="1180">
        <f>F154*BS!$B$9</f>
        <v/>
      </c>
      <c r="S157" s="1180">
        <f>G154*BS!$B$9</f>
        <v/>
      </c>
      <c r="T157" s="1180">
        <f>H154*BS!$B$9</f>
        <v/>
      </c>
      <c r="U157" s="1283">
        <f>I154</f>
        <v/>
      </c>
    </row>
    <row r="158" ht="14.25" customFormat="1" customHeight="1" s="1113">
      <c r="B158" s="1097" t="n"/>
      <c r="C158" s="1113" t="n"/>
      <c r="D158" s="1113" t="n"/>
      <c r="E158" s="1113" t="n"/>
      <c r="F158" s="1113" t="n"/>
      <c r="G158" s="1113" t="n"/>
      <c r="H158" s="1113" t="n"/>
      <c r="I158" s="1284" t="n"/>
      <c r="J158" s="1113" t="n"/>
      <c r="K158" s="1113" t="n"/>
      <c r="L158" s="1268" t="n"/>
      <c r="M158" s="1268" t="n"/>
      <c r="N158" s="1282">
        <f>B155</f>
        <v/>
      </c>
      <c r="O158" s="1180">
        <f>C155*BS!$B$9</f>
        <v/>
      </c>
      <c r="P158" s="1180">
        <f>D155*BS!$B$9</f>
        <v/>
      </c>
      <c r="Q158" s="1180">
        <f>E155*BS!$B$9</f>
        <v/>
      </c>
      <c r="R158" s="1180">
        <f>F155*BS!$B$9</f>
        <v/>
      </c>
      <c r="S158" s="1180">
        <f>G155*BS!$B$9</f>
        <v/>
      </c>
      <c r="T158" s="1180">
        <f>H155*BS!$B$9</f>
        <v/>
      </c>
      <c r="U158" s="1283">
        <f>I155</f>
        <v/>
      </c>
    </row>
    <row r="159" ht="14.25" customFormat="1" customHeight="1" s="1113">
      <c r="B159" s="1292" t="n"/>
      <c r="C159" s="1113" t="n"/>
      <c r="D159" s="1113" t="n"/>
      <c r="E159" s="1113" t="n"/>
      <c r="F159" s="1113" t="n"/>
      <c r="G159" s="1113" t="n"/>
      <c r="H159" s="1113" t="n"/>
      <c r="I159" s="1284" t="n"/>
      <c r="J159" s="1113" t="n"/>
      <c r="K159" s="1113" t="n"/>
      <c r="L159" s="1268" t="n"/>
      <c r="M159" s="1268" t="n"/>
      <c r="N159" s="1282">
        <f>B156</f>
        <v/>
      </c>
      <c r="O159" s="1180">
        <f>C156*BS!$B$9</f>
        <v/>
      </c>
      <c r="P159" s="1180">
        <f>D156*BS!$B$9</f>
        <v/>
      </c>
      <c r="Q159" s="1180">
        <f>E156*BS!$B$9</f>
        <v/>
      </c>
      <c r="R159" s="1180">
        <f>F156*BS!$B$9</f>
        <v/>
      </c>
      <c r="S159" s="1180">
        <f>G156*BS!$B$9</f>
        <v/>
      </c>
      <c r="T159" s="1180">
        <f>H156*BS!$B$9</f>
        <v/>
      </c>
      <c r="U159" s="1283">
        <f>I156</f>
        <v/>
      </c>
    </row>
    <row r="160" ht="28.5" customFormat="1" customHeight="1" s="1113">
      <c r="B160" s="1091" t="inlineStr">
        <is>
          <t xml:space="preserve">Total </t>
        </is>
      </c>
      <c r="C160" s="1147">
        <f>SUM(C153:C156)</f>
        <v/>
      </c>
      <c r="D160" s="1147">
        <f>SUM(D153:D156)</f>
        <v/>
      </c>
      <c r="E160" s="1147">
        <f>SUM(E153:E156)</f>
        <v/>
      </c>
      <c r="F160" s="1294">
        <f>SUM(F153:F156)</f>
        <v/>
      </c>
      <c r="G160" s="1294" t="n">
        <v>0</v>
      </c>
      <c r="H160" s="1131" t="n">
        <v>0</v>
      </c>
      <c r="I160" s="1284" t="n"/>
      <c r="J160" s="1113" t="n"/>
      <c r="K160" s="1113" t="n"/>
      <c r="L160" s="1268" t="n"/>
      <c r="M160" s="1268" t="n"/>
      <c r="N160" s="1279">
        <f>B157</f>
        <v/>
      </c>
      <c r="O160" s="1192">
        <f>C157*BS!$B$9</f>
        <v/>
      </c>
      <c r="P160" s="1192">
        <f>D157*BS!$B$9</f>
        <v/>
      </c>
      <c r="Q160" s="1192">
        <f>E157*BS!$B$9</f>
        <v/>
      </c>
      <c r="R160" s="1192">
        <f>F157*BS!$B$9</f>
        <v/>
      </c>
      <c r="S160" s="1192">
        <f>G157*BS!$B$9</f>
        <v/>
      </c>
      <c r="T160" s="1192">
        <f>H157*BS!$B$9</f>
        <v/>
      </c>
      <c r="U160" s="1283">
        <f>I157</f>
        <v/>
      </c>
    </row>
    <row r="161" ht="14.25" customFormat="1" customHeight="1" s="1113">
      <c r="B161" s="1292" t="n"/>
      <c r="C161" s="1268" t="n"/>
      <c r="D161" s="1126" t="n"/>
      <c r="E161" s="1126" t="n"/>
      <c r="F161" s="1126" t="n"/>
      <c r="G161" s="1126" t="n"/>
      <c r="H161" s="1126" t="n"/>
      <c r="I161" s="1284" t="n"/>
      <c r="J161" s="1113" t="n"/>
      <c r="K161" s="1113" t="n"/>
      <c r="L161" s="1268" t="n"/>
      <c r="M161" s="1268" t="n"/>
      <c r="N161" s="1285" t="n"/>
      <c r="O161" s="1180" t="n"/>
      <c r="P161" s="1180" t="n"/>
      <c r="Q161" s="1180" t="n"/>
      <c r="R161" s="1180" t="n"/>
      <c r="S161" s="1180" t="n"/>
      <c r="T161" s="1180" t="n"/>
      <c r="U161" s="1283">
        <f>I158</f>
        <v/>
      </c>
    </row>
    <row r="162" ht="14.25" customFormat="1" customHeight="1" s="1113">
      <c r="B162" s="1287" t="inlineStr">
        <is>
          <t xml:space="preserve">Extraordinary Gain/Loss </t>
        </is>
      </c>
      <c r="C162" s="1147" t="n"/>
      <c r="D162" s="1144" t="n"/>
      <c r="E162" s="1144" t="n"/>
      <c r="F162" s="1144" t="n"/>
      <c r="G162" s="1144" t="n"/>
      <c r="H162" s="1144" t="n"/>
      <c r="I162" s="1284" t="n"/>
      <c r="J162" s="1113" t="n"/>
      <c r="K162" s="1113" t="n"/>
      <c r="L162" s="1268" t="n"/>
      <c r="M162" s="1268" t="n"/>
      <c r="N162" s="1279">
        <f>B159</f>
        <v/>
      </c>
      <c r="O162" s="1192">
        <f>C159*BS!$B$9</f>
        <v/>
      </c>
      <c r="P162" s="1192">
        <f>D159*BS!$B$9</f>
        <v/>
      </c>
      <c r="Q162" s="1192">
        <f>E159*BS!$B$9</f>
        <v/>
      </c>
      <c r="R162" s="1192">
        <f>F159*BS!$B$9</f>
        <v/>
      </c>
      <c r="S162" s="1192">
        <f>G159*BS!$B$9</f>
        <v/>
      </c>
      <c r="T162" s="1192">
        <f>H159*BS!$B$9</f>
        <v/>
      </c>
      <c r="U162" s="1283">
        <f>I159</f>
        <v/>
      </c>
    </row>
    <row r="163" ht="14.25" customFormat="1" customHeight="1" s="1113">
      <c r="B163" s="1097" t="n"/>
      <c r="C163" s="1113" t="n"/>
      <c r="D163" s="1113" t="n"/>
      <c r="E163" s="1113" t="n"/>
      <c r="F163" s="1113" t="n"/>
      <c r="G163" s="1113" t="n"/>
      <c r="H163" s="1113" t="n"/>
      <c r="I163" s="1284" t="n"/>
      <c r="J163" s="1113" t="n"/>
      <c r="K163" s="1113" t="n"/>
      <c r="L163" s="1268" t="n"/>
      <c r="M163" s="1268" t="n"/>
      <c r="N163" s="1282">
        <f>B160</f>
        <v/>
      </c>
      <c r="O163" s="1180">
        <f>C160*BS!$B$9</f>
        <v/>
      </c>
      <c r="P163" s="1180">
        <f>D160*BS!$B$9</f>
        <v/>
      </c>
      <c r="Q163" s="1180">
        <f>E160*BS!$B$9</f>
        <v/>
      </c>
      <c r="R163" s="1180">
        <f>F160*BS!$B$9</f>
        <v/>
      </c>
      <c r="S163" s="1180">
        <f>G160*BS!$B$9</f>
        <v/>
      </c>
      <c r="T163" s="1180">
        <f>H160*BS!$B$9</f>
        <v/>
      </c>
      <c r="U163" s="1283">
        <f>I160</f>
        <v/>
      </c>
    </row>
    <row r="164" ht="14.25" customFormat="1" customHeight="1" s="1113">
      <c r="B164" s="1292" t="n"/>
      <c r="C164" s="1113" t="n"/>
      <c r="D164" s="1113" t="n"/>
      <c r="E164" s="1113" t="n"/>
      <c r="F164" s="1113" t="n"/>
      <c r="G164" s="1113" t="n"/>
      <c r="H164" s="1113" t="n"/>
      <c r="I164" s="1284" t="n"/>
      <c r="J164" s="1113" t="n"/>
      <c r="K164" s="1113" t="n"/>
      <c r="L164" s="1268" t="n"/>
      <c r="M164" s="1268" t="n"/>
      <c r="N164" s="1282">
        <f>B161</f>
        <v/>
      </c>
      <c r="O164" s="1180">
        <f>C161*BS!$B$9</f>
        <v/>
      </c>
      <c r="P164" s="1180">
        <f>D161*BS!$B$9</f>
        <v/>
      </c>
      <c r="Q164" s="1180">
        <f>E161*BS!$B$9</f>
        <v/>
      </c>
      <c r="R164" s="1180">
        <f>F161*BS!$B$9</f>
        <v/>
      </c>
      <c r="S164" s="1180">
        <f>G161*BS!$B$9</f>
        <v/>
      </c>
      <c r="T164" s="1180">
        <f>H161*BS!$B$9</f>
        <v/>
      </c>
      <c r="U164" s="1283">
        <f>I161</f>
        <v/>
      </c>
    </row>
    <row r="165" ht="14.25" customFormat="1" customHeight="1" s="1113">
      <c r="B165" s="1097" t="n"/>
      <c r="C165" s="1113" t="n"/>
      <c r="D165" s="1113" t="n"/>
      <c r="E165" s="1113" t="n"/>
      <c r="F165" s="1113" t="n"/>
      <c r="G165" s="1113" t="n"/>
      <c r="H165" s="1113" t="n"/>
      <c r="I165" s="1284" t="n"/>
      <c r="J165" s="1113" t="n"/>
      <c r="K165" s="1113" t="n"/>
      <c r="L165" s="1268" t="n"/>
      <c r="M165" s="1268" t="n"/>
      <c r="N165" s="1282">
        <f>B162</f>
        <v/>
      </c>
      <c r="O165" s="1180">
        <f>C162*BS!$B$9</f>
        <v/>
      </c>
      <c r="P165" s="1180">
        <f>D162*BS!$B$9</f>
        <v/>
      </c>
      <c r="Q165" s="1180">
        <f>E162*BS!$B$9</f>
        <v/>
      </c>
      <c r="R165" s="1180">
        <f>F162*BS!$B$9</f>
        <v/>
      </c>
      <c r="S165" s="1180">
        <f>G162*BS!$B$9</f>
        <v/>
      </c>
      <c r="T165" s="1180">
        <f>H162*BS!$B$9</f>
        <v/>
      </c>
      <c r="U165" s="1283">
        <f>I162</f>
        <v/>
      </c>
    </row>
    <row r="166" ht="14.25" customFormat="1" customHeight="1" s="1113">
      <c r="B166" s="1097" t="n"/>
      <c r="C166" s="1113" t="n"/>
      <c r="D166" s="1113" t="n"/>
      <c r="E166" s="1113" t="n"/>
      <c r="F166" s="1113" t="n"/>
      <c r="G166" s="1113" t="n"/>
      <c r="H166" s="1113" t="n"/>
      <c r="I166" s="1284" t="n"/>
      <c r="J166" s="1113" t="n"/>
      <c r="K166" s="1113" t="n"/>
      <c r="L166" s="1268" t="n"/>
      <c r="M166" s="1268" t="n"/>
      <c r="N166" s="1282">
        <f>B163</f>
        <v/>
      </c>
      <c r="O166" s="1180">
        <f>C163*BS!$B$9</f>
        <v/>
      </c>
      <c r="P166" s="1180">
        <f>D163*BS!$B$9</f>
        <v/>
      </c>
      <c r="Q166" s="1180">
        <f>E163*BS!$B$9</f>
        <v/>
      </c>
      <c r="R166" s="1180">
        <f>F163*BS!$B$9</f>
        <v/>
      </c>
      <c r="S166" s="1180">
        <f>G163*BS!$B$9</f>
        <v/>
      </c>
      <c r="T166" s="1180">
        <f>H163*BS!$B$9</f>
        <v/>
      </c>
      <c r="U166" s="1283">
        <f>I163</f>
        <v/>
      </c>
    </row>
    <row r="167" ht="14.25" customFormat="1" customHeight="1" s="1113">
      <c r="B167" s="1097" t="n"/>
      <c r="C167" s="1113" t="n"/>
      <c r="D167" s="1113" t="n"/>
      <c r="E167" s="1113" t="n"/>
      <c r="F167" s="1113" t="n"/>
      <c r="G167" s="1113" t="n"/>
      <c r="H167" s="1113" t="n"/>
      <c r="I167" s="1284" t="n"/>
      <c r="J167" s="1113" t="n"/>
      <c r="K167" s="1113" t="n"/>
      <c r="L167" s="1268" t="n"/>
      <c r="M167" s="1268" t="n"/>
      <c r="N167" s="1282">
        <f>B164</f>
        <v/>
      </c>
      <c r="O167" s="1180">
        <f>C164*BS!$B$9</f>
        <v/>
      </c>
      <c r="P167" s="1180">
        <f>D164*BS!$B$9</f>
        <v/>
      </c>
      <c r="Q167" s="1180">
        <f>E164*BS!$B$9</f>
        <v/>
      </c>
      <c r="R167" s="1180">
        <f>F164*BS!$B$9</f>
        <v/>
      </c>
      <c r="S167" s="1180">
        <f>G164*BS!$B$9</f>
        <v/>
      </c>
      <c r="T167" s="1180">
        <f>H164*BS!$B$9</f>
        <v/>
      </c>
      <c r="U167" s="1283">
        <f>I164</f>
        <v/>
      </c>
    </row>
    <row r="168" ht="14.25" customFormat="1" customHeight="1" s="1113">
      <c r="B168" s="1097" t="n"/>
      <c r="C168" s="1113" t="n"/>
      <c r="D168" s="1113" t="n"/>
      <c r="E168" s="1113" t="n"/>
      <c r="F168" s="1113" t="n"/>
      <c r="G168" s="1113" t="n"/>
      <c r="H168" s="1113" t="n"/>
      <c r="I168" s="1284" t="n"/>
      <c r="J168" s="1113" t="n"/>
      <c r="K168" s="1113" t="n"/>
      <c r="L168" s="1268" t="n"/>
      <c r="M168" s="1268" t="n"/>
      <c r="N168" s="1282">
        <f>B165</f>
        <v/>
      </c>
      <c r="O168" s="1180">
        <f>C165*BS!$B$9</f>
        <v/>
      </c>
      <c r="P168" s="1180">
        <f>D165*BS!$B$9</f>
        <v/>
      </c>
      <c r="Q168" s="1180">
        <f>E165*BS!$B$9</f>
        <v/>
      </c>
      <c r="R168" s="1180">
        <f>F165*BS!$B$9</f>
        <v/>
      </c>
      <c r="S168" s="1180">
        <f>G165*BS!$B$9</f>
        <v/>
      </c>
      <c r="T168" s="1180">
        <f>H165*BS!$B$9</f>
        <v/>
      </c>
      <c r="U168" s="1283">
        <f>I165</f>
        <v/>
      </c>
    </row>
    <row r="169" ht="14.25" customFormat="1" customHeight="1" s="1113">
      <c r="B169" s="1097" t="n"/>
      <c r="C169" s="1113" t="n"/>
      <c r="D169" s="1113" t="n"/>
      <c r="E169" s="1113" t="n"/>
      <c r="F169" s="1113" t="n"/>
      <c r="G169" s="1113" t="n"/>
      <c r="H169" s="1113" t="n"/>
      <c r="I169" s="1284" t="n"/>
      <c r="J169" s="1113" t="n"/>
      <c r="K169" s="1113" t="n"/>
      <c r="L169" s="1268" t="n"/>
      <c r="M169" s="1268" t="n"/>
      <c r="N169" s="1282">
        <f>B166</f>
        <v/>
      </c>
      <c r="O169" s="1180">
        <f>C166*BS!$B$9</f>
        <v/>
      </c>
      <c r="P169" s="1180">
        <f>D166*BS!$B$9</f>
        <v/>
      </c>
      <c r="Q169" s="1180">
        <f>E166*BS!$B$9</f>
        <v/>
      </c>
      <c r="R169" s="1180">
        <f>F166*BS!$B$9</f>
        <v/>
      </c>
      <c r="S169" s="1180">
        <f>G166*BS!$B$9</f>
        <v/>
      </c>
      <c r="T169" s="1180">
        <f>H166*BS!$B$9</f>
        <v/>
      </c>
      <c r="U169" s="1283">
        <f>I166</f>
        <v/>
      </c>
    </row>
    <row r="170" ht="14.25" customFormat="1" customHeight="1" s="1113">
      <c r="B170" s="1097" t="n"/>
      <c r="C170" s="1113" t="n"/>
      <c r="D170" s="1113" t="n"/>
      <c r="E170" s="1113" t="n"/>
      <c r="F170" s="1113" t="n"/>
      <c r="G170" s="1113" t="n"/>
      <c r="H170" s="1113" t="n"/>
      <c r="I170" s="1284" t="n"/>
      <c r="J170" s="1113" t="n"/>
      <c r="K170" s="1113" t="n"/>
      <c r="L170" s="1268" t="n"/>
      <c r="M170" s="1268" t="n"/>
      <c r="N170" s="1282">
        <f>B167</f>
        <v/>
      </c>
      <c r="O170" s="1180">
        <f>C167*BS!$B$9</f>
        <v/>
      </c>
      <c r="P170" s="1180">
        <f>D167*BS!$B$9</f>
        <v/>
      </c>
      <c r="Q170" s="1180">
        <f>E167*BS!$B$9</f>
        <v/>
      </c>
      <c r="R170" s="1180">
        <f>F167*BS!$B$9</f>
        <v/>
      </c>
      <c r="S170" s="1180">
        <f>G167*BS!$B$9</f>
        <v/>
      </c>
      <c r="T170" s="1180">
        <f>H167*BS!$B$9</f>
        <v/>
      </c>
      <c r="U170" s="1283">
        <f>I167</f>
        <v/>
      </c>
    </row>
    <row r="171" ht="14.25" customFormat="1" customHeight="1" s="1113">
      <c r="B171" s="1097" t="n"/>
      <c r="C171" s="1113" t="n"/>
      <c r="D171" s="1113" t="n"/>
      <c r="E171" s="1113" t="n"/>
      <c r="F171" s="1113" t="n"/>
      <c r="G171" s="1113" t="n"/>
      <c r="H171" s="1113" t="n"/>
      <c r="I171" s="1284" t="n"/>
      <c r="J171" s="1113" t="n"/>
      <c r="K171" s="1113" t="n"/>
      <c r="L171" s="1268" t="n"/>
      <c r="M171" s="1268" t="n"/>
      <c r="N171" s="1282">
        <f>B168</f>
        <v/>
      </c>
      <c r="O171" s="1180">
        <f>C168*BS!$B$9</f>
        <v/>
      </c>
      <c r="P171" s="1180">
        <f>D168*BS!$B$9</f>
        <v/>
      </c>
      <c r="Q171" s="1180">
        <f>E168*BS!$B$9</f>
        <v/>
      </c>
      <c r="R171" s="1180">
        <f>F168*BS!$B$9</f>
        <v/>
      </c>
      <c r="S171" s="1180">
        <f>G168*BS!$B$9</f>
        <v/>
      </c>
      <c r="T171" s="1180">
        <f>H168*BS!$B$9</f>
        <v/>
      </c>
      <c r="U171" s="1283">
        <f>I168</f>
        <v/>
      </c>
    </row>
    <row r="172" ht="14.25" customFormat="1" customHeight="1" s="1113">
      <c r="B172" s="1097" t="n"/>
      <c r="C172" s="1113" t="n"/>
      <c r="D172" s="1113" t="n"/>
      <c r="E172" s="1113" t="n"/>
      <c r="F172" s="1113" t="n"/>
      <c r="G172" s="1113" t="n"/>
      <c r="H172" s="1113" t="n"/>
      <c r="I172" s="1284" t="n"/>
      <c r="J172" s="1113" t="n"/>
      <c r="K172" s="1113" t="n"/>
      <c r="L172" s="1268" t="n"/>
      <c r="M172" s="1268" t="n"/>
      <c r="N172" s="1282">
        <f>B169</f>
        <v/>
      </c>
      <c r="O172" s="1180">
        <f>C169*BS!$B$9</f>
        <v/>
      </c>
      <c r="P172" s="1180">
        <f>D169*BS!$B$9</f>
        <v/>
      </c>
      <c r="Q172" s="1180">
        <f>E169*BS!$B$9</f>
        <v/>
      </c>
      <c r="R172" s="1180">
        <f>F169*BS!$B$9</f>
        <v/>
      </c>
      <c r="S172" s="1180">
        <f>G169*BS!$B$9</f>
        <v/>
      </c>
      <c r="T172" s="1180">
        <f>H169*BS!$B$9</f>
        <v/>
      </c>
      <c r="U172" s="1283">
        <f>I169</f>
        <v/>
      </c>
    </row>
    <row r="173" ht="14.25" customFormat="1" customHeight="1" s="1113">
      <c r="B173" s="1097" t="n"/>
      <c r="C173" s="1113" t="n"/>
      <c r="D173" s="1113" t="n"/>
      <c r="E173" s="1113" t="n"/>
      <c r="F173" s="1113" t="n"/>
      <c r="G173" s="1113" t="n"/>
      <c r="H173" s="1113" t="n"/>
      <c r="I173" s="1284" t="n"/>
      <c r="J173" s="1113" t="n"/>
      <c r="K173" s="1113" t="n"/>
      <c r="L173" s="1268" t="n"/>
      <c r="M173" s="1268" t="n"/>
      <c r="N173" s="1282">
        <f>B170</f>
        <v/>
      </c>
      <c r="O173" s="1180">
        <f>C170*BS!$B$9</f>
        <v/>
      </c>
      <c r="P173" s="1180">
        <f>D170*BS!$B$9</f>
        <v/>
      </c>
      <c r="Q173" s="1180">
        <f>E170*BS!$B$9</f>
        <v/>
      </c>
      <c r="R173" s="1180">
        <f>F170*BS!$B$9</f>
        <v/>
      </c>
      <c r="S173" s="1180">
        <f>G170*BS!$B$9</f>
        <v/>
      </c>
      <c r="T173" s="1180">
        <f>H170*BS!$B$9</f>
        <v/>
      </c>
      <c r="U173" s="1283">
        <f>I170</f>
        <v/>
      </c>
    </row>
    <row r="174" ht="14.25" customFormat="1" customHeight="1" s="1113">
      <c r="B174" s="1091" t="inlineStr">
        <is>
          <t xml:space="preserve">Total </t>
        </is>
      </c>
      <c r="C174" s="1147">
        <f>SUM(C160:C170)</f>
        <v/>
      </c>
      <c r="D174" s="1147">
        <f>SUM(D160:D170)</f>
        <v/>
      </c>
      <c r="E174" s="1147">
        <f>SUM(E160:E170)</f>
        <v/>
      </c>
      <c r="F174" s="1147">
        <f>SUM(F160:F170)</f>
        <v/>
      </c>
      <c r="G174" s="1147" t="n">
        <v>0</v>
      </c>
      <c r="H174" s="1147" t="n">
        <v>0</v>
      </c>
      <c r="I174" s="1284" t="n"/>
      <c r="J174" s="1113" t="n"/>
      <c r="K174" s="1113" t="n"/>
      <c r="L174" s="1268" t="n"/>
      <c r="M174" s="1268" t="n"/>
      <c r="N174" s="1279">
        <f>B171</f>
        <v/>
      </c>
      <c r="O174" s="1192">
        <f>C171*BS!$B$9</f>
        <v/>
      </c>
      <c r="P174" s="1192">
        <f>D171*BS!$B$9</f>
        <v/>
      </c>
      <c r="Q174" s="1192">
        <f>E171*BS!$B$9</f>
        <v/>
      </c>
      <c r="R174" s="1192">
        <f>F171*BS!$B$9</f>
        <v/>
      </c>
      <c r="S174" s="1192">
        <f>G171*BS!$B$9</f>
        <v/>
      </c>
      <c r="T174" s="1192">
        <f>H171*BS!$B$9</f>
        <v/>
      </c>
      <c r="U174" s="1283">
        <f>I171</f>
        <v/>
      </c>
    </row>
    <row r="175" ht="14.25" customFormat="1" customHeight="1" s="1113">
      <c r="B175" s="1292" t="n"/>
      <c r="C175" s="1113" t="n"/>
      <c r="D175" s="1128" t="n"/>
      <c r="E175" s="1128" t="n"/>
      <c r="F175" s="1128" t="n"/>
      <c r="G175" s="1128" t="n"/>
      <c r="H175" s="1128" t="n"/>
      <c r="I175" s="1124" t="n"/>
      <c r="J175" s="1113" t="n"/>
      <c r="K175" s="1113" t="n"/>
      <c r="L175" s="1113" t="n"/>
      <c r="M175" s="1113" t="n"/>
      <c r="N175" s="1285" t="n"/>
      <c r="O175" s="1180" t="n"/>
      <c r="P175" s="1180" t="n"/>
      <c r="Q175" s="1180" t="n"/>
      <c r="R175" s="1180" t="n"/>
      <c r="S175" s="1180" t="n"/>
      <c r="T175" s="1180" t="n"/>
      <c r="U175" s="1283" t="n"/>
    </row>
    <row r="176" ht="14.25" customFormat="1" customHeight="1" s="1113">
      <c r="B176" s="1287" t="inlineStr">
        <is>
          <t xml:space="preserve">Others </t>
        </is>
      </c>
      <c r="C176" s="1092" t="n"/>
      <c r="D176" s="1173" t="n"/>
      <c r="E176" s="1173" t="n"/>
      <c r="F176" s="1173" t="n"/>
      <c r="G176" s="1173" t="n"/>
      <c r="H176" s="1173" t="n"/>
      <c r="I176" s="1284" t="n"/>
      <c r="J176" s="1113" t="n"/>
      <c r="K176" s="1113" t="n"/>
      <c r="L176" s="1113" t="n"/>
      <c r="M176" s="1113" t="n"/>
      <c r="N176" s="1279">
        <f>B173</f>
        <v/>
      </c>
      <c r="O176" s="1192" t="n"/>
      <c r="P176" s="1192" t="n"/>
      <c r="Q176" s="1192" t="n"/>
      <c r="R176" s="1192" t="n"/>
      <c r="S176" s="1192" t="n"/>
      <c r="T176" s="1192" t="n"/>
      <c r="U176" s="1283" t="n"/>
    </row>
    <row r="177" ht="14.25" customFormat="1" customHeight="1" s="1113">
      <c r="B177" s="1097" t="n"/>
      <c r="C177" s="1128" t="n"/>
      <c r="D177" s="1128" t="n"/>
      <c r="E177" s="1128" t="n"/>
      <c r="F177" s="1128" t="n"/>
      <c r="G177" s="1128" t="n"/>
      <c r="H177" s="1128" t="n"/>
      <c r="I177" s="1284" t="n"/>
      <c r="J177" s="1113" t="n"/>
      <c r="K177" s="1113" t="n"/>
      <c r="L177" s="1113" t="n"/>
      <c r="M177" s="1113" t="n"/>
      <c r="N177" s="1282">
        <f>B174</f>
        <v/>
      </c>
      <c r="O177" s="1180">
        <f>C174*BS!$B$9</f>
        <v/>
      </c>
      <c r="P177" s="1180">
        <f>D174*BS!$B$9</f>
        <v/>
      </c>
      <c r="Q177" s="1180">
        <f>E174*BS!$B$9</f>
        <v/>
      </c>
      <c r="R177" s="1180">
        <f>F174*BS!$B$9</f>
        <v/>
      </c>
      <c r="S177" s="1180">
        <f>G174*BS!$B$9</f>
        <v/>
      </c>
      <c r="T177" s="1180">
        <f>H174*BS!$B$9</f>
        <v/>
      </c>
      <c r="U177" s="1283">
        <f>I174</f>
        <v/>
      </c>
    </row>
    <row r="178" ht="14.25" customFormat="1" customHeight="1" s="1113">
      <c r="B178" s="1097" t="n"/>
      <c r="C178" s="1128" t="n"/>
      <c r="D178" s="1128" t="n"/>
      <c r="E178" s="1128" t="n"/>
      <c r="F178" s="1128" t="n"/>
      <c r="G178" s="1128" t="n"/>
      <c r="H178" s="1128" t="n"/>
      <c r="I178" s="1284" t="n"/>
      <c r="J178" s="1113" t="n"/>
      <c r="K178" s="1113" t="n"/>
      <c r="L178" s="1113" t="n"/>
      <c r="M178" s="1113" t="n"/>
      <c r="N178" s="1282">
        <f>B175</f>
        <v/>
      </c>
      <c r="O178" s="1180">
        <f>C175*BS!$B$9</f>
        <v/>
      </c>
      <c r="P178" s="1180">
        <f>D175*BS!$B$9</f>
        <v/>
      </c>
      <c r="Q178" s="1180">
        <f>E175*BS!$B$9</f>
        <v/>
      </c>
      <c r="R178" s="1180">
        <f>F175*BS!$B$9</f>
        <v/>
      </c>
      <c r="S178" s="1180">
        <f>G175*BS!$B$9</f>
        <v/>
      </c>
      <c r="T178" s="1180">
        <f>H175*BS!$B$9</f>
        <v/>
      </c>
      <c r="U178" s="1283">
        <f>I175</f>
        <v/>
      </c>
    </row>
    <row r="179" ht="14.25" customFormat="1" customHeight="1" s="1113">
      <c r="B179" s="1097" t="n"/>
      <c r="C179" s="1128" t="n"/>
      <c r="D179" s="1128" t="n"/>
      <c r="E179" s="1128" t="n"/>
      <c r="F179" s="1128" t="n"/>
      <c r="G179" s="1128" t="n"/>
      <c r="H179" s="1128" t="n"/>
      <c r="I179" s="1284" t="n"/>
      <c r="J179" s="1113" t="n"/>
      <c r="K179" s="1113" t="n"/>
      <c r="L179" s="1113" t="n"/>
      <c r="M179" s="1113" t="n"/>
      <c r="N179" s="1282">
        <f>B176</f>
        <v/>
      </c>
      <c r="O179" s="1180">
        <f>C176*BS!$B$9</f>
        <v/>
      </c>
      <c r="P179" s="1180">
        <f>D176*BS!$B$9</f>
        <v/>
      </c>
      <c r="Q179" s="1180">
        <f>E176*BS!$B$9</f>
        <v/>
      </c>
      <c r="R179" s="1180">
        <f>F176*BS!$B$9</f>
        <v/>
      </c>
      <c r="S179" s="1180">
        <f>G176*BS!$B$9</f>
        <v/>
      </c>
      <c r="T179" s="1180">
        <f>H176*BS!$B$9</f>
        <v/>
      </c>
      <c r="U179" s="1283">
        <f>I176</f>
        <v/>
      </c>
    </row>
    <row r="180" ht="14.25" customFormat="1" customHeight="1" s="1113">
      <c r="B180" s="1097" t="n"/>
      <c r="C180" s="1128" t="n"/>
      <c r="D180" s="1128" t="n"/>
      <c r="E180" s="1128" t="n"/>
      <c r="F180" s="1128" t="n"/>
      <c r="G180" s="1128" t="n"/>
      <c r="H180" s="1128" t="n"/>
      <c r="I180" s="1284" t="n"/>
      <c r="J180" s="1113" t="n"/>
      <c r="K180" s="1113" t="n"/>
      <c r="L180" s="1113" t="n"/>
      <c r="M180" s="1113" t="n"/>
      <c r="N180" s="1282">
        <f>B177</f>
        <v/>
      </c>
      <c r="O180" s="1180">
        <f>C177*BS!$B$9</f>
        <v/>
      </c>
      <c r="P180" s="1180">
        <f>D177*BS!$B$9</f>
        <v/>
      </c>
      <c r="Q180" s="1180">
        <f>E177*BS!$B$9</f>
        <v/>
      </c>
      <c r="R180" s="1180">
        <f>F177*BS!$B$9</f>
        <v/>
      </c>
      <c r="S180" s="1180">
        <f>G177*BS!$B$9</f>
        <v/>
      </c>
      <c r="T180" s="1180">
        <f>H177*BS!$B$9</f>
        <v/>
      </c>
      <c r="U180" s="1283">
        <f>I177</f>
        <v/>
      </c>
    </row>
    <row r="181" ht="14.25" customFormat="1" customHeight="1" s="1113">
      <c r="B181" s="1097" t="n"/>
      <c r="C181" s="1128" t="n"/>
      <c r="D181" s="1128" t="n"/>
      <c r="E181" s="1128" t="n"/>
      <c r="F181" s="1128" t="n"/>
      <c r="G181" s="1128" t="n"/>
      <c r="H181" s="1128" t="n"/>
      <c r="I181" s="1284" t="n"/>
      <c r="J181" s="1113" t="n"/>
      <c r="K181" s="1113" t="n"/>
      <c r="L181" s="1113" t="n"/>
      <c r="M181" s="1113" t="n"/>
      <c r="N181" s="1282">
        <f>B178</f>
        <v/>
      </c>
      <c r="O181" s="1180">
        <f>C178*BS!$B$9</f>
        <v/>
      </c>
      <c r="P181" s="1180">
        <f>D178*BS!$B$9</f>
        <v/>
      </c>
      <c r="Q181" s="1180">
        <f>E178*BS!$B$9</f>
        <v/>
      </c>
      <c r="R181" s="1180">
        <f>F178*BS!$B$9</f>
        <v/>
      </c>
      <c r="S181" s="1180">
        <f>G178*BS!$B$9</f>
        <v/>
      </c>
      <c r="T181" s="1180">
        <f>H178*BS!$B$9</f>
        <v/>
      </c>
      <c r="U181" s="1283">
        <f>I178</f>
        <v/>
      </c>
    </row>
    <row r="182" ht="14.25" customFormat="1" customHeight="1" s="1113">
      <c r="B182" s="1097" t="n"/>
      <c r="C182" s="1128" t="n"/>
      <c r="D182" s="1128" t="n"/>
      <c r="E182" s="1128" t="n"/>
      <c r="F182" s="1128" t="n"/>
      <c r="G182" s="1128" t="n"/>
      <c r="H182" s="1128" t="n"/>
      <c r="I182" s="1284" t="n"/>
      <c r="J182" s="1113" t="n"/>
      <c r="K182" s="1113" t="n"/>
      <c r="L182" s="1113" t="n"/>
      <c r="M182" s="1113" t="n"/>
      <c r="N182" s="1282">
        <f>B179</f>
        <v/>
      </c>
      <c r="O182" s="1180">
        <f>C179*BS!$B$9</f>
        <v/>
      </c>
      <c r="P182" s="1180">
        <f>D179*BS!$B$9</f>
        <v/>
      </c>
      <c r="Q182" s="1180">
        <f>E179*BS!$B$9</f>
        <v/>
      </c>
      <c r="R182" s="1180">
        <f>F179*BS!$B$9</f>
        <v/>
      </c>
      <c r="S182" s="1180">
        <f>G179*BS!$B$9</f>
        <v/>
      </c>
      <c r="T182" s="1180">
        <f>H179*BS!$B$9</f>
        <v/>
      </c>
      <c r="U182" s="1283">
        <f>I179</f>
        <v/>
      </c>
    </row>
    <row r="183" ht="14.25" customFormat="1" customHeight="1" s="1113">
      <c r="B183" s="1097" t="n"/>
      <c r="C183" s="1128" t="n"/>
      <c r="D183" s="1128" t="n"/>
      <c r="E183" s="1128" t="n"/>
      <c r="F183" s="1128" t="n"/>
      <c r="G183" s="1128" t="n"/>
      <c r="H183" s="1128" t="n"/>
      <c r="I183" s="1284" t="n"/>
      <c r="J183" s="1113" t="n"/>
      <c r="K183" s="1113" t="n"/>
      <c r="L183" s="1113" t="n"/>
      <c r="M183" s="1113" t="n"/>
      <c r="N183" s="1282">
        <f>B180</f>
        <v/>
      </c>
      <c r="O183" s="1180">
        <f>C180*BS!$B$9</f>
        <v/>
      </c>
      <c r="P183" s="1180">
        <f>D180*BS!$B$9</f>
        <v/>
      </c>
      <c r="Q183" s="1180">
        <f>E180*BS!$B$9</f>
        <v/>
      </c>
      <c r="R183" s="1180">
        <f>F180*BS!$B$9</f>
        <v/>
      </c>
      <c r="S183" s="1180">
        <f>G180*BS!$B$9</f>
        <v/>
      </c>
      <c r="T183" s="1180">
        <f>H180*BS!$B$9</f>
        <v/>
      </c>
      <c r="U183" s="1283">
        <f>I180</f>
        <v/>
      </c>
    </row>
    <row r="184" ht="14.25" customFormat="1" customHeight="1" s="1113">
      <c r="B184" s="1097" t="n"/>
      <c r="C184" s="1128" t="n"/>
      <c r="D184" s="1128" t="n"/>
      <c r="E184" s="1128" t="n"/>
      <c r="F184" s="1128" t="n"/>
      <c r="G184" s="1128" t="n"/>
      <c r="H184" s="1128" t="n"/>
      <c r="I184" s="1284" t="n"/>
      <c r="J184" s="1113" t="n"/>
      <c r="K184" s="1113" t="n"/>
      <c r="L184" s="1113" t="n"/>
      <c r="M184" s="1113" t="n"/>
      <c r="N184" s="1282">
        <f>B181</f>
        <v/>
      </c>
      <c r="O184" s="1180">
        <f>C181*BS!$B$9</f>
        <v/>
      </c>
      <c r="P184" s="1180">
        <f>D181*BS!$B$9</f>
        <v/>
      </c>
      <c r="Q184" s="1180">
        <f>E181*BS!$B$9</f>
        <v/>
      </c>
      <c r="R184" s="1180">
        <f>F181*BS!$B$9</f>
        <v/>
      </c>
      <c r="S184" s="1180">
        <f>G181*BS!$B$9</f>
        <v/>
      </c>
      <c r="T184" s="1180">
        <f>H181*BS!$B$9</f>
        <v/>
      </c>
      <c r="U184" s="1283">
        <f>I181</f>
        <v/>
      </c>
    </row>
    <row r="185" ht="14.25" customFormat="1" customHeight="1" s="1113">
      <c r="B185" s="1097" t="n"/>
      <c r="C185" s="1128" t="n"/>
      <c r="D185" s="1128" t="n"/>
      <c r="E185" s="1128" t="n"/>
      <c r="F185" s="1128" t="n"/>
      <c r="G185" s="1128" t="n"/>
      <c r="H185" s="1128" t="n"/>
      <c r="I185" s="1284" t="n"/>
      <c r="J185" s="1113" t="n"/>
      <c r="K185" s="1113" t="n"/>
      <c r="L185" s="1113" t="n"/>
      <c r="M185" s="1113" t="n"/>
      <c r="N185" s="1282">
        <f>B182</f>
        <v/>
      </c>
      <c r="O185" s="1180">
        <f>C182*BS!$B$9</f>
        <v/>
      </c>
      <c r="P185" s="1180">
        <f>D182*BS!$B$9</f>
        <v/>
      </c>
      <c r="Q185" s="1180">
        <f>E182*BS!$B$9</f>
        <v/>
      </c>
      <c r="R185" s="1180">
        <f>F182*BS!$B$9</f>
        <v/>
      </c>
      <c r="S185" s="1180">
        <f>G182*BS!$B$9</f>
        <v/>
      </c>
      <c r="T185" s="1180">
        <f>H182*BS!$B$9</f>
        <v/>
      </c>
      <c r="U185" s="1283">
        <f>I182</f>
        <v/>
      </c>
    </row>
    <row r="186" ht="14.25" customFormat="1" customHeight="1" s="1113">
      <c r="B186" s="1097" t="n"/>
      <c r="C186" s="1128" t="n"/>
      <c r="D186" s="1128" t="n"/>
      <c r="E186" s="1128" t="n"/>
      <c r="F186" s="1128" t="n"/>
      <c r="G186" s="1128" t="n"/>
      <c r="H186" s="1128" t="n"/>
      <c r="I186" s="1284" t="n"/>
      <c r="J186" s="1113" t="n"/>
      <c r="K186" s="1113" t="n"/>
      <c r="L186" s="1113" t="n"/>
      <c r="M186" s="1113" t="n"/>
      <c r="N186" s="1282">
        <f>B183</f>
        <v/>
      </c>
      <c r="O186" s="1180">
        <f>C183*BS!$B$9</f>
        <v/>
      </c>
      <c r="P186" s="1180">
        <f>D183*BS!$B$9</f>
        <v/>
      </c>
      <c r="Q186" s="1180">
        <f>E183*BS!$B$9</f>
        <v/>
      </c>
      <c r="R186" s="1180">
        <f>F183*BS!$B$9</f>
        <v/>
      </c>
      <c r="S186" s="1180">
        <f>G183*BS!$B$9</f>
        <v/>
      </c>
      <c r="T186" s="1180">
        <f>H183*BS!$B$9</f>
        <v/>
      </c>
      <c r="U186" s="1283">
        <f>I183</f>
        <v/>
      </c>
    </row>
    <row r="187">
      <c r="B187" s="1097" t="n"/>
      <c r="C187" s="1128" t="n"/>
      <c r="D187" s="1128" t="n"/>
      <c r="E187" s="1128" t="n"/>
      <c r="F187" s="1128" t="n"/>
      <c r="G187" s="1128" t="n"/>
      <c r="H187" s="1128" t="n"/>
      <c r="I187" s="1284" t="n"/>
      <c r="J187" s="1113" t="n"/>
      <c r="K187" s="1113" t="n"/>
      <c r="L187" s="1113" t="n"/>
      <c r="M187" s="1113" t="n"/>
      <c r="N187" s="1282">
        <f>B184</f>
        <v/>
      </c>
      <c r="O187" s="1180">
        <f>C184*BS!$B$9</f>
        <v/>
      </c>
      <c r="P187" s="1180">
        <f>D184*BS!$B$9</f>
        <v/>
      </c>
      <c r="Q187" s="1180">
        <f>E184*BS!$B$9</f>
        <v/>
      </c>
      <c r="R187" s="1180">
        <f>F184*BS!$B$9</f>
        <v/>
      </c>
      <c r="S187" s="1180">
        <f>G184*BS!$B$9</f>
        <v/>
      </c>
      <c r="T187" s="1180">
        <f>H184*BS!$B$9</f>
        <v/>
      </c>
      <c r="U187" s="1283">
        <f>I184</f>
        <v/>
      </c>
    </row>
    <row r="188" ht="14.25" customHeight="1" s="980">
      <c r="B188" s="1091" t="inlineStr">
        <is>
          <t xml:space="preserve">Total </t>
        </is>
      </c>
      <c r="C188" s="1131">
        <f>SUM(C174:C184)</f>
        <v/>
      </c>
      <c r="D188" s="1131">
        <f>SUM(D174:D184)</f>
        <v/>
      </c>
      <c r="E188" s="1131">
        <f>SUM(E174:E184)</f>
        <v/>
      </c>
      <c r="F188" s="1131">
        <f>SUM(F174:F184)</f>
        <v/>
      </c>
      <c r="G188" s="1131" t="n">
        <v>0</v>
      </c>
      <c r="H188" s="1131" t="n">
        <v>0</v>
      </c>
      <c r="I188" s="1284" t="n"/>
      <c r="J188" s="1113" t="n"/>
      <c r="K188" s="1113" t="n"/>
      <c r="N188" s="1279">
        <f>B185</f>
        <v/>
      </c>
      <c r="O188" s="1192">
        <f>C185*BS!$B$9</f>
        <v/>
      </c>
      <c r="P188" s="1192">
        <f>D185*BS!$B$9</f>
        <v/>
      </c>
      <c r="Q188" s="1192">
        <f>E185*BS!$B$9</f>
        <v/>
      </c>
      <c r="R188" s="1192">
        <f>F185*BS!$B$9</f>
        <v/>
      </c>
      <c r="S188" s="1192">
        <f>G185*BS!$B$9</f>
        <v/>
      </c>
      <c r="T188" s="1192">
        <f>H185*BS!$B$9</f>
        <v/>
      </c>
      <c r="U188" s="1295" t="n"/>
    </row>
    <row r="189" ht="14.25" customHeight="1" s="980">
      <c r="B189" s="1296" t="n"/>
      <c r="C189" s="1297" t="n"/>
      <c r="D189" s="1297" t="n"/>
      <c r="E189" s="1297" t="n"/>
      <c r="F189" s="1297" t="n"/>
      <c r="G189" s="1297" t="n"/>
      <c r="H189" s="1297" t="n"/>
      <c r="I189" s="1298" t="n"/>
      <c r="J189" s="1113" t="n"/>
      <c r="K189" s="1113" t="n"/>
      <c r="N189" s="1299" t="n"/>
      <c r="O189" s="1300" t="n"/>
      <c r="P189" s="1300" t="n"/>
      <c r="Q189" s="1300" t="n"/>
      <c r="R189" s="1300" t="n"/>
      <c r="S189" s="1300" t="n"/>
      <c r="T189" s="1300" t="n"/>
      <c r="U189" s="1301" t="n"/>
    </row>
    <row r="190"/>
    <row r="191">
      <c r="B191" s="1302" t="n"/>
      <c r="D191" s="1303" t="n"/>
      <c r="N191" s="1304" t="n"/>
      <c r="P191" s="1305" t="n"/>
    </row>
    <row r="192">
      <c r="D192" s="1303" t="n"/>
      <c r="P192" s="1305" t="n"/>
    </row>
    <row r="193"/>
    <row r="194" ht="14.25" customHeight="1" s="980"/>
    <row r="195" ht="14.25" customHeight="1" s="980"/>
    <row r="196"/>
    <row r="197" ht="14.25" customHeight="1" s="980">
      <c r="G197" s="1306" t="n"/>
      <c r="H197" s="1306" t="n"/>
      <c r="S197" s="1307" t="n"/>
      <c r="T197" s="1307" t="n"/>
    </row>
    <row r="198">
      <c r="B198" s="1302" t="n"/>
      <c r="N198" s="1304" t="n"/>
    </row>
    <row r="199"/>
    <row r="200">
      <c r="B200" s="1302" t="n"/>
      <c r="N200" s="130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rintOptions horizontalCentered="0" verticalCentered="0" headings="0" gridLines="0" gridLinesSet="1"/>
  <pageMargins left="0.25" right="0.25" top="1" bottom="1" header="0.511811023622047" footer="0.511811023622047"/>
  <pageSetup orientation="portrait" paperSize="9"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M3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F8" activeCellId="0" sqref="F8"/>
    </sheetView>
  </sheetViews>
  <sheetFormatPr baseColWidth="8" defaultColWidth="8.9921875" defaultRowHeight="14.25" zeroHeight="0" outlineLevelRow="0"/>
  <cols>
    <col width="36.74" customWidth="1" style="1308" min="1" max="1"/>
    <col width="12.38" customWidth="1" style="1308" min="2" max="13"/>
    <col width="9" customWidth="1" style="1159" min="14" max="1024"/>
  </cols>
  <sheetData>
    <row r="1" ht="14.25" customHeight="1" s="980">
      <c r="A1" s="375">
        <f>+PL!A1</f>
        <v/>
      </c>
      <c r="B1" s="1159">
        <f>+PL!B1</f>
        <v/>
      </c>
    </row>
    <row r="3" ht="14.25" customHeight="1" s="980">
      <c r="G3" s="1309">
        <f>PL!G3</f>
        <v/>
      </c>
      <c r="M3" s="1309">
        <f>PL!M3</f>
        <v/>
      </c>
    </row>
    <row r="4" ht="14.25" customHeight="1" s="980">
      <c r="A4" s="1310" t="inlineStr">
        <is>
          <t>Cash Flow Statement</t>
        </is>
      </c>
      <c r="B4" s="1310" t="n"/>
      <c r="C4" s="1310" t="n"/>
      <c r="D4" s="1310" t="n"/>
      <c r="E4" s="1310" t="n"/>
      <c r="F4" s="1310" t="n"/>
      <c r="G4" s="1310" t="n"/>
      <c r="I4" s="1310" t="n"/>
      <c r="J4" s="1310" t="n"/>
      <c r="K4" s="1310" t="n"/>
      <c r="L4" s="1310" t="n"/>
      <c r="M4" s="1310" t="n"/>
    </row>
    <row r="5" ht="14.25" customHeight="1" s="980">
      <c r="A5" s="1311" t="n"/>
      <c r="B5" s="1312">
        <f>+PL!B4</f>
        <v/>
      </c>
      <c r="C5" s="1312">
        <f>+PL!C4</f>
        <v/>
      </c>
      <c r="D5" s="1312">
        <f>+PL!D4</f>
        <v/>
      </c>
      <c r="E5" s="1312">
        <f>+PL!E4</f>
        <v/>
      </c>
      <c r="F5" s="1312">
        <f>+PL!F4</f>
        <v/>
      </c>
      <c r="G5" s="1312">
        <f>+PL!G4</f>
        <v/>
      </c>
      <c r="I5" s="1312">
        <f>+PL!I4</f>
        <v/>
      </c>
      <c r="J5" s="1312">
        <f>+PL!J4</f>
        <v/>
      </c>
      <c r="K5" s="1312">
        <f>+PL!K4</f>
        <v/>
      </c>
      <c r="L5" s="1312">
        <f>+PL!L4</f>
        <v/>
      </c>
      <c r="M5" s="1312">
        <f>+PL!M4</f>
        <v/>
      </c>
    </row>
    <row r="6" ht="14.25" customHeight="1" s="980">
      <c r="A6" s="1313" t="inlineStr">
        <is>
          <t xml:space="preserve">Net Income </t>
        </is>
      </c>
      <c r="B6" s="1314">
        <f>PL!B23</f>
        <v/>
      </c>
      <c r="C6" s="1314">
        <f>PL!C23</f>
        <v/>
      </c>
      <c r="D6" s="1314">
        <f>PL!D23</f>
        <v/>
      </c>
      <c r="E6" s="1314">
        <f>PL!E23</f>
        <v/>
      </c>
      <c r="F6" s="1314">
        <f>PL!F23</f>
        <v/>
      </c>
      <c r="G6" s="1314">
        <f>PL!G23</f>
        <v/>
      </c>
      <c r="I6" s="1314">
        <f>PL!I23</f>
        <v/>
      </c>
      <c r="J6" s="1314">
        <f>PL!J23</f>
        <v/>
      </c>
      <c r="K6" s="1314">
        <f>PL!K23</f>
        <v/>
      </c>
      <c r="L6" s="1314">
        <f>PL!L23</f>
        <v/>
      </c>
      <c r="M6" s="1314">
        <f>PL!M23</f>
        <v/>
      </c>
    </row>
    <row r="7" ht="14.25" customHeight="1" s="980">
      <c r="A7" s="1313" t="inlineStr">
        <is>
          <t xml:space="preserve">Depreciation &amp; Amortization(+) </t>
        </is>
      </c>
      <c r="B7" s="1314">
        <f>PL!B25</f>
        <v/>
      </c>
      <c r="C7" s="1314">
        <f>PL!C25</f>
        <v/>
      </c>
      <c r="D7" s="1314">
        <f>PL!D25</f>
        <v/>
      </c>
      <c r="E7" s="1314">
        <f>PL!E25</f>
        <v/>
      </c>
      <c r="F7" s="1314">
        <f>PL!F25</f>
        <v/>
      </c>
      <c r="G7" s="1314">
        <f>PL!G25</f>
        <v/>
      </c>
      <c r="I7" s="1314">
        <f>PL!I25</f>
        <v/>
      </c>
      <c r="J7" s="1314">
        <f>PL!J25</f>
        <v/>
      </c>
      <c r="K7" s="1314">
        <f>PL!K25</f>
        <v/>
      </c>
      <c r="L7" s="1314">
        <f>PL!L25</f>
        <v/>
      </c>
      <c r="M7" s="1314">
        <f>PL!M25</f>
        <v/>
      </c>
    </row>
    <row r="8" ht="14.25" customHeight="1" s="980">
      <c r="A8" s="1313" t="inlineStr">
        <is>
          <t xml:space="preserve">Taxes(Deferred etc) </t>
        </is>
      </c>
      <c r="B8" s="1315" t="n"/>
      <c r="C8" s="1314">
        <f>'Deferred Tax'!D32</f>
        <v/>
      </c>
      <c r="D8" s="1314">
        <f>'Deferred Tax'!D32</f>
        <v/>
      </c>
      <c r="E8" s="1314">
        <f>'Deferred Tax'!D25</f>
        <v/>
      </c>
      <c r="F8" s="1314" t="n">
        <v>0</v>
      </c>
      <c r="G8" s="1314" t="n">
        <v>0</v>
      </c>
      <c r="I8" s="1314">
        <f>+C8*BS!$B$9</f>
        <v/>
      </c>
      <c r="J8" s="1314">
        <f>+D8*BS!$B$9</f>
        <v/>
      </c>
      <c r="K8" s="1314">
        <f>+E8*BS!$B$9</f>
        <v/>
      </c>
      <c r="L8" s="1314">
        <f>+F8*BS!$B$9</f>
        <v/>
      </c>
      <c r="M8" s="1314">
        <f>+G8*BS!$B$9</f>
        <v/>
      </c>
    </row>
    <row r="9" ht="14.25" customHeight="1" s="980">
      <c r="A9" s="1316" t="inlineStr">
        <is>
          <t xml:space="preserve">(Gain)/Loss from PP&amp;E Sales </t>
        </is>
      </c>
      <c r="B9" s="1313" t="n"/>
      <c r="C9" s="1313" t="n"/>
      <c r="D9" s="1313" t="n"/>
      <c r="E9" s="1315" t="n"/>
      <c r="F9" s="1315" t="n">
        <v>0</v>
      </c>
      <c r="G9" s="1315" t="n">
        <v>0</v>
      </c>
      <c r="I9" s="1314">
        <f>+C9*BS!$B$9</f>
        <v/>
      </c>
      <c r="J9" s="1314">
        <f>+D9*BS!$B$9</f>
        <v/>
      </c>
      <c r="K9" s="1314">
        <f>+E9*BS!$B$9</f>
        <v/>
      </c>
      <c r="L9" s="1314">
        <f>+F9*BS!$B$9</f>
        <v/>
      </c>
      <c r="M9" s="1314">
        <f>+G9*BS!$B$9</f>
        <v/>
      </c>
    </row>
    <row r="10" ht="14.25" customHeight="1" s="980">
      <c r="A10" s="1316" t="inlineStr">
        <is>
          <t xml:space="preserve">Net Working Capital </t>
        </is>
      </c>
      <c r="B10" s="1314" t="n"/>
      <c r="C10" s="1314">
        <f>'Net Working Capital'!D32</f>
        <v/>
      </c>
      <c r="D10" s="1314">
        <f>'Net Working Capital'!D26</f>
        <v/>
      </c>
      <c r="E10" s="1314">
        <f>'Net Working Capital'!D20</f>
        <v/>
      </c>
      <c r="F10" s="1314" t="n">
        <v>0</v>
      </c>
      <c r="G10" s="1314" t="n">
        <v>0</v>
      </c>
      <c r="I10" s="1314">
        <f>+C10*BS!$B$9</f>
        <v/>
      </c>
      <c r="J10" s="1314">
        <f>+D10*BS!$B$9</f>
        <v/>
      </c>
      <c r="K10" s="1314">
        <f>+E10*BS!$B$9</f>
        <v/>
      </c>
      <c r="L10" s="1314">
        <f>+F10*BS!$B$9</f>
        <v/>
      </c>
      <c r="M10" s="1314">
        <f>+G10*BS!$B$9</f>
        <v/>
      </c>
    </row>
    <row r="11" ht="14.25" customHeight="1" s="980">
      <c r="A11" s="1313" t="inlineStr">
        <is>
          <t xml:space="preserve">Other Operating Cashflow </t>
        </is>
      </c>
      <c r="B11" s="1314" t="n"/>
      <c r="C11" s="1314" t="n"/>
      <c r="D11" s="1314" t="n"/>
      <c r="E11" s="1314" t="n"/>
      <c r="F11" s="1314" t="n"/>
      <c r="G11" s="1314" t="n"/>
      <c r="I11" s="1314">
        <f>+C11*BS!$B$9</f>
        <v/>
      </c>
      <c r="J11" s="1314">
        <f>+D11*BS!$B$9</f>
        <v/>
      </c>
      <c r="K11" s="1314">
        <f>+E11*BS!$B$9</f>
        <v/>
      </c>
      <c r="L11" s="1314">
        <f>+F11*BS!$B$9</f>
        <v/>
      </c>
      <c r="M11" s="1314">
        <f>+G11*BS!$B$9</f>
        <v/>
      </c>
    </row>
    <row r="12" ht="14.25" customHeight="1" s="980">
      <c r="A12" s="1310" t="inlineStr">
        <is>
          <t xml:space="preserve">(1)Cash from Operating Activities </t>
        </is>
      </c>
      <c r="B12" s="1317" t="n"/>
      <c r="C12" s="1317" t="n"/>
      <c r="D12" s="1317" t="n"/>
      <c r="E12" s="1317" t="n"/>
      <c r="F12" s="1317" t="n">
        <v>47733698</v>
      </c>
      <c r="G12" s="1317" t="n">
        <v>158031398</v>
      </c>
      <c r="I12" s="1317">
        <f>SUM(I6:I11)</f>
        <v/>
      </c>
      <c r="J12" s="1317">
        <f>SUM(J6:J11)</f>
        <v/>
      </c>
      <c r="K12" s="1317">
        <f>SUM(K6:K11)</f>
        <v/>
      </c>
      <c r="L12" s="1317">
        <f>SUM(L6:L11)</f>
        <v/>
      </c>
      <c r="M12" s="1317">
        <f>SUM(M6:M11)</f>
        <v/>
      </c>
    </row>
    <row r="13" ht="14.25" customHeight="1" s="980">
      <c r="A13" s="1316" t="inlineStr">
        <is>
          <t xml:space="preserve">CAPEX(-) </t>
        </is>
      </c>
      <c r="B13" s="1314" t="n"/>
      <c r="C13" s="1314" t="n"/>
      <c r="D13" s="1314" t="n"/>
      <c r="E13" s="1314" t="n"/>
      <c r="F13" s="1314" t="n">
        <v>-5559894</v>
      </c>
      <c r="G13" s="1314" t="n">
        <v>-13940895</v>
      </c>
      <c r="I13" s="1314">
        <f>+C13*BS!$B$9</f>
        <v/>
      </c>
      <c r="J13" s="1314">
        <f>+D13*BS!$B$9</f>
        <v/>
      </c>
      <c r="K13" s="1314">
        <f>+E13*BS!$B$9</f>
        <v/>
      </c>
      <c r="L13" s="1314">
        <f>+F13*BS!$B$9</f>
        <v/>
      </c>
      <c r="M13" s="1314">
        <f>+G13*BS!$B$9</f>
        <v/>
      </c>
    </row>
    <row r="14" ht="14.25" customHeight="1" s="980">
      <c r="A14" s="1316" t="inlineStr">
        <is>
          <t xml:space="preserve">Investment(-) </t>
        </is>
      </c>
      <c r="B14" s="1313" t="n"/>
      <c r="C14" s="1315" t="n"/>
      <c r="D14" s="1315" t="n"/>
      <c r="E14" s="1315" t="n"/>
      <c r="F14" s="1315" t="n">
        <v>0</v>
      </c>
      <c r="G14" s="1315" t="n">
        <v>0</v>
      </c>
      <c r="I14" s="1314">
        <f>+C14*BS!$B$9</f>
        <v/>
      </c>
      <c r="J14" s="1314">
        <f>+D14*BS!$B$9</f>
        <v/>
      </c>
      <c r="K14" s="1314">
        <f>+E14*BS!$B$9</f>
        <v/>
      </c>
      <c r="L14" s="1314">
        <f>+F14*BS!$B$9</f>
        <v/>
      </c>
      <c r="M14" s="1314">
        <f>+G14*BS!$B$9</f>
        <v/>
      </c>
    </row>
    <row r="15" ht="14.25" customHeight="1" s="980">
      <c r="A15" s="1313" t="inlineStr">
        <is>
          <t xml:space="preserve">Acquisitions(-) </t>
        </is>
      </c>
      <c r="B15" s="1313" t="n"/>
      <c r="C15" s="1315" t="n"/>
      <c r="D15" s="1315" t="n"/>
      <c r="E15" s="1315" t="n"/>
      <c r="F15" s="1315" t="n">
        <v>0</v>
      </c>
      <c r="G15" s="1315" t="n">
        <v>0</v>
      </c>
      <c r="I15" s="1314">
        <f>+C15*BS!$B$9</f>
        <v/>
      </c>
      <c r="J15" s="1314">
        <f>+D15*BS!$B$9</f>
        <v/>
      </c>
      <c r="K15" s="1314">
        <f>+E15*BS!$B$9</f>
        <v/>
      </c>
      <c r="L15" s="1314">
        <f>+F15*BS!$B$9</f>
        <v/>
      </c>
      <c r="M15" s="1314">
        <f>+G15*BS!$B$9</f>
        <v/>
      </c>
    </row>
    <row r="16" ht="14.25" customHeight="1" s="980">
      <c r="A16" s="1316" t="inlineStr">
        <is>
          <t xml:space="preserve">Proceeds from PP&amp;E Sales(+) </t>
        </is>
      </c>
      <c r="B16" s="1313" t="n"/>
      <c r="C16" s="1314" t="n"/>
      <c r="D16" s="1314" t="n"/>
      <c r="E16" s="1314" t="n"/>
      <c r="F16" s="1314" t="n">
        <v>1646</v>
      </c>
      <c r="G16" s="1314" t="n">
        <v>1841</v>
      </c>
      <c r="I16" s="1314">
        <f>+C16*BS!$B$9</f>
        <v/>
      </c>
      <c r="J16" s="1314">
        <f>+D16*BS!$B$9</f>
        <v/>
      </c>
      <c r="K16" s="1314">
        <f>+E16*BS!$B$9</f>
        <v/>
      </c>
      <c r="L16" s="1314">
        <f>+F16*BS!$B$9</f>
        <v/>
      </c>
      <c r="M16" s="1314">
        <f>+G16*BS!$B$9</f>
        <v/>
      </c>
    </row>
    <row r="17" ht="14.25" customHeight="1" s="980">
      <c r="A17" s="1313" t="inlineStr">
        <is>
          <t xml:space="preserve">Other Investment Cashflow </t>
        </is>
      </c>
      <c r="B17" s="1314">
        <f>B18-SUM(B13:B16)</f>
        <v/>
      </c>
      <c r="C17" s="1314">
        <f>C18-SUM(C13:C16)</f>
        <v/>
      </c>
      <c r="D17" s="1314">
        <f>D18-SUM(D13:D16)</f>
        <v/>
      </c>
      <c r="E17" s="1314">
        <f>E18-SUM(E13:E16)</f>
        <v/>
      </c>
      <c r="F17" s="1314">
        <f>F18-SUM(F13:F16)</f>
        <v/>
      </c>
      <c r="G17" s="1314">
        <f>G18-SUM(G13:G16)</f>
        <v/>
      </c>
      <c r="I17" s="1314">
        <f>+C17*BS!$B$9</f>
        <v/>
      </c>
      <c r="J17" s="1314">
        <f>+D17*BS!$B$9</f>
        <v/>
      </c>
      <c r="K17" s="1314">
        <f>+E17*BS!$B$9</f>
        <v/>
      </c>
      <c r="L17" s="1314">
        <f>+F17*BS!$B$9</f>
        <v/>
      </c>
      <c r="M17" s="1314">
        <f>+G17*BS!$B$9</f>
        <v/>
      </c>
    </row>
    <row r="18" ht="14.25" customHeight="1" s="980">
      <c r="A18" s="1310" t="inlineStr">
        <is>
          <t xml:space="preserve">(2)Cash from Investments Activities </t>
        </is>
      </c>
      <c r="B18" s="1317" t="n"/>
      <c r="C18" s="1317" t="n"/>
      <c r="D18" s="1317" t="n"/>
      <c r="E18" s="1317" t="n"/>
      <c r="F18" s="1317" t="n">
        <v>-5558248</v>
      </c>
      <c r="G18" s="1317" t="n">
        <v>-112832043</v>
      </c>
      <c r="I18" s="1317">
        <f>SUM(I13:I17)</f>
        <v/>
      </c>
      <c r="J18" s="1317">
        <f>SUM(J13:J17)</f>
        <v/>
      </c>
      <c r="K18" s="1317">
        <f>SUM(K13:K17)</f>
        <v/>
      </c>
      <c r="L18" s="1317">
        <f>SUM(L13:L17)</f>
        <v/>
      </c>
      <c r="M18" s="1317">
        <f>SUM(M13:M17)</f>
        <v/>
      </c>
    </row>
    <row r="19" ht="14.25" customHeight="1" s="980">
      <c r="A19" s="1313" t="inlineStr">
        <is>
          <t xml:space="preserve">Sale of Stock(+) </t>
        </is>
      </c>
      <c r="B19" s="1314" t="n"/>
      <c r="C19" s="1314" t="n"/>
      <c r="D19" s="1314" t="n"/>
      <c r="E19" s="1314" t="n"/>
      <c r="F19" s="1314" t="n">
        <v>0</v>
      </c>
      <c r="G19" s="1314" t="n">
        <v>0</v>
      </c>
      <c r="I19" s="1314">
        <f>+C19*BS!$B$9</f>
        <v/>
      </c>
      <c r="J19" s="1314">
        <f>+D19*BS!$B$9</f>
        <v/>
      </c>
      <c r="K19" s="1314">
        <f>+E19*BS!$B$9</f>
        <v/>
      </c>
      <c r="L19" s="1314">
        <f>+F19*BS!$B$9</f>
        <v/>
      </c>
      <c r="M19" s="1314">
        <f>+G19*BS!$B$9</f>
        <v/>
      </c>
    </row>
    <row r="20" ht="14.25" customHeight="1" s="980">
      <c r="A20" s="1313" t="inlineStr">
        <is>
          <t xml:space="preserve">Purchase of Stock(-) </t>
        </is>
      </c>
      <c r="B20" s="1314" t="n"/>
      <c r="C20" s="1314" t="n"/>
      <c r="D20" s="1314" t="n"/>
      <c r="E20" s="1314" t="n"/>
      <c r="F20" s="1314" t="n">
        <v>0</v>
      </c>
      <c r="G20" s="1314" t="n">
        <v>0</v>
      </c>
      <c r="I20" s="1314">
        <f>+C20*BS!$B$9</f>
        <v/>
      </c>
      <c r="J20" s="1314">
        <f>+D20*BS!$B$9</f>
        <v/>
      </c>
      <c r="K20" s="1314">
        <f>+E20*BS!$B$9</f>
        <v/>
      </c>
      <c r="L20" s="1314">
        <f>+F20*BS!$B$9</f>
        <v/>
      </c>
      <c r="M20" s="1314">
        <f>+G20*BS!$B$9</f>
        <v/>
      </c>
    </row>
    <row r="21" ht="14.25" customHeight="1" s="980">
      <c r="A21" s="1316" t="inlineStr">
        <is>
          <t xml:space="preserve">Cash Dividends(-) </t>
        </is>
      </c>
      <c r="B21" s="1314" t="n"/>
      <c r="C21" s="1314" t="n"/>
      <c r="D21" s="1314" t="n"/>
      <c r="E21" s="1314" t="n"/>
      <c r="F21" s="1314" t="n">
        <v>0</v>
      </c>
      <c r="G21" s="1314" t="n">
        <v>-18000000</v>
      </c>
      <c r="I21" s="1314">
        <f>+C21*BS!$B$9</f>
        <v/>
      </c>
      <c r="J21" s="1314">
        <f>+D21*BS!$B$9</f>
        <v/>
      </c>
      <c r="K21" s="1314">
        <f>+E21*BS!$B$9</f>
        <v/>
      </c>
      <c r="L21" s="1314">
        <f>+F21*BS!$B$9</f>
        <v/>
      </c>
      <c r="M21" s="1314">
        <f>+G21*BS!$B$9</f>
        <v/>
      </c>
    </row>
    <row r="22" ht="14.25" customHeight="1" s="980">
      <c r="A22" s="1316" t="inlineStr">
        <is>
          <t xml:space="preserve">Debt Borrowing(+) </t>
        </is>
      </c>
      <c r="B22" s="1314" t="n"/>
      <c r="C22" s="1314" t="n"/>
      <c r="D22" s="1314" t="n"/>
      <c r="E22" s="1314" t="n"/>
      <c r="F22" s="1314" t="n">
        <v>3878976</v>
      </c>
      <c r="G22" s="1314" t="n">
        <v>0</v>
      </c>
      <c r="I22" s="1314">
        <f>+C22*BS!$B$9</f>
        <v/>
      </c>
      <c r="J22" s="1314">
        <f>+D22*BS!$B$9</f>
        <v/>
      </c>
      <c r="K22" s="1314">
        <f>+E22*BS!$B$9</f>
        <v/>
      </c>
      <c r="L22" s="1314">
        <f>+F22*BS!$B$9</f>
        <v/>
      </c>
      <c r="M22" s="1314">
        <f>+G22*BS!$B$9</f>
        <v/>
      </c>
    </row>
    <row r="23" ht="14.25" customHeight="1" s="980">
      <c r="A23" s="1316" t="inlineStr">
        <is>
          <t xml:space="preserve">Debt Repayment(-) </t>
        </is>
      </c>
      <c r="B23" s="1314" t="n"/>
      <c r="C23" s="1314" t="n"/>
      <c r="D23" s="1314" t="n"/>
      <c r="E23" s="1314" t="n"/>
      <c r="F23" s="1314" t="n">
        <v>-21905140</v>
      </c>
      <c r="G23" s="1314" t="n">
        <v>-17822261</v>
      </c>
      <c r="I23" s="1314">
        <f>+C23*BS!$B$9</f>
        <v/>
      </c>
      <c r="J23" s="1314">
        <f>+D23*BS!$B$9</f>
        <v/>
      </c>
      <c r="K23" s="1314">
        <f>+E23*BS!$B$9</f>
        <v/>
      </c>
      <c r="L23" s="1314">
        <f>+F23*BS!$B$9</f>
        <v/>
      </c>
      <c r="M23" s="1314">
        <f>+G23*BS!$B$9</f>
        <v/>
      </c>
    </row>
    <row r="24" ht="14.25" customHeight="1" s="980">
      <c r="A24" s="1313" t="inlineStr">
        <is>
          <t>Other Financing Cashflow *</t>
        </is>
      </c>
      <c r="B24" s="1314">
        <f>B25-SUM(B19:B23)</f>
        <v/>
      </c>
      <c r="C24" s="1314">
        <f>C25-SUM(C19:C23)</f>
        <v/>
      </c>
      <c r="D24" s="1314">
        <f>D25-SUM(D19:D23)</f>
        <v/>
      </c>
      <c r="E24" s="1314">
        <f>E25-SUM(E19:E23)</f>
        <v/>
      </c>
      <c r="F24" s="1314">
        <f>F25-SUM(F19:F23)</f>
        <v/>
      </c>
      <c r="G24" s="1314">
        <f>G25-SUM(G19:G23)</f>
        <v/>
      </c>
      <c r="I24" s="1314">
        <f>+C24*BS!$B$9</f>
        <v/>
      </c>
      <c r="J24" s="1314">
        <f>+D24*BS!$B$9</f>
        <v/>
      </c>
      <c r="K24" s="1314">
        <f>+E24*BS!$B$9</f>
        <v/>
      </c>
      <c r="L24" s="1314">
        <f>+F24*BS!$B$9</f>
        <v/>
      </c>
      <c r="M24" s="1314">
        <f>+G24*BS!$B$9</f>
        <v/>
      </c>
    </row>
    <row r="25" ht="14.25" customHeight="1" s="980">
      <c r="A25" s="1310" t="inlineStr">
        <is>
          <t xml:space="preserve">(3)Cash from Financing Activities </t>
        </is>
      </c>
      <c r="B25" s="1317" t="n"/>
      <c r="C25" s="1317" t="n"/>
      <c r="D25" s="1317" t="n"/>
      <c r="E25" s="1317" t="n"/>
      <c r="F25" s="1317" t="n">
        <v>-18026164</v>
      </c>
      <c r="G25" s="1317" t="n">
        <v>-35822261</v>
      </c>
      <c r="I25" s="1317">
        <f>SUM(I19:I24)</f>
        <v/>
      </c>
      <c r="J25" s="1317">
        <f>SUM(J19:J24)</f>
        <v/>
      </c>
      <c r="K25" s="1317">
        <f>SUM(K19:K24)</f>
        <v/>
      </c>
      <c r="L25" s="1317">
        <f>SUM(L19:L24)</f>
        <v/>
      </c>
      <c r="M25" s="1317">
        <f>SUM(M19:M24)</f>
        <v/>
      </c>
    </row>
    <row r="26" ht="14.25" customHeight="1" s="980">
      <c r="A26" s="1310" t="inlineStr">
        <is>
          <t xml:space="preserve">(4)Other Fluctuation of Cash </t>
        </is>
      </c>
      <c r="B26" s="1318">
        <f>+B29-B28-B25-B18-B12</f>
        <v/>
      </c>
      <c r="C26" s="1318">
        <f>+C29-C28-C25-C18-C12</f>
        <v/>
      </c>
      <c r="D26" s="1318">
        <f>+D29-D28-D25-D18-D12</f>
        <v/>
      </c>
      <c r="E26" s="1318">
        <f>+E29-E28-E25-E18-E12</f>
        <v/>
      </c>
      <c r="F26" s="1318">
        <f>+F29-F28-F25-F18-F12</f>
        <v/>
      </c>
      <c r="G26" s="1318">
        <f>+G29-G28-G25-G18-G12</f>
        <v/>
      </c>
      <c r="I26" s="1318">
        <f>+I29-I28-I25-I18-I12</f>
        <v/>
      </c>
      <c r="J26" s="1318">
        <f>+J29-J28-J25-J18-J12</f>
        <v/>
      </c>
      <c r="K26" s="1318">
        <f>+K29-K28-K25-K18-K12</f>
        <v/>
      </c>
      <c r="L26" s="1318">
        <f>+L29-L28-L25-L18-L12</f>
        <v/>
      </c>
      <c r="M26" s="1318">
        <f>+M29-M28-M25-M18-M12</f>
        <v/>
      </c>
    </row>
    <row r="27" ht="14.25" customHeight="1" s="980">
      <c r="A27" s="1310" t="inlineStr">
        <is>
          <t xml:space="preserve">(5)Net Cashflow (1)+(2)+(3)+(4) </t>
        </is>
      </c>
      <c r="B27" s="1317">
        <f>B12+B18+B25+B26</f>
        <v/>
      </c>
      <c r="C27" s="1317">
        <f>C12+C18+C25+C26</f>
        <v/>
      </c>
      <c r="D27" s="1317">
        <f>D12+D18+D25+D26</f>
        <v/>
      </c>
      <c r="E27" s="1317">
        <f>E12+E18+E25+E26</f>
        <v/>
      </c>
      <c r="F27" s="1317">
        <f>F12+F18+F25+F26</f>
        <v/>
      </c>
      <c r="G27" s="1317">
        <f>G12+G18+G25+G26</f>
        <v/>
      </c>
      <c r="I27" s="1317">
        <f>I12+I18+I25+I26</f>
        <v/>
      </c>
      <c r="J27" s="1317">
        <f>J12+J18+J25+J26</f>
        <v/>
      </c>
      <c r="K27" s="1317">
        <f>K12+K18+K25+K26</f>
        <v/>
      </c>
      <c r="L27" s="1317">
        <f>L12+L18+L25+L26</f>
        <v/>
      </c>
      <c r="M27" s="1317">
        <f>M12+M18+M25+M26</f>
        <v/>
      </c>
    </row>
    <row r="28" ht="14.25" customHeight="1" s="980">
      <c r="A28" s="1310" t="inlineStr">
        <is>
          <t xml:space="preserve">(6)Cash at Begin of Fiscal Year </t>
        </is>
      </c>
      <c r="B28" s="1317" t="n"/>
      <c r="C28" s="1317">
        <f>B29</f>
        <v/>
      </c>
      <c r="D28" s="1317">
        <f>C29</f>
        <v/>
      </c>
      <c r="E28" s="1317">
        <f>D29</f>
        <v/>
      </c>
      <c r="F28" s="1317">
        <f>E29</f>
        <v/>
      </c>
      <c r="G28" s="1317">
        <f>F29</f>
        <v/>
      </c>
      <c r="I28" s="1317">
        <f>B28</f>
        <v/>
      </c>
      <c r="J28" s="1317">
        <f>I29</f>
        <v/>
      </c>
      <c r="K28" s="1317">
        <f>J29</f>
        <v/>
      </c>
      <c r="L28" s="1317">
        <f>K29</f>
        <v/>
      </c>
      <c r="M28" s="1317">
        <f>L29</f>
        <v/>
      </c>
    </row>
    <row r="29" ht="14.25" customHeight="1" s="980">
      <c r="A29" s="1310" t="inlineStr">
        <is>
          <t xml:space="preserve">(7)Cash at End of Fiscal Year(5)+(6) </t>
        </is>
      </c>
      <c r="B29" s="1317" t="n"/>
      <c r="C29" s="1317">
        <f>BS!C23</f>
        <v/>
      </c>
      <c r="D29" s="1317">
        <f>BS!D23</f>
        <v/>
      </c>
      <c r="E29" s="1317">
        <f>BS!E23</f>
        <v/>
      </c>
      <c r="F29" s="1317">
        <f>BS!F23</f>
        <v/>
      </c>
      <c r="G29" s="1317">
        <f>BS!G23</f>
        <v/>
      </c>
      <c r="I29" s="1317">
        <f>BS!O23</f>
        <v/>
      </c>
      <c r="J29" s="1317">
        <f>BS!P23</f>
        <v/>
      </c>
      <c r="K29" s="1317">
        <f>BS!Q23</f>
        <v/>
      </c>
      <c r="L29" s="1317">
        <f>BS!R23</f>
        <v/>
      </c>
      <c r="M29" s="1317">
        <f>BS!S23</f>
        <v/>
      </c>
    </row>
    <row r="30" ht="14.25" customHeight="1" s="980">
      <c r="A30" s="1313" t="inlineStr">
        <is>
          <t>Error</t>
        </is>
      </c>
      <c r="B30" s="386">
        <f>(B28-B29)+B27</f>
        <v/>
      </c>
      <c r="C30" s="386">
        <f>(C28-C29)+C27</f>
        <v/>
      </c>
      <c r="D30" s="386">
        <f>(D28-D29)+D27</f>
        <v/>
      </c>
      <c r="E30" s="1317">
        <f>(E28-E29)+E27</f>
        <v/>
      </c>
      <c r="F30" s="386">
        <f>(F28-F29)+F27</f>
        <v/>
      </c>
      <c r="G30" s="386">
        <f>(G28-G29)+G27</f>
        <v/>
      </c>
      <c r="I30" s="386">
        <f>(I28-I29)+I27</f>
        <v/>
      </c>
      <c r="J30" s="386">
        <f>(J28-J29)+J27</f>
        <v/>
      </c>
      <c r="K30" s="386">
        <f>(K28-K29)+K27</f>
        <v/>
      </c>
      <c r="L30" s="386">
        <f>(L28-L29)+L27</f>
        <v/>
      </c>
      <c r="M30" s="386">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rintOptions horizontalCentered="0" verticalCentered="0" headings="0" gridLines="0" gridLinesSet="1"/>
  <pageMargins left="0.7" right="0.7" top="0.75" bottom="0.75" header="0.511811023622047" footer="0.511811023622047"/>
  <pageSetup orientation="portrait" paperSize="9" scale="48" fitToHeight="1" fitToWidth="1"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2:F39"/>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G24" activeCellId="0" sqref="G24"/>
    </sheetView>
  </sheetViews>
  <sheetFormatPr baseColWidth="8" defaultColWidth="8.9921875" defaultRowHeight="14.25" zeroHeight="0" outlineLevelRow="0"/>
  <cols>
    <col width="13" customWidth="1" style="1319" min="1" max="2"/>
    <col width="26.25" customWidth="1" style="1319" min="3" max="3"/>
    <col width="26.5" customWidth="1" style="1320" min="4" max="4"/>
    <col width="1.62" customWidth="1" style="1321" min="5" max="5"/>
    <col width="1.62" customWidth="1" style="1322" min="6" max="6"/>
    <col width="9" customWidth="1" style="1319" min="7" max="7"/>
    <col width="4.37" customWidth="1" style="1319" min="8" max="8"/>
    <col width="9" customWidth="1" style="1319" min="9" max="1024"/>
  </cols>
  <sheetData>
    <row r="2" ht="14.25" customHeight="1" s="980">
      <c r="A2" s="1323" t="inlineStr">
        <is>
          <t xml:space="preserve">Deferred tax calculation </t>
        </is>
      </c>
    </row>
    <row r="4" ht="25.5" customFormat="1" customHeight="1" s="1321">
      <c r="A4" s="1324" t="inlineStr">
        <is>
          <t>Deferred Tax Inputs</t>
        </is>
      </c>
      <c r="B4" s="1325" t="n"/>
      <c r="C4" s="1326">
        <f>'BS (Assets) breakdown'!H12</f>
        <v/>
      </c>
      <c r="D4" s="1326">
        <f>'BS (Assets) breakdown'!G12</f>
        <v/>
      </c>
      <c r="F4" s="1322" t="n"/>
    </row>
    <row r="5" ht="14.25" customFormat="1" customHeight="1" s="1321">
      <c r="A5" s="1327" t="inlineStr">
        <is>
          <t>Current Tax Receivable</t>
        </is>
      </c>
      <c r="B5" s="1325" t="n"/>
      <c r="C5" s="1328">
        <f>'BS (Assets) breakdown'!T73</f>
        <v/>
      </c>
      <c r="D5" s="1328">
        <f>'BS (Assets) breakdown'!S73</f>
        <v/>
      </c>
      <c r="E5" s="1329" t="n"/>
      <c r="F5" s="1322" t="n"/>
    </row>
    <row r="6" ht="14.25" customFormat="1" customHeight="1" s="1321">
      <c r="A6" s="1327" t="inlineStr">
        <is>
          <t>DTA</t>
        </is>
      </c>
      <c r="B6" s="1325" t="n"/>
      <c r="C6" s="1328">
        <f>BS!S41</f>
        <v/>
      </c>
      <c r="D6" s="1328">
        <f>BS!R41</f>
        <v/>
      </c>
      <c r="F6" s="1322" t="n"/>
    </row>
    <row r="7" ht="14.25" customFormat="1" customHeight="1" s="1321">
      <c r="A7" s="1327" t="inlineStr">
        <is>
          <t>Current Tax Payable</t>
        </is>
      </c>
      <c r="B7" s="1325" t="n"/>
      <c r="C7" s="1328">
        <f>BS!S55</f>
        <v/>
      </c>
      <c r="D7" s="1328">
        <f>BS!R55</f>
        <v/>
      </c>
      <c r="F7" s="1322" t="n"/>
    </row>
    <row r="8" ht="14.25" customFormat="1" customHeight="1" s="1321">
      <c r="A8" s="1327" t="inlineStr">
        <is>
          <t>DTL</t>
        </is>
      </c>
      <c r="B8" s="1325" t="n"/>
      <c r="C8" s="1328">
        <f>BS!S63</f>
        <v/>
      </c>
      <c r="D8" s="1328">
        <f>BS!R63</f>
        <v/>
      </c>
      <c r="F8" s="1322" t="n"/>
    </row>
    <row r="9" ht="14.25" customFormat="1" customHeight="1" s="1321">
      <c r="A9" s="1330" t="inlineStr">
        <is>
          <t>Deferred Taxes (Current Year)</t>
        </is>
      </c>
      <c r="B9" s="1331" t="n"/>
      <c r="C9" s="1325" t="n"/>
      <c r="D9" s="1332">
        <f>ROUND(((-(C5-D5+C6-D6)+C7-D7+C8-D8)),0)</f>
        <v/>
      </c>
      <c r="F9" s="1322" t="n"/>
    </row>
    <row r="12" ht="26.25" customFormat="1" customHeight="1" s="1321">
      <c r="A12" s="1324" t="inlineStr">
        <is>
          <t>Deferred Tax Inputs</t>
        </is>
      </c>
      <c r="B12" s="1325" t="n"/>
      <c r="C12" s="1326">
        <f>D4</f>
        <v/>
      </c>
      <c r="D12" s="1326">
        <f>'BS (Assets) breakdown'!F12</f>
        <v/>
      </c>
      <c r="F12" s="1322" t="n"/>
    </row>
    <row r="13" ht="14.25" customFormat="1" customHeight="1" s="1321">
      <c r="A13" s="1327" t="inlineStr">
        <is>
          <t>Current Tax Receivable</t>
        </is>
      </c>
      <c r="B13" s="1325" t="n"/>
      <c r="C13" s="1328">
        <f>D5</f>
        <v/>
      </c>
      <c r="D13" s="1328">
        <f>'BS (Assets) breakdown'!R73</f>
        <v/>
      </c>
      <c r="F13" s="1322" t="n"/>
    </row>
    <row r="14" ht="14.25" customFormat="1" customHeight="1" s="1321">
      <c r="A14" s="1327" t="inlineStr">
        <is>
          <t>DTA</t>
        </is>
      </c>
      <c r="B14" s="1325" t="n"/>
      <c r="C14" s="1328">
        <f>D6</f>
        <v/>
      </c>
      <c r="D14" s="1328">
        <f>BS!Q41</f>
        <v/>
      </c>
      <c r="F14" s="1322" t="n"/>
    </row>
    <row r="15" ht="14.25" customFormat="1" customHeight="1" s="1321">
      <c r="A15" s="1327" t="inlineStr">
        <is>
          <t>Current Tax Payable</t>
        </is>
      </c>
      <c r="B15" s="1325" t="n"/>
      <c r="C15" s="1328">
        <f>D7</f>
        <v/>
      </c>
      <c r="D15" s="1328">
        <f>BS!Q56</f>
        <v/>
      </c>
      <c r="F15" s="1322" t="n"/>
    </row>
    <row r="16" ht="14.25" customFormat="1" customHeight="1" s="1321">
      <c r="A16" s="1327" t="inlineStr">
        <is>
          <t>DTL</t>
        </is>
      </c>
      <c r="B16" s="1325" t="n"/>
      <c r="C16" s="1328">
        <f>D8</f>
        <v/>
      </c>
      <c r="D16" s="1328">
        <f>BS!Q63</f>
        <v/>
      </c>
      <c r="F16" s="1322" t="n"/>
    </row>
    <row r="17" ht="14.25" customFormat="1" customHeight="1" s="1321">
      <c r="A17" s="1330" t="inlineStr">
        <is>
          <t>Deferred Taxes (Previous Year)</t>
        </is>
      </c>
      <c r="B17" s="1331" t="n"/>
      <c r="C17" s="1325" t="n"/>
      <c r="D17" s="1332">
        <f>ROUND(((-(C13-D13+C14-D14)+C15-D15+C16-D16)),0)</f>
        <v/>
      </c>
      <c r="F17" s="1322" t="n"/>
    </row>
    <row r="20" ht="14.25" customHeight="1" s="980">
      <c r="A20" s="1324" t="inlineStr">
        <is>
          <t>Deferred Tax Inputs</t>
        </is>
      </c>
      <c r="B20" s="1325" t="n"/>
      <c r="C20" s="1326">
        <f>D12</f>
        <v/>
      </c>
      <c r="D20" s="1326">
        <f>BS!D49</f>
        <v/>
      </c>
    </row>
    <row r="21" ht="14.25" customHeight="1" s="980">
      <c r="A21" s="1327" t="inlineStr">
        <is>
          <t>Current Tax Receivable</t>
        </is>
      </c>
      <c r="B21" s="1325" t="n"/>
      <c r="C21" s="1328">
        <f>D13</f>
        <v/>
      </c>
      <c r="D21" s="1328">
        <f>'BS (Assets) breakdown'!Q73</f>
        <v/>
      </c>
    </row>
    <row r="22" ht="14.25" customHeight="1" s="980">
      <c r="A22" s="1327" t="inlineStr">
        <is>
          <t>DTA</t>
        </is>
      </c>
      <c r="B22" s="1325" t="n"/>
      <c r="C22" s="1328">
        <f>D14</f>
        <v/>
      </c>
      <c r="D22" s="1328">
        <f>BS!P41</f>
        <v/>
      </c>
    </row>
    <row r="23" ht="14.25" customHeight="1" s="980">
      <c r="A23" s="1327" t="inlineStr">
        <is>
          <t>Current Tax Payable</t>
        </is>
      </c>
      <c r="B23" s="1325" t="n"/>
      <c r="C23" s="1328">
        <f>D15</f>
        <v/>
      </c>
      <c r="D23" s="1328">
        <f>BS!P55</f>
        <v/>
      </c>
    </row>
    <row r="24" ht="14.25" customHeight="1" s="980">
      <c r="A24" s="1327" t="inlineStr">
        <is>
          <t>DTL</t>
        </is>
      </c>
      <c r="B24" s="1325" t="n"/>
      <c r="C24" s="1328">
        <f>D16</f>
        <v/>
      </c>
      <c r="D24" s="1328">
        <f>BS!P63</f>
        <v/>
      </c>
    </row>
    <row r="25" ht="14.25" customHeight="1" s="980">
      <c r="A25" s="1330" t="inlineStr">
        <is>
          <t>Deferred Taxes (Previous Year)</t>
        </is>
      </c>
      <c r="B25" s="1331" t="n"/>
      <c r="C25" s="1325" t="n"/>
      <c r="D25" s="1332">
        <f>ROUND(((-(C21-D21+C22-D22)+C23-D23+C24-D24)),0)</f>
        <v/>
      </c>
    </row>
    <row r="27" ht="14.25" customHeight="1" s="980">
      <c r="A27" s="1324" t="inlineStr">
        <is>
          <t>Deferred Tax Inputs</t>
        </is>
      </c>
      <c r="B27" s="1325" t="n"/>
      <c r="C27" s="1326">
        <f>D20</f>
        <v/>
      </c>
      <c r="D27" s="1326">
        <f>BS!C49</f>
        <v/>
      </c>
    </row>
    <row r="28" ht="14.25" customHeight="1" s="980">
      <c r="A28" s="1327" t="inlineStr">
        <is>
          <t>Current Tax Receivable</t>
        </is>
      </c>
      <c r="B28" s="1325" t="n"/>
      <c r="C28" s="1328">
        <f>D21</f>
        <v/>
      </c>
      <c r="D28" s="1328">
        <f>'BS (Assets) breakdown'!P73</f>
        <v/>
      </c>
    </row>
    <row r="29" ht="14.25" customHeight="1" s="980">
      <c r="A29" s="1327" t="inlineStr">
        <is>
          <t>DTA</t>
        </is>
      </c>
      <c r="B29" s="1325" t="n"/>
      <c r="C29" s="1328">
        <f>D22</f>
        <v/>
      </c>
      <c r="D29" s="1328">
        <f>BS!O41</f>
        <v/>
      </c>
    </row>
    <row r="30" ht="14.25" customHeight="1" s="980">
      <c r="A30" s="1327" t="inlineStr">
        <is>
          <t>Current Tax Payable</t>
        </is>
      </c>
      <c r="B30" s="1325" t="n"/>
      <c r="C30" s="1328">
        <f>D23</f>
        <v/>
      </c>
      <c r="D30" s="1328">
        <f>BS!O55</f>
        <v/>
      </c>
    </row>
    <row r="31" ht="14.25" customHeight="1" s="980">
      <c r="A31" s="1327" t="inlineStr">
        <is>
          <t>DTL</t>
        </is>
      </c>
      <c r="B31" s="1325" t="n"/>
      <c r="C31" s="1328">
        <f>D24</f>
        <v/>
      </c>
      <c r="D31" s="1328">
        <f>BS!O63</f>
        <v/>
      </c>
    </row>
    <row r="32" ht="14.25" customHeight="1" s="980">
      <c r="A32" s="1330" t="inlineStr">
        <is>
          <t>Deferred Taxes (Previous Year)</t>
        </is>
      </c>
      <c r="B32" s="1331" t="n"/>
      <c r="C32" s="1325" t="n"/>
      <c r="D32" s="1332">
        <f>ROUND(((-(C28-D28+C29-D29)+C30-D30+C31-D31)),0)</f>
        <v/>
      </c>
    </row>
    <row r="34" ht="14.25" customHeight="1" s="980">
      <c r="A34" s="1324" t="inlineStr">
        <is>
          <t>Deferred Tax Inputs</t>
        </is>
      </c>
      <c r="B34" s="1325" t="n"/>
      <c r="C34" s="1326">
        <f>D27</f>
        <v/>
      </c>
      <c r="D34" s="1326" t="inlineStr">
        <is>
          <t>2018/12</t>
        </is>
      </c>
    </row>
    <row r="35" ht="14.25" customHeight="1" s="980">
      <c r="A35" s="1327" t="inlineStr">
        <is>
          <t>Current Tax Receivable</t>
        </is>
      </c>
      <c r="B35" s="1325" t="n"/>
      <c r="C35" s="1328">
        <f>D28</f>
        <v/>
      </c>
      <c r="D35" s="1328">
        <f>'BS (Assets) breakdown'!O73</f>
        <v/>
      </c>
    </row>
    <row r="36" ht="14.25" customHeight="1" s="980">
      <c r="A36" s="1327" t="inlineStr">
        <is>
          <t>DTA</t>
        </is>
      </c>
      <c r="B36" s="1325" t="n"/>
      <c r="C36" s="1328">
        <f>D29</f>
        <v/>
      </c>
      <c r="D36" s="1328">
        <f>'BS (Assets) breakdown'!O160</f>
        <v/>
      </c>
    </row>
    <row r="37" ht="14.25" customHeight="1" s="980">
      <c r="A37" s="1327" t="inlineStr">
        <is>
          <t>Current Tax Payable</t>
        </is>
      </c>
      <c r="B37" s="1325" t="n"/>
      <c r="C37" s="1328">
        <f>D30</f>
        <v/>
      </c>
      <c r="D37" s="1328">
        <f>'BS (Liabilities) breakdown'!O83</f>
        <v/>
      </c>
    </row>
    <row r="38" ht="14.25" customHeight="1" s="980">
      <c r="A38" s="1327" t="inlineStr">
        <is>
          <t>DTL</t>
        </is>
      </c>
      <c r="B38" s="1325" t="n"/>
      <c r="C38" s="1328">
        <f>D31</f>
        <v/>
      </c>
      <c r="D38" s="1328">
        <f>'BS (Liabilities) breakdown'!O120</f>
        <v/>
      </c>
    </row>
    <row r="39" ht="14.25" customHeight="1" s="980">
      <c r="A39" s="1330" t="inlineStr">
        <is>
          <t>Deferred Taxes (Previous Year)</t>
        </is>
      </c>
      <c r="B39" s="1331" t="n"/>
      <c r="C39" s="1325" t="n"/>
      <c r="D39" s="1332">
        <f>ROUND(((-(C35-D35+C36-D36)+C37-D37+C38-D38)),0)</f>
        <v/>
      </c>
    </row>
  </sheetData>
  <sheetProtection selectLockedCells="0" selectUnlockedCells="0" sheet="1" objects="1" insertRows="1" insertHyperlinks="1" autoFilter="1" scenarios="1" formatColumns="1" deleteColumns="1" insertColumns="1" pivotTables="1" deleteRows="1" formatCells="1" formatRows="1" sort="1"/>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rintOptions horizontalCentered="0" verticalCentered="0" headings="0" gridLines="0" gridLinesSet="1"/>
  <pageMargins left="0.7" right="0.7" top="0.75" bottom="0.75" header="0.511811023622047" footer="0.511811023622047"/>
  <pageSetup orientation="portrait" paperSize="9" scale="88" fitToHeight="1" fitToWidth="1"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2:H244"/>
  <sheetViews>
    <sheetView showFormulas="0" showGridLines="0" showRowColHeaders="1" showZeros="1" rightToLeft="0" tabSelected="0" showOutlineSymbols="1" defaultGridColor="1" view="pageBreakPreview" topLeftCell="A103"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f>BS!A19</f>
        <v/>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BS!A23</f>
        <v/>
      </c>
      <c r="C5" s="1337" t="n"/>
      <c r="D5" s="1337" t="n"/>
      <c r="E5" s="1337" t="n"/>
      <c r="F5" s="1337" t="n"/>
      <c r="G5" s="1337" t="n"/>
      <c r="H5" s="1337" t="n"/>
    </row>
    <row r="6" ht="14.25" customHeight="1" s="980">
      <c r="B6" s="1308" t="inlineStr">
        <is>
          <t xml:space="preserve"> cash and bank balances</t>
        </is>
      </c>
      <c r="C6" s="1339" t="n"/>
      <c r="D6" s="1340" t="n"/>
      <c r="E6" s="1340" t="n"/>
      <c r="F6" s="1340" t="n"/>
      <c r="G6" s="1340" t="n">
        <v>102.54</v>
      </c>
      <c r="H6" s="1340" t="n">
        <v>1458.22</v>
      </c>
    </row>
    <row r="7" ht="14.25" customHeight="1" s="980">
      <c r="B7" s="1308" t="n"/>
      <c r="C7" s="1339" t="n"/>
      <c r="D7" s="1340" t="n"/>
      <c r="E7" s="1340" t="n"/>
      <c r="F7" s="1340" t="n"/>
      <c r="G7" s="1340" t="n"/>
      <c r="H7" s="1340" t="n"/>
    </row>
    <row r="8" ht="14.25" customHeight="1" s="980">
      <c r="B8" s="1308" t="n"/>
      <c r="C8" s="1339" t="n"/>
      <c r="D8" s="1340" t="n"/>
      <c r="E8" s="1340" t="n"/>
      <c r="F8" s="1340" t="n"/>
      <c r="G8" s="1340" t="n"/>
      <c r="H8" s="1340" t="n"/>
    </row>
    <row r="9" ht="14.25" customHeight="1" s="980">
      <c r="B9" s="1308" t="n"/>
      <c r="C9" s="1339" t="n"/>
      <c r="D9" s="1340" t="n"/>
      <c r="E9" s="1340" t="n"/>
      <c r="F9" s="1340" t="n"/>
      <c r="G9" s="1340" t="n"/>
      <c r="H9" s="1340" t="n"/>
    </row>
    <row r="10" ht="14.25" customHeight="1" s="980">
      <c r="B10" s="1308" t="n"/>
      <c r="C10" s="1339" t="n"/>
      <c r="D10" s="1340" t="n"/>
      <c r="E10" s="1340" t="n"/>
      <c r="F10" s="1340" t="n"/>
      <c r="G10" s="1340" t="n"/>
      <c r="H10" s="1340" t="n"/>
    </row>
    <row r="11" ht="15" customHeight="1" s="980">
      <c r="A11" s="1341" t="n"/>
      <c r="B11" s="1341" t="inlineStr">
        <is>
          <t>Total</t>
        </is>
      </c>
      <c r="C11" s="1342">
        <f>SUM(C6:C10)</f>
        <v/>
      </c>
      <c r="D11" s="1342">
        <f>SUM(D6:D10)</f>
        <v/>
      </c>
      <c r="E11" s="1342">
        <f>SUM(E6:E10)</f>
        <v/>
      </c>
      <c r="F11" s="1342">
        <f>SUM(F6:F10)</f>
        <v/>
      </c>
      <c r="G11" s="1342">
        <f>SUM(G6:G10)</f>
        <v/>
      </c>
      <c r="H11" s="1342">
        <f>SUM(H6:H10)</f>
        <v/>
      </c>
    </row>
    <row r="12" ht="14.25" customHeight="1" s="980"/>
    <row r="13" ht="15.75" customHeight="1" s="980">
      <c r="C13" s="1343" t="n"/>
      <c r="D13" s="1343" t="n"/>
      <c r="E13" s="1344" t="n"/>
      <c r="F13" s="1344" t="n"/>
      <c r="G13" s="1344" t="n"/>
      <c r="H13" s="1336">
        <f>BS!G20</f>
        <v/>
      </c>
    </row>
    <row r="14" ht="14.25" customHeight="1" s="980">
      <c r="B14" s="1308" t="inlineStr">
        <is>
          <t xml:space="preserve"> </t>
        </is>
      </c>
      <c r="C14" s="1337">
        <f>BS!B21</f>
        <v/>
      </c>
      <c r="D14" s="1337">
        <f>BS!C21</f>
        <v/>
      </c>
      <c r="E14" s="1337">
        <f>BS!D21</f>
        <v/>
      </c>
      <c r="F14" s="1337">
        <f>BS!E21</f>
        <v/>
      </c>
      <c r="G14" s="1337">
        <f>BS!F21</f>
        <v/>
      </c>
      <c r="H14" s="1337">
        <f>BS!G21</f>
        <v/>
      </c>
    </row>
    <row r="15" ht="14.25" customHeight="1" s="980">
      <c r="A15" s="1338">
        <f>BS!A24</f>
        <v/>
      </c>
      <c r="C15" s="1337" t="n"/>
      <c r="D15" s="1337" t="n"/>
      <c r="E15" s="1337" t="n"/>
      <c r="F15" s="1337" t="n"/>
      <c r="G15" s="1337" t="n"/>
      <c r="H15" s="1337" t="n"/>
    </row>
    <row r="16" ht="14.25" customHeight="1" s="980">
      <c r="B16" s="1308" t="inlineStr">
        <is>
          <t xml:space="preserve"> trade receivables</t>
        </is>
      </c>
      <c r="C16" s="1339" t="n"/>
      <c r="D16" s="1340" t="n"/>
      <c r="E16" s="1340" t="n"/>
      <c r="F16" s="1340" t="n"/>
      <c r="G16" s="1340" t="n">
        <v>3617.81</v>
      </c>
      <c r="H16" s="1340" t="n">
        <v>5064.01</v>
      </c>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4.25" customHeight="1" s="980">
      <c r="B20" s="1308" t="n"/>
      <c r="C20" s="1339" t="n"/>
      <c r="D20" s="1340" t="n"/>
      <c r="E20" s="1340" t="n"/>
      <c r="F20" s="1340" t="n"/>
      <c r="G20" s="1340" t="n"/>
      <c r="H20" s="1340" t="n"/>
    </row>
    <row r="21" ht="15" customHeight="1" s="980">
      <c r="A21" s="1341" t="n"/>
      <c r="B21" s="1341" t="inlineStr">
        <is>
          <t>Total</t>
        </is>
      </c>
      <c r="C21" s="1342">
        <f>SUM(C16:C20)</f>
        <v/>
      </c>
      <c r="D21" s="1342">
        <f>SUM(D16:D20)</f>
        <v/>
      </c>
      <c r="E21" s="1342">
        <f>SUM(E16:E20)</f>
        <v/>
      </c>
      <c r="F21" s="1342">
        <f>SUM(F16:F20)</f>
        <v/>
      </c>
      <c r="G21" s="1342">
        <f>SUM(G16:G20)</f>
        <v/>
      </c>
      <c r="H21" s="1342">
        <f>SUM(H16:H20)</f>
        <v/>
      </c>
    </row>
    <row r="22" ht="14.25" customHeight="1" s="980"/>
    <row r="23" ht="15.75" customHeight="1" s="980">
      <c r="C23" s="1343" t="n"/>
      <c r="D23" s="1343" t="n"/>
      <c r="E23" s="1344" t="n"/>
      <c r="F23" s="1344" t="n"/>
      <c r="G23" s="1344" t="n"/>
      <c r="H23" s="1336">
        <f>BS!G20</f>
        <v/>
      </c>
    </row>
    <row r="24" ht="14.25" customHeight="1" s="980">
      <c r="B24" s="1308" t="inlineStr">
        <is>
          <t xml:space="preserve"> </t>
        </is>
      </c>
      <c r="C24" s="1337">
        <f>BS!B21</f>
        <v/>
      </c>
      <c r="D24" s="1337">
        <f>BS!C21</f>
        <v/>
      </c>
      <c r="E24" s="1337">
        <f>BS!D21</f>
        <v/>
      </c>
      <c r="F24" s="1337">
        <f>BS!E21</f>
        <v/>
      </c>
      <c r="G24" s="1337">
        <f>BS!F21</f>
        <v/>
      </c>
      <c r="H24" s="1337">
        <f>BS!G21</f>
        <v/>
      </c>
    </row>
    <row r="25" ht="14.25" customHeight="1" s="980">
      <c r="A25" s="1338">
        <f>BS!A25</f>
        <v/>
      </c>
      <c r="C25" s="1337" t="n"/>
      <c r="D25" s="1337" t="n"/>
      <c r="E25" s="1337" t="n"/>
      <c r="F25" s="1337" t="n"/>
      <c r="G25" s="1337" t="n"/>
      <c r="H25" s="1337" t="n"/>
    </row>
    <row r="26" ht="14.25" customHeight="1" s="980">
      <c r="B26" s="1308" t="inlineStr">
        <is>
          <t xml:space="preserve"> inventories</t>
        </is>
      </c>
      <c r="C26" s="1339" t="n"/>
      <c r="D26" s="1340" t="n"/>
      <c r="E26" s="1340" t="n"/>
      <c r="F26" s="1340" t="n"/>
      <c r="G26" s="1340" t="n">
        <v>2810.2</v>
      </c>
      <c r="H26" s="1340" t="n">
        <v>4015.22</v>
      </c>
    </row>
    <row r="27" ht="14.25" customHeight="1" s="980">
      <c r="B27" s="1308" t="n"/>
      <c r="C27" s="1339" t="n"/>
      <c r="D27" s="1340" t="n"/>
      <c r="E27" s="1340" t="n"/>
      <c r="F27" s="1340" t="n"/>
      <c r="G27" s="1340" t="n"/>
      <c r="H27" s="1340" t="n"/>
    </row>
    <row r="28" ht="14.25" customHeight="1" s="980">
      <c r="B28" s="1308" t="n"/>
      <c r="C28" s="1339" t="n"/>
      <c r="D28" s="1340" t="n"/>
      <c r="E28" s="1340" t="n"/>
      <c r="F28" s="1340" t="n"/>
      <c r="G28" s="1340" t="n"/>
      <c r="H28" s="1340" t="n"/>
    </row>
    <row r="29" ht="14.25" customHeight="1" s="980">
      <c r="B29" s="1308" t="n"/>
      <c r="C29" s="1339" t="n"/>
      <c r="D29" s="1340" t="n"/>
      <c r="E29" s="1340" t="n"/>
      <c r="F29" s="1340" t="n"/>
      <c r="G29" s="1340" t="n"/>
      <c r="H29" s="1340" t="n"/>
    </row>
    <row r="30" ht="14.25" customHeight="1" s="980">
      <c r="B30" s="1308" t="n"/>
      <c r="C30" s="1339" t="n"/>
      <c r="D30" s="1340" t="n"/>
      <c r="E30" s="1340" t="n"/>
      <c r="F30" s="1340" t="n"/>
      <c r="G30" s="1340" t="n"/>
      <c r="H30" s="1340" t="n"/>
    </row>
    <row r="31" ht="15" customHeight="1" s="980">
      <c r="A31" s="1341" t="n"/>
      <c r="B31" s="1341" t="inlineStr">
        <is>
          <t>Total</t>
        </is>
      </c>
      <c r="C31" s="1342">
        <f>SUM(C26:C30)</f>
        <v/>
      </c>
      <c r="D31" s="1342">
        <f>SUM(D26:D30)</f>
        <v/>
      </c>
      <c r="E31" s="1342">
        <f>SUM(E26:E30)</f>
        <v/>
      </c>
      <c r="F31" s="1342">
        <f>SUM(F26:F30)</f>
        <v/>
      </c>
      <c r="G31" s="1342">
        <f>SUM(G26:G30)</f>
        <v/>
      </c>
      <c r="H31" s="1342">
        <f>SUM(H26:H30)</f>
        <v/>
      </c>
    </row>
    <row r="32" ht="14.25" customHeight="1" s="980"/>
    <row r="33" ht="15.75" customHeight="1" s="980">
      <c r="C33" s="1343" t="n"/>
      <c r="D33" s="1343" t="n"/>
      <c r="E33" s="1344" t="n"/>
      <c r="F33" s="1344" t="n"/>
      <c r="G33" s="1344" t="n"/>
      <c r="H33" s="1336">
        <f>BS!G20</f>
        <v/>
      </c>
    </row>
    <row r="34" ht="14.25" customHeight="1" s="980">
      <c r="B34" s="1308" t="inlineStr">
        <is>
          <t xml:space="preserve"> </t>
        </is>
      </c>
      <c r="C34" s="1337">
        <f>BS!B21</f>
        <v/>
      </c>
      <c r="D34" s="1337">
        <f>BS!C21</f>
        <v/>
      </c>
      <c r="E34" s="1337">
        <f>BS!D21</f>
        <v/>
      </c>
      <c r="F34" s="1337">
        <f>BS!E21</f>
        <v/>
      </c>
      <c r="G34" s="1337">
        <f>BS!F21</f>
        <v/>
      </c>
      <c r="H34" s="1337">
        <f>BS!G21</f>
        <v/>
      </c>
    </row>
    <row r="35" ht="14.25" customHeight="1" s="980">
      <c r="A35" s="1338">
        <f>BS!A26</f>
        <v/>
      </c>
      <c r="C35" s="1337" t="n"/>
      <c r="D35" s="1337" t="n"/>
      <c r="E35" s="1337" t="n"/>
      <c r="F35" s="1337" t="n"/>
      <c r="G35" s="1337" t="n"/>
      <c r="H35" s="1337" t="n"/>
    </row>
    <row r="36" ht="14.25" customHeight="1" s="980">
      <c r="B36" s="1308" t="inlineStr">
        <is>
          <t xml:space="preserve"> Prepaid expenses . . .</t>
        </is>
      </c>
      <c r="C36" s="1339" t="n"/>
      <c r="D36" s="1340" t="n"/>
      <c r="E36" s="1340" t="n"/>
      <c r="F36" s="1340" t="n"/>
      <c r="G36" s="1340" t="n">
        <v>30.05</v>
      </c>
      <c r="H36" s="1340" t="n">
        <v>19.07</v>
      </c>
    </row>
    <row r="37" ht="14.25" customHeight="1" s="980">
      <c r="B37" s="1308" t="n"/>
      <c r="C37" s="1339" t="n"/>
      <c r="D37" s="1340" t="n"/>
      <c r="E37" s="1340" t="n"/>
      <c r="F37" s="1340" t="n"/>
      <c r="G37" s="1340" t="n"/>
      <c r="H37" s="1340" t="n"/>
    </row>
    <row r="38" ht="14.25" customHeight="1" s="980">
      <c r="B38" s="1308" t="n"/>
      <c r="C38" s="1339" t="n"/>
      <c r="D38" s="1340" t="n"/>
      <c r="E38" s="1340" t="n"/>
      <c r="F38" s="1340" t="n"/>
      <c r="G38" s="1340" t="n"/>
      <c r="H38" s="1340" t="n"/>
    </row>
    <row r="39" ht="14.25" customHeight="1" s="980">
      <c r="B39" s="1308" t="n"/>
      <c r="C39" s="1339" t="n"/>
      <c r="D39" s="1340" t="n"/>
      <c r="E39" s="1340" t="n"/>
      <c r="F39" s="1340" t="n"/>
      <c r="G39" s="1340" t="n"/>
      <c r="H39" s="1340" t="n"/>
    </row>
    <row r="40" ht="14.25" customHeight="1" s="980">
      <c r="B40" s="1308" t="n"/>
      <c r="C40" s="1339" t="n"/>
      <c r="D40" s="1340" t="n"/>
      <c r="E40" s="1340" t="n"/>
      <c r="F40" s="1340" t="n"/>
      <c r="G40" s="1340" t="n"/>
      <c r="H40" s="1340" t="n"/>
    </row>
    <row r="41" ht="15" customHeight="1" s="980">
      <c r="A41" s="1341" t="n"/>
      <c r="B41" s="1341" t="inlineStr">
        <is>
          <t>Total</t>
        </is>
      </c>
      <c r="C41" s="1342">
        <f>SUM(C35:C40)</f>
        <v/>
      </c>
      <c r="D41" s="1342">
        <f>SUM(D35:D40)</f>
        <v/>
      </c>
      <c r="E41" s="1342">
        <f>SUM(E35:E40)</f>
        <v/>
      </c>
      <c r="F41" s="1342">
        <f>SUM(F35:F40)</f>
        <v/>
      </c>
      <c r="G41" s="1342">
        <f>SUM(G35:G40)</f>
        <v/>
      </c>
      <c r="H41" s="1342">
        <f>SUM(H35:H40)</f>
        <v/>
      </c>
    </row>
    <row r="42" ht="14.25" customHeight="1" s="980"/>
    <row r="43" ht="15.75" customHeight="1" s="980">
      <c r="C43" s="1343" t="n"/>
      <c r="D43" s="1343" t="n"/>
      <c r="E43" s="1344" t="n"/>
      <c r="F43" s="1344" t="n"/>
      <c r="G43" s="1344" t="n"/>
      <c r="H43" s="1336">
        <f>BS!G20</f>
        <v/>
      </c>
    </row>
    <row r="44" ht="14.25" customHeight="1" s="980">
      <c r="B44" s="1308" t="inlineStr">
        <is>
          <t xml:space="preserve"> </t>
        </is>
      </c>
      <c r="C44" s="1337">
        <f>BS!B21</f>
        <v/>
      </c>
      <c r="D44" s="1337">
        <f>BS!C21</f>
        <v/>
      </c>
      <c r="E44" s="1337">
        <f>BS!D21</f>
        <v/>
      </c>
      <c r="F44" s="1337">
        <f>BS!E21</f>
        <v/>
      </c>
      <c r="G44" s="1337">
        <f>BS!F21</f>
        <v/>
      </c>
      <c r="H44" s="1337">
        <f>BS!G21</f>
        <v/>
      </c>
    </row>
    <row r="45" ht="14.25" customHeight="1" s="980">
      <c r="A45" s="1338">
        <f>BS!A33</f>
        <v/>
      </c>
      <c r="C45" s="1337" t="n"/>
      <c r="D45" s="1337" t="n"/>
      <c r="E45" s="1337" t="n"/>
      <c r="F45" s="1337" t="n"/>
      <c r="G45" s="1337" t="n"/>
      <c r="H45" s="1337" t="n"/>
    </row>
    <row r="46" ht="14.25" customHeight="1" s="980">
      <c r="B46" s="1308" t="inlineStr">
        <is>
          <t xml:space="preserve"> capital work in progress</t>
        </is>
      </c>
      <c r="C46" s="1339" t="n"/>
      <c r="D46" s="1340" t="n"/>
      <c r="E46" s="1340" t="n"/>
      <c r="F46" s="1340" t="n"/>
      <c r="G46" s="1340" t="n">
        <v>203.16</v>
      </c>
      <c r="H46" s="1340" t="n">
        <v>207.88</v>
      </c>
    </row>
    <row r="47" ht="14.25" customHeight="1" s="980">
      <c r="B47" s="1308" t="inlineStr">
        <is>
          <t xml:space="preserve"> right-of-use assets</t>
        </is>
      </c>
      <c r="C47" s="1339" t="n"/>
      <c r="D47" s="1340" t="n"/>
      <c r="E47" s="1340" t="n"/>
      <c r="F47" s="1340" t="n"/>
      <c r="G47" s="1340" t="n">
        <v>0</v>
      </c>
      <c r="H47" s="1340" t="n">
        <v>797.2</v>
      </c>
    </row>
    <row r="48" ht="14.25" customHeight="1" s="980">
      <c r="B48" s="1308" t="n"/>
      <c r="C48" s="1339" t="n"/>
      <c r="D48" s="1340" t="n"/>
      <c r="E48" s="1340" t="n"/>
      <c r="F48" s="1340" t="n"/>
      <c r="G48" s="1340" t="n"/>
      <c r="H48" s="1340" t="n"/>
    </row>
    <row r="49" ht="14.25" customHeight="1" s="980">
      <c r="B49" s="1308" t="n"/>
      <c r="C49" s="1339" t="n"/>
      <c r="D49" s="1340" t="n"/>
      <c r="E49" s="1340" t="n"/>
      <c r="F49" s="1340" t="n"/>
      <c r="G49" s="1340" t="n"/>
      <c r="H49" s="1340" t="n"/>
    </row>
    <row r="50" ht="14.25" customHeight="1" s="980">
      <c r="B50" s="1308" t="n"/>
      <c r="C50" s="1339" t="n"/>
      <c r="D50" s="1340" t="n"/>
      <c r="E50" s="1340" t="n"/>
      <c r="F50" s="1340" t="n"/>
      <c r="G50" s="1340" t="n"/>
      <c r="H50" s="1340" t="n"/>
    </row>
    <row r="51" ht="15" customHeight="1" s="980">
      <c r="A51" s="1341" t="n"/>
      <c r="B51" s="1341" t="inlineStr">
        <is>
          <t>Total</t>
        </is>
      </c>
      <c r="C51" s="1342">
        <f>SUM(C45:C50)</f>
        <v/>
      </c>
      <c r="D51" s="1342">
        <f>SUM(D45:D50)</f>
        <v/>
      </c>
      <c r="E51" s="1342">
        <f>SUM(E45:E50)</f>
        <v/>
      </c>
      <c r="F51" s="1342">
        <f>SUM(F45:F50)</f>
        <v/>
      </c>
      <c r="G51" s="1342">
        <f>SUM(G45:G50)</f>
        <v/>
      </c>
      <c r="H51" s="1342">
        <f>SUM(H45:H50)</f>
        <v/>
      </c>
    </row>
    <row r="52" ht="14.25" customHeight="1" s="980"/>
    <row r="53" ht="15.75" customHeight="1" s="980">
      <c r="C53" s="1343" t="n"/>
      <c r="D53" s="1343" t="n"/>
      <c r="E53" s="1344" t="n"/>
      <c r="F53" s="1344" t="n"/>
      <c r="G53" s="1344" t="n"/>
      <c r="H53" s="1336">
        <f>BS!G20</f>
        <v/>
      </c>
    </row>
    <row r="54" ht="14.25" customHeight="1" s="980">
      <c r="B54" s="1308" t="inlineStr">
        <is>
          <t xml:space="preserve"> </t>
        </is>
      </c>
      <c r="C54" s="1337">
        <f>BS!B21</f>
        <v/>
      </c>
      <c r="D54" s="1337">
        <f>BS!C21</f>
        <v/>
      </c>
      <c r="E54" s="1337">
        <f>BS!D21</f>
        <v/>
      </c>
      <c r="F54" s="1337">
        <f>BS!E21</f>
        <v/>
      </c>
      <c r="G54" s="1337">
        <f>BS!F21</f>
        <v/>
      </c>
      <c r="H54" s="1337">
        <f>BS!G21</f>
        <v/>
      </c>
    </row>
    <row r="55" ht="14.25" customHeight="1" s="980">
      <c r="A55" s="1338">
        <f>BS!A36</f>
        <v/>
      </c>
      <c r="C55" s="1337" t="n"/>
      <c r="D55" s="1337" t="n"/>
      <c r="E55" s="1337" t="n"/>
      <c r="F55" s="1337" t="n"/>
      <c r="G55" s="1337" t="n"/>
      <c r="H55" s="1337" t="n"/>
    </row>
    <row r="56" ht="14.25" customHeight="1" s="980">
      <c r="B56" s="1308" t="n"/>
      <c r="C56" s="1339" t="n"/>
      <c r="D56" s="1340" t="n"/>
      <c r="E56" s="1340" t="n"/>
      <c r="F56" s="1340" t="n"/>
      <c r="G56" s="1340" t="n"/>
      <c r="H56" s="1340" t="n"/>
    </row>
    <row r="57" ht="14.25" customHeight="1" s="980">
      <c r="B57" s="1308" t="n"/>
      <c r="C57" s="1339" t="n"/>
      <c r="D57" s="1340" t="n"/>
      <c r="E57" s="1340" t="n"/>
      <c r="F57" s="1340" t="n"/>
      <c r="G57" s="1340" t="n"/>
      <c r="H57" s="1340" t="n"/>
    </row>
    <row r="58" ht="14.25" customHeight="1" s="980">
      <c r="B58" s="1308" t="n"/>
      <c r="C58" s="1339" t="n"/>
      <c r="D58" s="1340" t="n"/>
      <c r="E58" s="1340" t="n"/>
      <c r="F58" s="1340" t="n"/>
      <c r="G58" s="1340" t="n"/>
      <c r="H58" s="1340" t="n"/>
    </row>
    <row r="59" ht="14.25" customHeight="1" s="980">
      <c r="B59" s="1308" t="n"/>
      <c r="C59" s="1339" t="n"/>
      <c r="D59" s="1340" t="n"/>
      <c r="E59" s="1340" t="n"/>
      <c r="F59" s="1340" t="n"/>
      <c r="G59" s="1340" t="n"/>
      <c r="H59" s="1340" t="n"/>
    </row>
    <row r="60" ht="14.25" customHeight="1" s="980">
      <c r="B60" s="1308" t="n"/>
      <c r="C60" s="1339" t="n"/>
      <c r="D60" s="1340" t="n"/>
      <c r="E60" s="1340" t="n"/>
      <c r="F60" s="1340" t="n"/>
      <c r="G60" s="1340" t="n"/>
      <c r="H60" s="1340" t="n"/>
    </row>
    <row r="61" ht="15" customHeight="1" s="980">
      <c r="A61" s="1341" t="n"/>
      <c r="B61" s="1341" t="inlineStr">
        <is>
          <t>Total</t>
        </is>
      </c>
      <c r="C61" s="1342">
        <f>SUM(C55:C60)</f>
        <v/>
      </c>
      <c r="D61" s="1342">
        <f>SUM(D55:D60)</f>
        <v/>
      </c>
      <c r="E61" s="1342">
        <f>SUM(E55:E60)</f>
        <v/>
      </c>
      <c r="F61" s="1342">
        <f>SUM(F55:F60)</f>
        <v/>
      </c>
      <c r="G61" s="1342">
        <f>SUM(G55:G60)</f>
        <v/>
      </c>
      <c r="H61" s="1342">
        <f>SUM(H55:H60)</f>
        <v/>
      </c>
    </row>
    <row r="62" ht="14.25" customHeight="1" s="980"/>
    <row r="63" ht="15.75" customHeight="1" s="980">
      <c r="C63" s="1343" t="n"/>
      <c r="D63" s="1343" t="n"/>
      <c r="E63" s="1344" t="n"/>
      <c r="F63" s="1344" t="n"/>
      <c r="G63" s="1344" t="n"/>
      <c r="H63" s="1336">
        <f>BS!G20</f>
        <v/>
      </c>
    </row>
    <row r="64" ht="14.25" customHeight="1" s="980">
      <c r="B64" s="1308" t="inlineStr">
        <is>
          <t xml:space="preserve"> </t>
        </is>
      </c>
      <c r="C64" s="1337">
        <f>BS!B21</f>
        <v/>
      </c>
      <c r="D64" s="1337">
        <f>BS!C21</f>
        <v/>
      </c>
      <c r="E64" s="1337">
        <f>BS!D21</f>
        <v/>
      </c>
      <c r="F64" s="1337">
        <f>BS!E21</f>
        <v/>
      </c>
      <c r="G64" s="1337">
        <f>BS!F21</f>
        <v/>
      </c>
      <c r="H64" s="1337">
        <f>BS!G21</f>
        <v/>
      </c>
    </row>
    <row r="65" ht="14.25" customHeight="1" s="980">
      <c r="A65" s="1338">
        <f>BS!A37</f>
        <v/>
      </c>
      <c r="C65" s="1337" t="n"/>
      <c r="D65" s="1337" t="n"/>
      <c r="E65" s="1337" t="n"/>
      <c r="F65" s="1337" t="n"/>
      <c r="G65" s="1337" t="n"/>
      <c r="H65" s="1337" t="n"/>
    </row>
    <row r="66" ht="14.25" customHeight="1" s="980">
      <c r="B66" s="1308" t="inlineStr">
        <is>
          <t xml:space="preserve"> intangible assets</t>
        </is>
      </c>
      <c r="C66" s="1339" t="n"/>
      <c r="D66" s="1340" t="n"/>
      <c r="E66" s="1340" t="n"/>
      <c r="F66" s="1340" t="n"/>
      <c r="G66" s="1340" t="n">
        <v>456.07</v>
      </c>
      <c r="H66" s="1340" t="n">
        <v>253.19</v>
      </c>
    </row>
    <row r="67" ht="14.25" customHeight="1" s="980">
      <c r="B67" s="1308" t="inlineStr">
        <is>
          <t xml:space="preserve"> intangibles under development</t>
        </is>
      </c>
      <c r="C67" s="1339" t="n"/>
      <c r="D67" s="1340" t="n"/>
      <c r="E67" s="1340" t="n"/>
      <c r="F67" s="1340" t="n"/>
      <c r="G67" s="1340" t="n">
        <v>0</v>
      </c>
      <c r="H67" s="1340" t="n">
        <v>0.65</v>
      </c>
    </row>
    <row r="68" ht="14.25" customHeight="1" s="980">
      <c r="B68" s="1308" t="n"/>
      <c r="C68" s="1339" t="n"/>
      <c r="D68" s="1340" t="n"/>
      <c r="E68" s="1340" t="n"/>
      <c r="F68" s="1340" t="n"/>
      <c r="G68" s="1340" t="n"/>
      <c r="H68" s="1340" t="n"/>
    </row>
    <row r="69" ht="14.25" customHeight="1" s="980">
      <c r="B69" s="1308" t="n"/>
      <c r="C69" s="1339" t="n"/>
      <c r="D69" s="1340" t="n"/>
      <c r="E69" s="1340" t="n"/>
      <c r="F69" s="1340" t="n"/>
      <c r="G69" s="1340" t="n"/>
      <c r="H69" s="1340" t="n"/>
    </row>
    <row r="70" ht="14.25" customHeight="1" s="980">
      <c r="B70" s="1308" t="n"/>
      <c r="C70" s="1339" t="n"/>
      <c r="D70" s="1340" t="n"/>
      <c r="E70" s="1340" t="n"/>
      <c r="F70" s="1340" t="n"/>
      <c r="G70" s="1340" t="n"/>
      <c r="H70" s="1340" t="n"/>
    </row>
    <row r="71" ht="15" customHeight="1" s="980">
      <c r="A71" s="1341" t="n"/>
      <c r="B71" s="1341" t="inlineStr">
        <is>
          <t>Total</t>
        </is>
      </c>
      <c r="C71" s="1342">
        <f>SUM(C65:C70)</f>
        <v/>
      </c>
      <c r="D71" s="1342">
        <f>SUM(D65:D70)</f>
        <v/>
      </c>
      <c r="E71" s="1342">
        <f>SUM(E65:E70)</f>
        <v/>
      </c>
      <c r="F71" s="1342">
        <f>SUM(F65:F70)</f>
        <v/>
      </c>
      <c r="G71" s="1342">
        <f>SUM(G65:G70)</f>
        <v/>
      </c>
      <c r="H71" s="1342">
        <f>SUM(H65:H70)</f>
        <v/>
      </c>
    </row>
    <row r="72" ht="14.25" customHeight="1" s="980"/>
    <row r="73" ht="15.75" customHeight="1" s="980">
      <c r="C73" s="1343" t="n"/>
      <c r="D73" s="1343" t="n"/>
      <c r="E73" s="1344" t="n"/>
      <c r="F73" s="1344" t="n"/>
      <c r="G73" s="1344" t="n"/>
      <c r="H73" s="1336">
        <f>BS!G20</f>
        <v/>
      </c>
    </row>
    <row r="74" ht="14.25" customHeight="1" s="980">
      <c r="B74" s="1308" t="inlineStr">
        <is>
          <t xml:space="preserve"> </t>
        </is>
      </c>
      <c r="C74" s="1337">
        <f>BS!B21</f>
        <v/>
      </c>
      <c r="D74" s="1337">
        <f>BS!C21</f>
        <v/>
      </c>
      <c r="E74" s="1337">
        <f>BS!D21</f>
        <v/>
      </c>
      <c r="F74" s="1337">
        <f>BS!E21</f>
        <v/>
      </c>
      <c r="G74" s="1337">
        <f>BS!F21</f>
        <v/>
      </c>
      <c r="H74" s="1337">
        <f>BS!G21</f>
        <v/>
      </c>
    </row>
    <row r="75" ht="14.25" customHeight="1" s="980">
      <c r="A75" s="1338">
        <f>BS!A40</f>
        <v/>
      </c>
      <c r="C75" s="1337" t="n"/>
      <c r="D75" s="1337" t="n"/>
      <c r="E75" s="1337" t="n"/>
      <c r="F75" s="1337" t="n"/>
      <c r="G75" s="1337" t="n"/>
      <c r="H75" s="1337" t="n"/>
    </row>
    <row r="76" ht="14.25" customHeight="1" s="980">
      <c r="B76" s="1308" t="inlineStr">
        <is>
          <t xml:space="preserve"> non current investment</t>
        </is>
      </c>
      <c r="C76" s="1339" t="n"/>
      <c r="D76" s="1340" t="n"/>
      <c r="E76" s="1340" t="n"/>
      <c r="F76" s="1340" t="n"/>
      <c r="G76" s="1340" t="n">
        <v>1225</v>
      </c>
      <c r="H76" s="1340" t="n">
        <v>1225</v>
      </c>
    </row>
    <row r="77" ht="14.25" customHeight="1" s="980">
      <c r="B77" s="1308" t="n"/>
      <c r="C77" s="1339" t="n"/>
      <c r="D77" s="1340" t="n"/>
      <c r="E77" s="1340" t="n"/>
      <c r="F77" s="1340" t="n"/>
      <c r="G77" s="1340" t="n"/>
      <c r="H77" s="1340" t="n"/>
    </row>
    <row r="78" ht="14.25" customHeight="1" s="980">
      <c r="B78" s="1308" t="n"/>
      <c r="C78" s="1339" t="n"/>
      <c r="D78" s="1340" t="n"/>
      <c r="E78" s="1340" t="n"/>
      <c r="F78" s="1340" t="n"/>
      <c r="G78" s="1340" t="n"/>
      <c r="H78" s="1340" t="n"/>
    </row>
    <row r="79" ht="14.25" customHeight="1" s="980">
      <c r="B79" s="1308" t="n"/>
      <c r="C79" s="1339" t="n"/>
      <c r="D79" s="1340" t="n"/>
      <c r="E79" s="1340" t="n"/>
      <c r="F79" s="1340" t="n"/>
      <c r="G79" s="1340" t="n"/>
      <c r="H79" s="1340" t="n"/>
    </row>
    <row r="80" ht="14.25" customHeight="1" s="980">
      <c r="B80" s="1308" t="n"/>
      <c r="C80" s="1339" t="n"/>
      <c r="D80" s="1340" t="n"/>
      <c r="E80" s="1340" t="n"/>
      <c r="F80" s="1340" t="n"/>
      <c r="G80" s="1340" t="n"/>
      <c r="H80" s="1340" t="n"/>
    </row>
    <row r="81" ht="15" customHeight="1" s="980">
      <c r="A81" s="1341" t="n"/>
      <c r="B81" s="1341" t="inlineStr">
        <is>
          <t>Total</t>
        </is>
      </c>
      <c r="C81" s="1342">
        <f>SUM(C75:C80)</f>
        <v/>
      </c>
      <c r="D81" s="1342">
        <f>SUM(D75:D80)</f>
        <v/>
      </c>
      <c r="E81" s="1342">
        <f>SUM(E75:E80)</f>
        <v/>
      </c>
      <c r="F81" s="1342">
        <f>SUM(F75:F80)</f>
        <v/>
      </c>
      <c r="G81" s="1342">
        <f>SUM(G75:G80)</f>
        <v/>
      </c>
      <c r="H81" s="1342">
        <f>SUM(H75:H80)</f>
        <v/>
      </c>
    </row>
    <row r="82" ht="14.25" customHeight="1" s="980"/>
    <row r="83" ht="15.75" customHeight="1" s="980">
      <c r="C83" s="1343" t="n"/>
      <c r="D83" s="1343" t="n"/>
      <c r="E83" s="1344" t="n"/>
      <c r="F83" s="1344" t="n"/>
      <c r="G83" s="1344" t="n"/>
      <c r="H83" s="1336">
        <f>BS!G20</f>
        <v/>
      </c>
    </row>
    <row r="84" ht="14.25" customHeight="1" s="980">
      <c r="B84" s="1308" t="inlineStr">
        <is>
          <t xml:space="preserve"> </t>
        </is>
      </c>
      <c r="C84" s="1337">
        <f>BS!B21</f>
        <v/>
      </c>
      <c r="D84" s="1337">
        <f>BS!C21</f>
        <v/>
      </c>
      <c r="E84" s="1337">
        <f>BS!D21</f>
        <v/>
      </c>
      <c r="F84" s="1337">
        <f>BS!E21</f>
        <v/>
      </c>
      <c r="G84" s="1337">
        <f>BS!F21</f>
        <v/>
      </c>
      <c r="H84" s="1337">
        <f>BS!G21</f>
        <v/>
      </c>
    </row>
    <row r="85" ht="14.25" customHeight="1" s="980">
      <c r="A85" s="1338">
        <f>BS!A41</f>
        <v/>
      </c>
      <c r="C85" s="1337" t="n"/>
      <c r="D85" s="1337" t="n"/>
      <c r="E85" s="1337" t="n"/>
      <c r="F85" s="1337" t="n"/>
      <c r="G85" s="1337" t="n"/>
      <c r="H85" s="1337" t="n"/>
    </row>
    <row r="86" ht="14.25" customHeight="1" s="980">
      <c r="B86" s="1308" t="inlineStr">
        <is>
          <t xml:space="preserve"> deferred tax assets net</t>
        </is>
      </c>
      <c r="C86" s="1339" t="n"/>
      <c r="D86" s="1340" t="n"/>
      <c r="E86" s="1340" t="n"/>
      <c r="F86" s="1340" t="n"/>
      <c r="G86" s="1340" t="n">
        <v>233.22</v>
      </c>
      <c r="H86" s="1340" t="n">
        <v>240.88</v>
      </c>
    </row>
    <row r="87" ht="14.25" customHeight="1" s="980">
      <c r="B87" s="1308" t="n"/>
      <c r="C87" s="1339" t="n"/>
      <c r="D87" s="1340" t="n"/>
      <c r="E87" s="1340" t="n"/>
      <c r="F87" s="1340" t="n"/>
      <c r="G87" s="1340" t="n"/>
      <c r="H87" s="1340" t="n"/>
    </row>
    <row r="88" ht="14.25" customHeight="1" s="980">
      <c r="B88" s="1308" t="n"/>
      <c r="C88" s="1339" t="n"/>
      <c r="D88" s="1340" t="n"/>
      <c r="E88" s="1340" t="n"/>
      <c r="F88" s="1340" t="n"/>
      <c r="G88" s="1340" t="n"/>
      <c r="H88" s="1340" t="n"/>
    </row>
    <row r="89" ht="14.25" customHeight="1" s="980">
      <c r="B89" s="1308" t="n"/>
      <c r="C89" s="1339" t="n"/>
      <c r="D89" s="1340" t="n"/>
      <c r="E89" s="1340" t="n"/>
      <c r="F89" s="1340" t="n"/>
      <c r="G89" s="1340" t="n"/>
      <c r="H89" s="1340" t="n"/>
    </row>
    <row r="90" ht="14.25" customHeight="1" s="980">
      <c r="B90" s="1308" t="n"/>
      <c r="C90" s="1339" t="n"/>
      <c r="D90" s="1340" t="n"/>
      <c r="E90" s="1340" t="n"/>
      <c r="F90" s="1340" t="n"/>
      <c r="G90" s="1340" t="n"/>
      <c r="H90" s="1340" t="n"/>
    </row>
    <row r="91" ht="15" customHeight="1" s="980">
      <c r="A91" s="1341" t="n"/>
      <c r="B91" s="1341" t="inlineStr">
        <is>
          <t>Total</t>
        </is>
      </c>
      <c r="C91" s="1342">
        <f>SUM(C85:C90)</f>
        <v/>
      </c>
      <c r="D91" s="1342">
        <f>SUM(D85:D90)</f>
        <v/>
      </c>
      <c r="E91" s="1342">
        <f>SUM(E85:E90)</f>
        <v/>
      </c>
      <c r="F91" s="1342">
        <f>SUM(F85:F90)</f>
        <v/>
      </c>
      <c r="G91" s="1342">
        <f>SUM(G85:G90)</f>
        <v/>
      </c>
      <c r="H91" s="1342">
        <f>SUM(H85:H90)</f>
        <v/>
      </c>
    </row>
    <row r="92" ht="14.25" customHeight="1" s="980"/>
    <row r="94" ht="14.25" customHeight="1" s="980">
      <c r="A94" s="1334">
        <f>BS!A47</f>
        <v/>
      </c>
      <c r="B94" s="1335" t="n"/>
      <c r="C94" s="1335" t="n"/>
      <c r="D94" s="1335" t="n"/>
      <c r="E94" s="1335" t="n"/>
      <c r="F94" s="1335" t="n"/>
      <c r="G94" s="1335" t="n"/>
      <c r="H94" s="1335" t="n"/>
    </row>
    <row r="96" ht="14.25" customHeight="1" s="980">
      <c r="H96" s="1336">
        <f>BS!G20</f>
        <v/>
      </c>
    </row>
    <row r="97" ht="14.25" customHeight="1" s="980">
      <c r="B97" s="1308" t="inlineStr">
        <is>
          <t xml:space="preserve"> </t>
        </is>
      </c>
      <c r="C97" s="1337">
        <f>BS!B21</f>
        <v/>
      </c>
      <c r="D97" s="1337">
        <f>BS!C21</f>
        <v/>
      </c>
      <c r="E97" s="1337">
        <f>BS!D21</f>
        <v/>
      </c>
      <c r="F97" s="1337">
        <f>BS!E21</f>
        <v/>
      </c>
      <c r="G97" s="1337">
        <f>BS!F21</f>
        <v/>
      </c>
      <c r="H97" s="1337">
        <f>BS!G21</f>
        <v/>
      </c>
    </row>
    <row r="98" ht="14.25" customHeight="1" s="980">
      <c r="A98" s="1338">
        <f>BS!A50</f>
        <v/>
      </c>
      <c r="C98" s="1337" t="n"/>
      <c r="D98" s="1337" t="n"/>
      <c r="E98" s="1337" t="n"/>
      <c r="F98" s="1337" t="n"/>
      <c r="G98" s="1337" t="n"/>
      <c r="H98" s="1337" t="n"/>
    </row>
    <row r="99" ht="14.25" customHeight="1" s="980">
      <c r="B99" s="1308" t="inlineStr">
        <is>
          <t xml:space="preserve"> short-term borrowings</t>
        </is>
      </c>
      <c r="C99" s="1339" t="n"/>
      <c r="D99" s="1340" t="n"/>
      <c r="E99" s="1340" t="n"/>
      <c r="F99" s="1340" t="n"/>
      <c r="G99" s="1340" t="n">
        <v>1657.88</v>
      </c>
      <c r="H99" s="1340" t="n">
        <v>3297.48</v>
      </c>
    </row>
    <row r="100" ht="14.25" customHeight="1" s="980">
      <c r="B100" s="1308" t="n"/>
      <c r="C100" s="1339" t="n"/>
      <c r="D100" s="1340" t="n"/>
      <c r="E100" s="1340" t="n"/>
      <c r="F100" s="1340" t="n"/>
      <c r="G100" s="1340" t="n"/>
      <c r="H100" s="1340" t="n"/>
    </row>
    <row r="101" ht="14.25" customHeight="1" s="980">
      <c r="B101" s="1308" t="n"/>
      <c r="C101" s="1339" t="n"/>
      <c r="D101" s="1340" t="n"/>
      <c r="E101" s="1340" t="n"/>
      <c r="F101" s="1340" t="n"/>
      <c r="G101" s="1340" t="n"/>
      <c r="H101" s="1340" t="n"/>
    </row>
    <row r="102" ht="14.25" customHeight="1" s="980">
      <c r="B102" s="1308" t="n"/>
      <c r="C102" s="1339" t="n"/>
      <c r="D102" s="1340" t="n"/>
      <c r="E102" s="1340" t="n"/>
      <c r="F102" s="1340" t="n"/>
      <c r="G102" s="1340" t="n"/>
      <c r="H102" s="1340" t="n"/>
    </row>
    <row r="103" ht="14.25" customHeight="1" s="980">
      <c r="B103" s="1308" t="n"/>
      <c r="C103" s="1339" t="n"/>
      <c r="D103" s="1340" t="n"/>
      <c r="E103" s="1340" t="n"/>
      <c r="F103" s="1340" t="n"/>
      <c r="G103" s="1340" t="n"/>
      <c r="H103" s="1340" t="n"/>
    </row>
    <row r="104" ht="15" customHeight="1" s="980">
      <c r="A104" s="1341" t="n"/>
      <c r="B104" s="1341" t="inlineStr">
        <is>
          <t>Total</t>
        </is>
      </c>
      <c r="C104" s="1342">
        <f>SUM(C98:C103)</f>
        <v/>
      </c>
      <c r="D104" s="1342">
        <f>SUM(D98:D103)</f>
        <v/>
      </c>
      <c r="E104" s="1342">
        <f>SUM(E98:E103)</f>
        <v/>
      </c>
      <c r="F104" s="1342">
        <f>SUM(F98:F103)</f>
        <v/>
      </c>
      <c r="G104" s="1342">
        <f>SUM(G98:G103)</f>
        <v/>
      </c>
      <c r="H104" s="1342">
        <f>SUM(H98:H103)</f>
        <v/>
      </c>
    </row>
    <row r="105" ht="14.25" customHeight="1" s="980"/>
    <row r="106" ht="14.25" customHeight="1" s="980">
      <c r="H106" s="1336">
        <f>BS!G20</f>
        <v/>
      </c>
    </row>
    <row r="107" ht="14.25" customHeight="1" s="980">
      <c r="B107" s="1308" t="inlineStr">
        <is>
          <t xml:space="preserve"> </t>
        </is>
      </c>
      <c r="C107" s="1337">
        <f>BS!B21</f>
        <v/>
      </c>
      <c r="D107" s="1337">
        <f>BS!C21</f>
        <v/>
      </c>
      <c r="E107" s="1337">
        <f>BS!D21</f>
        <v/>
      </c>
      <c r="F107" s="1337">
        <f>BS!E21</f>
        <v/>
      </c>
      <c r="G107" s="1337">
        <f>BS!F21</f>
        <v/>
      </c>
      <c r="H107" s="1337">
        <f>BS!G21</f>
        <v/>
      </c>
    </row>
    <row r="108" ht="14.25" customHeight="1" s="980">
      <c r="A108" s="1338">
        <f>BS!A51</f>
        <v/>
      </c>
      <c r="C108" s="1337" t="n"/>
      <c r="D108" s="1337" t="n"/>
      <c r="E108" s="1337" t="n"/>
      <c r="F108" s="1337" t="n"/>
      <c r="G108" s="1337" t="n"/>
      <c r="H108" s="1337" t="n"/>
    </row>
    <row r="109" ht="14.25" customHeight="1" s="980">
      <c r="B109" s="1308" t="inlineStr">
        <is>
          <t xml:space="preserve"> Current maturities of long-term borrowings Refer Note . .</t>
        </is>
      </c>
      <c r="C109" s="1339" t="n"/>
      <c r="D109" s="1340" t="n"/>
      <c r="E109" s="1340" t="n"/>
      <c r="F109" s="1340" t="n"/>
      <c r="G109" s="1340" t="n">
        <v>1090.85</v>
      </c>
      <c r="H109" s="1340" t="n">
        <v>881.4299999999999</v>
      </c>
    </row>
    <row r="110" ht="14.25" customHeight="1" s="980">
      <c r="B110" s="1308" t="n"/>
      <c r="C110" s="1339" t="n"/>
      <c r="D110" s="1340" t="n"/>
      <c r="E110" s="1340" t="n"/>
      <c r="F110" s="1340" t="n"/>
      <c r="G110" s="1340" t="n"/>
      <c r="H110" s="1340" t="n"/>
    </row>
    <row r="111" ht="14.25" customHeight="1" s="980">
      <c r="B111" s="1308" t="n"/>
      <c r="C111" s="1339" t="n"/>
      <c r="D111" s="1340" t="n"/>
      <c r="E111" s="1340" t="n"/>
      <c r="F111" s="1340" t="n"/>
      <c r="G111" s="1340" t="n"/>
      <c r="H111" s="1340" t="n"/>
    </row>
    <row r="112" ht="14.25" customHeight="1" s="980">
      <c r="B112" s="1308" t="n"/>
      <c r="C112" s="1339" t="n"/>
      <c r="D112" s="1340" t="n"/>
      <c r="E112" s="1340" t="n"/>
      <c r="F112" s="1340" t="n"/>
      <c r="G112" s="1340" t="n"/>
      <c r="H112" s="1340" t="n"/>
    </row>
    <row r="113" ht="14.25" customHeight="1" s="980">
      <c r="B113" s="1308" t="n"/>
      <c r="C113" s="1339" t="n"/>
      <c r="D113" s="1340" t="n"/>
      <c r="E113" s="1340" t="n"/>
      <c r="F113" s="1340" t="n"/>
      <c r="G113" s="1340" t="n"/>
      <c r="H113" s="1340" t="n"/>
    </row>
    <row r="114" ht="15" customHeight="1" s="980">
      <c r="A114" s="1341" t="n"/>
      <c r="B114" s="1341" t="inlineStr">
        <is>
          <t>Total</t>
        </is>
      </c>
      <c r="C114" s="1342">
        <f>SUM(C108:C113)</f>
        <v/>
      </c>
      <c r="D114" s="1342">
        <f>SUM(D108:D113)</f>
        <v/>
      </c>
      <c r="E114" s="1342">
        <f>SUM(E108:E113)</f>
        <v/>
      </c>
      <c r="F114" s="1342">
        <f>SUM(F108:F113)</f>
        <v/>
      </c>
      <c r="G114" s="1342">
        <f>SUM(G108:G113)</f>
        <v/>
      </c>
      <c r="H114" s="1342">
        <f>SUM(H108:H113)</f>
        <v/>
      </c>
    </row>
    <row r="115" ht="14.25" customHeight="1" s="980"/>
    <row r="116" ht="14.25" customHeight="1" s="980">
      <c r="H116" s="1336">
        <f>BS!G20</f>
        <v/>
      </c>
    </row>
    <row r="117" ht="14.25" customHeight="1" s="980">
      <c r="B117" s="1308" t="inlineStr">
        <is>
          <t xml:space="preserve"> </t>
        </is>
      </c>
      <c r="C117" s="1337">
        <f>BS!B21</f>
        <v/>
      </c>
      <c r="D117" s="1337">
        <f>BS!C21</f>
        <v/>
      </c>
      <c r="E117" s="1337">
        <f>BS!D21</f>
        <v/>
      </c>
      <c r="F117" s="1337">
        <f>BS!E21</f>
        <v/>
      </c>
      <c r="G117" s="1337">
        <f>BS!F21</f>
        <v/>
      </c>
      <c r="H117" s="1337">
        <f>BS!G21</f>
        <v/>
      </c>
    </row>
    <row r="118" ht="14.25" customHeight="1" s="980">
      <c r="A118" s="1338">
        <f>BS!A52</f>
        <v/>
      </c>
      <c r="C118" s="1337" t="n"/>
      <c r="D118" s="1337" t="n"/>
      <c r="E118" s="1337" t="n"/>
      <c r="F118" s="1337" t="n"/>
      <c r="G118" s="1337" t="n"/>
      <c r="H118" s="1337" t="n"/>
    </row>
    <row r="119" ht="14.25" customHeight="1" s="980">
      <c r="B119" s="1308" t="n"/>
      <c r="C119" s="1339" t="n"/>
      <c r="D119" s="1340" t="n"/>
      <c r="E119" s="1340" t="n"/>
      <c r="F119" s="1340" t="n"/>
      <c r="G119" s="1340" t="n"/>
      <c r="H119" s="1340" t="n"/>
    </row>
    <row r="120" ht="14.25" customHeight="1" s="980">
      <c r="B120" s="1308" t="n"/>
      <c r="C120" s="1339" t="n"/>
      <c r="D120" s="1340" t="n"/>
      <c r="E120" s="1340" t="n"/>
      <c r="F120" s="1340" t="n"/>
      <c r="G120" s="1340" t="n"/>
      <c r="H120" s="1340" t="n"/>
    </row>
    <row r="121" ht="14.25" customHeight="1" s="980">
      <c r="B121" s="1308" t="n"/>
      <c r="C121" s="1339" t="n"/>
      <c r="D121" s="1340" t="n"/>
      <c r="E121" s="1340" t="n"/>
      <c r="F121" s="1340" t="n"/>
      <c r="G121" s="1340" t="n"/>
      <c r="H121" s="1340" t="n"/>
    </row>
    <row r="122" ht="14.25" customHeight="1" s="980">
      <c r="B122" s="1308" t="n"/>
      <c r="C122" s="1339" t="n"/>
      <c r="D122" s="1340" t="n"/>
      <c r="E122" s="1340" t="n"/>
      <c r="F122" s="1340" t="n"/>
      <c r="G122" s="1340" t="n"/>
      <c r="H122" s="1340" t="n"/>
    </row>
    <row r="123" ht="14.25" customHeight="1" s="980">
      <c r="B123" s="1308" t="n"/>
      <c r="C123" s="1339" t="n"/>
      <c r="D123" s="1340" t="n"/>
      <c r="E123" s="1340" t="n"/>
      <c r="F123" s="1340" t="n"/>
      <c r="G123" s="1340" t="n"/>
      <c r="H123" s="1340" t="n"/>
    </row>
    <row r="124" ht="15" customHeight="1" s="980">
      <c r="A124" s="1341" t="n"/>
      <c r="B124" s="1341" t="inlineStr">
        <is>
          <t>Total</t>
        </is>
      </c>
      <c r="C124" s="1342">
        <f>SUM(C118:C123)</f>
        <v/>
      </c>
      <c r="D124" s="1342">
        <f>SUM(D118:D123)</f>
        <v/>
      </c>
      <c r="E124" s="1342">
        <f>SUM(E118:E123)</f>
        <v/>
      </c>
      <c r="F124" s="1342">
        <f>SUM(F118:F123)</f>
        <v/>
      </c>
      <c r="G124" s="1342">
        <f>SUM(G118:G123)</f>
        <v/>
      </c>
      <c r="H124" s="1342">
        <f>SUM(H118:H123)</f>
        <v/>
      </c>
    </row>
    <row r="125" ht="14.25" customHeight="1" s="980"/>
    <row r="126" ht="14.25" customHeight="1" s="980">
      <c r="H126" s="1336">
        <f>BS!G20</f>
        <v/>
      </c>
    </row>
    <row r="127" ht="14.25" customHeight="1" s="980">
      <c r="B127" s="1308" t="inlineStr">
        <is>
          <t xml:space="preserve"> </t>
        </is>
      </c>
      <c r="C127" s="1337">
        <f>BS!B21</f>
        <v/>
      </c>
      <c r="D127" s="1337">
        <f>BS!C21</f>
        <v/>
      </c>
      <c r="E127" s="1337">
        <f>BS!D21</f>
        <v/>
      </c>
      <c r="F127" s="1337">
        <f>BS!E21</f>
        <v/>
      </c>
      <c r="G127" s="1337">
        <f>BS!F21</f>
        <v/>
      </c>
      <c r="H127" s="1337">
        <f>BS!G21</f>
        <v/>
      </c>
    </row>
    <row r="128" ht="14.25" customHeight="1" s="980">
      <c r="A128" s="1338">
        <f>BS!A53</f>
        <v/>
      </c>
      <c r="C128" s="1337" t="n"/>
      <c r="D128" s="1337" t="n"/>
      <c r="E128" s="1337" t="n"/>
      <c r="F128" s="1337" t="n"/>
      <c r="G128" s="1337" t="n"/>
      <c r="H128" s="1337" t="n"/>
    </row>
    <row r="129" ht="14.25" customHeight="1" s="980">
      <c r="B129" s="1308" t="inlineStr">
        <is>
          <t xml:space="preserve"> b total outstanding dues to creditors other than</t>
        </is>
      </c>
      <c r="C129" s="1339" t="n"/>
      <c r="D129" s="1340" t="n"/>
      <c r="E129" s="1340" t="n"/>
      <c r="F129" s="1340" t="n"/>
      <c r="G129" s="1340" t="n">
        <v>2928.38</v>
      </c>
      <c r="H129" s="1340" t="n">
        <v>4678.71</v>
      </c>
    </row>
    <row r="130" ht="14.25" customHeight="1" s="980">
      <c r="B130" s="1308" t="inlineStr">
        <is>
          <t xml:space="preserve"> b total outstanding dues to other than micro and small enterprises</t>
        </is>
      </c>
      <c r="C130" s="1339" t="n"/>
      <c r="D130" s="1340" t="n"/>
      <c r="E130" s="1340" t="n"/>
      <c r="F130" s="1340" t="n"/>
      <c r="G130" s="1340" t="n">
        <v>6543.5</v>
      </c>
      <c r="H130" s="1340" t="n">
        <v>3672.62</v>
      </c>
    </row>
    <row r="131" ht="14.25" customHeight="1" s="980">
      <c r="B131" s="1308" t="n"/>
      <c r="C131" s="1339" t="n"/>
      <c r="D131" s="1340" t="n"/>
      <c r="E131" s="1340" t="n"/>
      <c r="F131" s="1340" t="n"/>
      <c r="G131" s="1340" t="n"/>
      <c r="H131" s="1340" t="n"/>
    </row>
    <row r="132" ht="14.25" customHeight="1" s="980">
      <c r="B132" s="1308" t="n"/>
      <c r="C132" s="1339" t="n"/>
      <c r="D132" s="1340" t="n"/>
      <c r="E132" s="1340" t="n"/>
      <c r="F132" s="1340" t="n"/>
      <c r="G132" s="1340" t="n"/>
      <c r="H132" s="1340" t="n"/>
    </row>
    <row r="133" ht="14.25" customHeight="1" s="980">
      <c r="B133" s="1308" t="n"/>
      <c r="C133" s="1339" t="n"/>
      <c r="D133" s="1340" t="n"/>
      <c r="E133" s="1340" t="n"/>
      <c r="F133" s="1340" t="n"/>
      <c r="G133" s="1340" t="n"/>
      <c r="H133" s="1340" t="n"/>
    </row>
    <row r="134" ht="15" customHeight="1" s="980">
      <c r="A134" s="1341" t="n"/>
      <c r="B134" s="1341" t="inlineStr">
        <is>
          <t>Total</t>
        </is>
      </c>
      <c r="C134" s="1342">
        <f>SUM(C128:C133)</f>
        <v/>
      </c>
      <c r="D134" s="1342">
        <f>SUM(D128:D133)</f>
        <v/>
      </c>
      <c r="E134" s="1342">
        <f>SUM(E128:E133)</f>
        <v/>
      </c>
      <c r="F134" s="1342">
        <f>SUM(F128:F133)</f>
        <v/>
      </c>
      <c r="G134" s="1342">
        <f>SUM(G128:G133)</f>
        <v/>
      </c>
      <c r="H134" s="1342">
        <f>SUM(H128:H133)</f>
        <v/>
      </c>
    </row>
    <row r="135" ht="14.25" customHeight="1" s="980"/>
    <row r="136" ht="14.25" customHeight="1" s="980">
      <c r="H136" s="1336">
        <f>BS!G20</f>
        <v/>
      </c>
    </row>
    <row r="137" ht="14.25" customHeight="1" s="980">
      <c r="B137" s="1308" t="inlineStr">
        <is>
          <t xml:space="preserve"> </t>
        </is>
      </c>
      <c r="C137" s="1337">
        <f>BS!B21</f>
        <v/>
      </c>
      <c r="D137" s="1337">
        <f>BS!C21</f>
        <v/>
      </c>
      <c r="E137" s="1337">
        <f>BS!D21</f>
        <v/>
      </c>
      <c r="F137" s="1337">
        <f>BS!E21</f>
        <v/>
      </c>
      <c r="G137" s="1337">
        <f>BS!F21</f>
        <v/>
      </c>
      <c r="H137" s="1337">
        <f>BS!G21</f>
        <v/>
      </c>
    </row>
    <row r="138" ht="14.25" customHeight="1" s="980">
      <c r="A138" s="1338">
        <f>BS!A54</f>
        <v/>
      </c>
      <c r="C138" s="1337" t="n"/>
      <c r="D138" s="1337" t="n"/>
      <c r="E138" s="1337" t="n"/>
      <c r="F138" s="1337" t="n"/>
      <c r="G138" s="1337" t="n"/>
      <c r="H138" s="1337" t="n"/>
    </row>
    <row r="139" ht="14.25" customHeight="1" s="980">
      <c r="B139" s="1308" t="inlineStr">
        <is>
          <t xml:space="preserve"> Interest accrued but not due on borrowings</t>
        </is>
      </c>
      <c r="C139" s="1339" t="n"/>
      <c r="D139" s="1340" t="n"/>
      <c r="E139" s="1340" t="n"/>
      <c r="F139" s="1340" t="n"/>
      <c r="G139" s="1340" t="n">
        <v>225</v>
      </c>
      <c r="H139" s="1340" t="n">
        <v>46</v>
      </c>
    </row>
    <row r="140" ht="14.25" customHeight="1" s="980">
      <c r="B140" s="1308" t="n"/>
      <c r="C140" s="1339" t="n"/>
      <c r="D140" s="1340" t="n"/>
      <c r="E140" s="1340" t="n"/>
      <c r="F140" s="1340" t="n"/>
      <c r="G140" s="1340" t="n"/>
      <c r="H140" s="1340" t="n"/>
    </row>
    <row r="141" ht="14.25" customHeight="1" s="980">
      <c r="B141" s="1308" t="n"/>
      <c r="C141" s="1339" t="n"/>
      <c r="D141" s="1340" t="n"/>
      <c r="E141" s="1340" t="n"/>
      <c r="F141" s="1340" t="n"/>
      <c r="G141" s="1340" t="n"/>
      <c r="H141" s="1340" t="n"/>
    </row>
    <row r="142" ht="14.25" customHeight="1" s="980">
      <c r="B142" s="1308" t="n"/>
      <c r="C142" s="1339" t="n"/>
      <c r="D142" s="1340" t="n"/>
      <c r="E142" s="1340" t="n"/>
      <c r="F142" s="1340" t="n"/>
      <c r="G142" s="1340" t="n"/>
      <c r="H142" s="1340" t="n"/>
    </row>
    <row r="143" ht="14.25" customHeight="1" s="980">
      <c r="B143" s="1308" t="n"/>
      <c r="C143" s="1339" t="n"/>
      <c r="D143" s="1340" t="n"/>
      <c r="E143" s="1340" t="n"/>
      <c r="F143" s="1340" t="n"/>
      <c r="G143" s="1340" t="n"/>
      <c r="H143" s="1340" t="n"/>
    </row>
    <row r="144" ht="15" customHeight="1" s="980">
      <c r="A144" s="1341" t="n"/>
      <c r="B144" s="1341" t="inlineStr">
        <is>
          <t>Total</t>
        </is>
      </c>
      <c r="C144" s="1342">
        <f>SUM(C138:C143)</f>
        <v/>
      </c>
      <c r="D144" s="1342">
        <f>SUM(D138:D143)</f>
        <v/>
      </c>
      <c r="E144" s="1342">
        <f>SUM(E138:E143)</f>
        <v/>
      </c>
      <c r="F144" s="1342">
        <f>SUM(F138:F143)</f>
        <v/>
      </c>
      <c r="G144" s="1342">
        <f>SUM(G138:G143)</f>
        <v/>
      </c>
      <c r="H144" s="1342">
        <f>SUM(H138:H143)</f>
        <v/>
      </c>
    </row>
    <row r="145" ht="14.25" customHeight="1" s="980"/>
    <row r="146" ht="14.25" customHeight="1" s="980">
      <c r="H146" s="1336">
        <f>BS!G20</f>
        <v/>
      </c>
    </row>
    <row r="147" ht="14.25" customHeight="1" s="980">
      <c r="B147" s="1308" t="inlineStr">
        <is>
          <t xml:space="preserve"> </t>
        </is>
      </c>
      <c r="C147" s="1337">
        <f>BS!B21</f>
        <v/>
      </c>
      <c r="D147" s="1337">
        <f>BS!C21</f>
        <v/>
      </c>
      <c r="E147" s="1337">
        <f>BS!D21</f>
        <v/>
      </c>
      <c r="F147" s="1337">
        <f>BS!E21</f>
        <v/>
      </c>
      <c r="G147" s="1337">
        <f>BS!F21</f>
        <v/>
      </c>
      <c r="H147" s="1337">
        <f>BS!G21</f>
        <v/>
      </c>
    </row>
    <row r="148" ht="14.25" customHeight="1" s="980">
      <c r="A148" s="1338">
        <f>BS!A55</f>
        <v/>
      </c>
      <c r="C148" s="1337" t="n"/>
      <c r="D148" s="1337" t="n"/>
      <c r="E148" s="1337" t="n"/>
      <c r="F148" s="1337" t="n"/>
      <c r="G148" s="1337" t="n"/>
      <c r="H148" s="1337" t="n"/>
    </row>
    <row r="149" ht="14.25" customHeight="1" s="980">
      <c r="B149" s="1308" t="inlineStr">
        <is>
          <t xml:space="preserve"> current tax liabilities net</t>
        </is>
      </c>
      <c r="C149" s="1339" t="n"/>
      <c r="D149" s="1340" t="n"/>
      <c r="E149" s="1340" t="n"/>
      <c r="F149" s="1340" t="n"/>
      <c r="G149" s="1340" t="n">
        <v>98.25</v>
      </c>
      <c r="H149" s="1340" t="n">
        <v>147</v>
      </c>
    </row>
    <row r="150" ht="14.25" customHeight="1" s="980">
      <c r="B150" s="1308" t="n"/>
      <c r="C150" s="1339" t="n"/>
      <c r="D150" s="1340" t="n"/>
      <c r="E150" s="1340" t="n"/>
      <c r="F150" s="1340" t="n"/>
      <c r="G150" s="1340" t="n"/>
      <c r="H150" s="1340" t="n"/>
    </row>
    <row r="151" ht="14.25" customHeight="1" s="980">
      <c r="B151" s="1308" t="n"/>
      <c r="C151" s="1339" t="n"/>
      <c r="D151" s="1340" t="n"/>
      <c r="E151" s="1340" t="n"/>
      <c r="F151" s="1340" t="n"/>
      <c r="G151" s="1340" t="n"/>
      <c r="H151" s="1340" t="n"/>
    </row>
    <row r="152" ht="14.25" customHeight="1" s="980">
      <c r="B152" s="1308" t="n"/>
      <c r="C152" s="1339" t="n"/>
      <c r="D152" s="1340" t="n"/>
      <c r="E152" s="1340" t="n"/>
      <c r="F152" s="1340" t="n"/>
      <c r="G152" s="1340" t="n"/>
      <c r="H152" s="1340" t="n"/>
    </row>
    <row r="153" ht="14.25" customHeight="1" s="980">
      <c r="B153" s="1308" t="n"/>
      <c r="C153" s="1339" t="n"/>
      <c r="D153" s="1340" t="n"/>
      <c r="E153" s="1340" t="n"/>
      <c r="F153" s="1340" t="n"/>
      <c r="G153" s="1340" t="n"/>
      <c r="H153" s="1340" t="n"/>
    </row>
    <row r="154" ht="15" customHeight="1" s="980">
      <c r="A154" s="1341" t="n"/>
      <c r="B154" s="1341" t="inlineStr">
        <is>
          <t>Total</t>
        </is>
      </c>
      <c r="C154" s="1342">
        <f>SUM(C148:C153)</f>
        <v/>
      </c>
      <c r="D154" s="1342">
        <f>SUM(D148:D153)</f>
        <v/>
      </c>
      <c r="E154" s="1342">
        <f>SUM(E148:E153)</f>
        <v/>
      </c>
      <c r="F154" s="1342">
        <f>SUM(F148:F153)</f>
        <v/>
      </c>
      <c r="G154" s="1342">
        <f>SUM(G148:G153)</f>
        <v/>
      </c>
      <c r="H154" s="1342">
        <f>SUM(H148:H153)</f>
        <v/>
      </c>
    </row>
    <row r="155" ht="14.25" customHeight="1" s="980"/>
    <row r="156" ht="14.25" customHeight="1" s="980">
      <c r="H156" s="1336">
        <f>BS!G20</f>
        <v/>
      </c>
    </row>
    <row r="157" ht="14.25" customHeight="1" s="980">
      <c r="B157" s="1308" t="inlineStr">
        <is>
          <t xml:space="preserve"> </t>
        </is>
      </c>
      <c r="C157" s="1337">
        <f>BS!B21</f>
        <v/>
      </c>
      <c r="D157" s="1337">
        <f>BS!C81</f>
        <v/>
      </c>
      <c r="E157" s="1337">
        <f>BS!D81</f>
        <v/>
      </c>
      <c r="F157" s="1337">
        <f>BS!E81</f>
        <v/>
      </c>
      <c r="G157" s="1337">
        <f>BS!F81</f>
        <v/>
      </c>
      <c r="H157" s="1337">
        <f>BS!G81</f>
        <v/>
      </c>
    </row>
    <row r="158" ht="14.25" customHeight="1" s="980">
      <c r="A158" s="1338">
        <f>BS!A60</f>
        <v/>
      </c>
      <c r="C158" s="1337" t="n"/>
      <c r="D158" s="1337" t="n"/>
      <c r="E158" s="1337" t="n"/>
      <c r="F158" s="1337" t="n"/>
      <c r="G158" s="1337" t="n"/>
      <c r="H158" s="1337" t="n"/>
    </row>
    <row r="159" ht="14.25" customHeight="1" s="980">
      <c r="B159" s="1308" t="inlineStr">
        <is>
          <t xml:space="preserve"> long-term borrowings</t>
        </is>
      </c>
      <c r="C159" s="1339" t="n"/>
      <c r="D159" s="1340" t="n"/>
      <c r="E159" s="1340" t="n"/>
      <c r="F159" s="1340" t="n"/>
      <c r="G159" s="1340" t="n">
        <v>1915.84</v>
      </c>
      <c r="H159" s="1340" t="n">
        <v>1033.28</v>
      </c>
    </row>
    <row r="160" ht="14.25" customHeight="1" s="980">
      <c r="B160" s="1308" t="n"/>
      <c r="C160" s="1339" t="n"/>
      <c r="D160" s="1340" t="n"/>
      <c r="E160" s="1340" t="n"/>
      <c r="F160" s="1340" t="n"/>
      <c r="G160" s="1340" t="n"/>
      <c r="H160" s="1340" t="n"/>
    </row>
    <row r="161" ht="14.25" customHeight="1" s="980">
      <c r="B161" s="1308" t="n"/>
      <c r="C161" s="1339" t="n"/>
      <c r="D161" s="1340" t="n"/>
      <c r="E161" s="1340" t="n"/>
      <c r="F161" s="1340" t="n"/>
      <c r="G161" s="1340" t="n"/>
      <c r="H161" s="1340" t="n"/>
    </row>
    <row r="162" ht="14.25" customHeight="1" s="980">
      <c r="B162" s="1308" t="n"/>
      <c r="C162" s="1339" t="n"/>
      <c r="D162" s="1340" t="n"/>
      <c r="E162" s="1340" t="n"/>
      <c r="F162" s="1340" t="n"/>
      <c r="G162" s="1340" t="n"/>
      <c r="H162" s="1340" t="n"/>
    </row>
    <row r="163" ht="14.25" customHeight="1" s="980">
      <c r="B163" s="1308" t="n"/>
      <c r="C163" s="1339" t="n"/>
      <c r="D163" s="1340" t="n"/>
      <c r="E163" s="1340" t="n"/>
      <c r="F163" s="1340" t="n"/>
      <c r="G163" s="1340" t="n"/>
      <c r="H163" s="1340" t="n"/>
    </row>
    <row r="164" ht="15" customHeight="1" s="980">
      <c r="A164" s="1341" t="n"/>
      <c r="B164" s="1341" t="inlineStr">
        <is>
          <t>Total</t>
        </is>
      </c>
      <c r="C164" s="1342">
        <f>SUM(C158:C163)</f>
        <v/>
      </c>
      <c r="D164" s="1342">
        <f>SUM(D158:D163)</f>
        <v/>
      </c>
      <c r="E164" s="1342">
        <f>SUM(E158:E163)</f>
        <v/>
      </c>
      <c r="F164" s="1342">
        <f>SUM(F158:F163)</f>
        <v/>
      </c>
      <c r="G164" s="1342">
        <f>SUM(G158:G163)</f>
        <v/>
      </c>
      <c r="H164" s="1342">
        <f>SUM(H158:H163)</f>
        <v/>
      </c>
    </row>
    <row r="165" ht="14.25" customHeight="1" s="980"/>
    <row r="166" ht="14.25" customHeight="1" s="980">
      <c r="H166" s="1336">
        <f>BS!G20</f>
        <v/>
      </c>
    </row>
    <row r="167" ht="14.25" customHeight="1" s="980">
      <c r="B167" s="1308" t="inlineStr">
        <is>
          <t xml:space="preserve"> </t>
        </is>
      </c>
      <c r="C167" s="1337">
        <f>BS!B21</f>
        <v/>
      </c>
      <c r="D167" s="1337">
        <f>BS!C21</f>
        <v/>
      </c>
      <c r="E167" s="1337">
        <f>BS!D21</f>
        <v/>
      </c>
      <c r="F167" s="1337">
        <f>BS!E21</f>
        <v/>
      </c>
      <c r="G167" s="1337">
        <f>BS!F21</f>
        <v/>
      </c>
      <c r="H167" s="1337">
        <f>BS!G21</f>
        <v/>
      </c>
    </row>
    <row r="168" ht="14.25" customHeight="1" s="980">
      <c r="A168" s="1338">
        <f>BS!A61</f>
        <v/>
      </c>
      <c r="C168" s="1337" t="n"/>
      <c r="D168" s="1337" t="n"/>
      <c r="E168" s="1337" t="n"/>
      <c r="F168" s="1337" t="n"/>
      <c r="G168" s="1337" t="n"/>
      <c r="H168" s="1337" t="n"/>
    </row>
    <row r="169" ht="14.25" customHeight="1" s="980">
      <c r="B169" s="1308" t="n"/>
      <c r="C169" s="1339" t="n"/>
      <c r="D169" s="1340" t="n"/>
      <c r="E169" s="1340" t="n"/>
      <c r="F169" s="1340" t="n"/>
      <c r="G169" s="1340" t="n"/>
      <c r="H169" s="1340" t="n"/>
    </row>
    <row r="170" ht="14.25" customHeight="1" s="980">
      <c r="B170" s="1308" t="n"/>
      <c r="C170" s="1339" t="n"/>
      <c r="D170" s="1340" t="n"/>
      <c r="E170" s="1340" t="n"/>
      <c r="F170" s="1340" t="n"/>
      <c r="G170" s="1340" t="n"/>
      <c r="H170" s="1340" t="n"/>
    </row>
    <row r="171" ht="14.25" customHeight="1" s="980">
      <c r="B171" s="1308" t="n"/>
      <c r="C171" s="1339" t="n"/>
      <c r="D171" s="1340" t="n"/>
      <c r="E171" s="1340" t="n"/>
      <c r="F171" s="1340" t="n"/>
      <c r="G171" s="1340" t="n"/>
      <c r="H171" s="1340" t="n"/>
    </row>
    <row r="172" ht="14.25" customHeight="1" s="980">
      <c r="B172" s="1308" t="n"/>
      <c r="C172" s="1339" t="n"/>
      <c r="D172" s="1340" t="n"/>
      <c r="E172" s="1340" t="n"/>
      <c r="F172" s="1340" t="n"/>
      <c r="G172" s="1340" t="n"/>
      <c r="H172" s="1340" t="n"/>
    </row>
    <row r="173" ht="14.25" customHeight="1" s="980">
      <c r="B173" s="1308" t="n"/>
      <c r="C173" s="1339" t="n"/>
      <c r="D173" s="1340" t="n"/>
      <c r="E173" s="1340" t="n"/>
      <c r="F173" s="1340" t="n"/>
      <c r="G173" s="1340" t="n"/>
      <c r="H173" s="1340" t="n"/>
    </row>
    <row r="174" ht="15" customHeight="1" s="980">
      <c r="A174" s="1341" t="n"/>
      <c r="B174" s="1341" t="inlineStr">
        <is>
          <t>Total</t>
        </is>
      </c>
      <c r="C174" s="1342">
        <f>SUM(C168:C173)</f>
        <v/>
      </c>
      <c r="D174" s="1342">
        <f>SUM(D168:D173)</f>
        <v/>
      </c>
      <c r="E174" s="1342">
        <f>SUM(E168:E173)</f>
        <v/>
      </c>
      <c r="F174" s="1342">
        <f>SUM(F168:F173)</f>
        <v/>
      </c>
      <c r="G174" s="1342">
        <f>SUM(G168:G173)</f>
        <v/>
      </c>
      <c r="H174" s="1342">
        <f>SUM(H168:H173)</f>
        <v/>
      </c>
    </row>
    <row r="175" ht="14.25" customHeight="1" s="980"/>
    <row r="176" ht="14.25" customHeight="1" s="980">
      <c r="H176" s="1336">
        <f>BS!G20</f>
        <v/>
      </c>
    </row>
    <row r="177" ht="14.25" customHeight="1" s="980">
      <c r="B177" s="1308" t="inlineStr">
        <is>
          <t xml:space="preserve"> </t>
        </is>
      </c>
      <c r="C177" s="1337">
        <f>BS!B21</f>
        <v/>
      </c>
      <c r="D177" s="1337">
        <f>BS!C21</f>
        <v/>
      </c>
      <c r="E177" s="1337">
        <f>BS!D21</f>
        <v/>
      </c>
      <c r="F177" s="1337">
        <f>BS!E21</f>
        <v/>
      </c>
      <c r="G177" s="1337">
        <f>BS!F21</f>
        <v/>
      </c>
      <c r="H177" s="1337">
        <f>BS!G21</f>
        <v/>
      </c>
    </row>
    <row r="178" ht="14.25" customHeight="1" s="980">
      <c r="A178" s="1338">
        <f>BS!A63</f>
        <v/>
      </c>
      <c r="C178" s="1337" t="n"/>
      <c r="D178" s="1337" t="n"/>
      <c r="E178" s="1337" t="n"/>
      <c r="F178" s="1337" t="n"/>
      <c r="G178" s="1337" t="n"/>
      <c r="H178" s="1337" t="n"/>
    </row>
    <row r="179" ht="14.25" customHeight="1" s="980">
      <c r="B179" s="1308" t="inlineStr">
        <is>
          <t xml:space="preserve"> deferred tax liabilities net</t>
        </is>
      </c>
      <c r="C179" s="1339" t="n"/>
      <c r="D179" s="1340" t="n"/>
      <c r="E179" s="1340" t="n"/>
      <c r="F179" s="1340" t="n"/>
      <c r="G179" s="1340" t="n">
        <v>674.84</v>
      </c>
      <c r="H179" s="1340" t="n">
        <v>752.87</v>
      </c>
    </row>
    <row r="180" ht="14.25" customHeight="1" s="980">
      <c r="B180" s="1308" t="n"/>
      <c r="C180" s="1339" t="n"/>
      <c r="D180" s="1340" t="n"/>
      <c r="E180" s="1340" t="n"/>
      <c r="F180" s="1340" t="n"/>
      <c r="G180" s="1340" t="n"/>
      <c r="H180" s="1340" t="n"/>
    </row>
    <row r="181" ht="14.25" customHeight="1" s="980">
      <c r="B181" s="1308" t="n"/>
      <c r="C181" s="1339" t="n"/>
      <c r="D181" s="1340" t="n"/>
      <c r="E181" s="1340" t="n"/>
      <c r="F181" s="1340" t="n"/>
      <c r="G181" s="1340" t="n"/>
      <c r="H181" s="1340" t="n"/>
    </row>
    <row r="182" ht="14.25" customHeight="1" s="980">
      <c r="B182" s="1308" t="n"/>
      <c r="C182" s="1339" t="n"/>
      <c r="D182" s="1340" t="n"/>
      <c r="E182" s="1340" t="n"/>
      <c r="F182" s="1340" t="n"/>
      <c r="G182" s="1340" t="n"/>
      <c r="H182" s="1340" t="n"/>
    </row>
    <row r="183" ht="14.25" customHeight="1" s="980">
      <c r="B183" s="1308" t="n"/>
      <c r="C183" s="1339" t="n"/>
      <c r="D183" s="1340" t="n"/>
      <c r="E183" s="1340" t="n"/>
      <c r="F183" s="1340" t="n"/>
      <c r="G183" s="1340" t="n"/>
      <c r="H183" s="1340" t="n"/>
    </row>
    <row r="184" ht="15" customHeight="1" s="980">
      <c r="A184" s="1341" t="n"/>
      <c r="B184" s="1341" t="inlineStr">
        <is>
          <t>Total</t>
        </is>
      </c>
      <c r="C184" s="1342">
        <f>SUM(C178:C183)</f>
        <v/>
      </c>
      <c r="D184" s="1342">
        <f>SUM(D178:D183)</f>
        <v/>
      </c>
      <c r="E184" s="1342">
        <f>SUM(E178:E183)</f>
        <v/>
      </c>
      <c r="F184" s="1342">
        <f>SUM(F178:F183)</f>
        <v/>
      </c>
      <c r="G184" s="1342">
        <f>SUM(G178:G183)</f>
        <v/>
      </c>
      <c r="H184" s="1342">
        <f>SUM(H178:H183)</f>
        <v/>
      </c>
    </row>
    <row r="185" ht="14.25" customHeight="1" s="980"/>
    <row r="186" ht="14.25" customHeight="1" s="980">
      <c r="H186" s="1336">
        <f>BS!G20</f>
        <v/>
      </c>
    </row>
    <row r="187" ht="14.25" customHeight="1" s="980">
      <c r="B187" s="1308" t="inlineStr">
        <is>
          <t xml:space="preserve"> </t>
        </is>
      </c>
      <c r="C187" s="1337">
        <f>BS!B21</f>
        <v/>
      </c>
      <c r="D187" s="1337">
        <f>BS!C21</f>
        <v/>
      </c>
      <c r="E187" s="1337">
        <f>BS!D21</f>
        <v/>
      </c>
      <c r="F187" s="1337">
        <f>BS!E21</f>
        <v/>
      </c>
      <c r="G187" s="1337">
        <f>BS!F21</f>
        <v/>
      </c>
      <c r="H187" s="1337">
        <f>BS!G21</f>
        <v/>
      </c>
    </row>
    <row r="188" ht="14.25" customHeight="1" s="980">
      <c r="A188" s="1338">
        <f>BS!A64</f>
        <v/>
      </c>
      <c r="C188" s="1337" t="n"/>
      <c r="D188" s="1337" t="n"/>
      <c r="E188" s="1337" t="n"/>
      <c r="F188" s="1337" t="n"/>
      <c r="G188" s="1337" t="n"/>
      <c r="H188" s="1337" t="n"/>
    </row>
    <row r="189" ht="14.25" customHeight="1" s="980">
      <c r="B189" s="1308" t="n"/>
      <c r="C189" s="1339" t="n"/>
      <c r="D189" s="1340" t="n"/>
      <c r="E189" s="1340" t="n"/>
      <c r="F189" s="1340" t="n"/>
      <c r="G189" s="1340" t="n"/>
      <c r="H189" s="1340" t="n"/>
    </row>
    <row r="190" ht="14.25" customHeight="1" s="980">
      <c r="B190" s="1308" t="n"/>
      <c r="C190" s="1339" t="n"/>
      <c r="D190" s="1340" t="n"/>
      <c r="E190" s="1340" t="n"/>
      <c r="F190" s="1340" t="n"/>
      <c r="G190" s="1340" t="n"/>
      <c r="H190" s="1340" t="n"/>
    </row>
    <row r="191" ht="14.25" customHeight="1" s="980">
      <c r="B191" s="1308" t="n"/>
      <c r="C191" s="1339" t="n"/>
      <c r="D191" s="1340" t="n"/>
      <c r="E191" s="1340" t="n"/>
      <c r="F191" s="1340" t="n"/>
      <c r="G191" s="1340" t="n"/>
      <c r="H191" s="1340" t="n"/>
    </row>
    <row r="192" ht="14.25" customHeight="1" s="980">
      <c r="B192" s="1308" t="n"/>
      <c r="C192" s="1339" t="n"/>
      <c r="D192" s="1340" t="n"/>
      <c r="E192" s="1340" t="n"/>
      <c r="F192" s="1340" t="n"/>
      <c r="G192" s="1340" t="n"/>
      <c r="H192" s="1340" t="n"/>
    </row>
    <row r="193" ht="14.25" customHeight="1" s="980">
      <c r="B193" s="1308" t="n"/>
      <c r="C193" s="1339" t="n"/>
      <c r="D193" s="1340" t="n"/>
      <c r="E193" s="1340" t="n"/>
      <c r="F193" s="1340" t="n"/>
      <c r="G193" s="1340" t="n"/>
      <c r="H193" s="1340" t="n"/>
    </row>
    <row r="194" ht="15" customHeight="1" s="980">
      <c r="A194" s="1341" t="n"/>
      <c r="B194" s="1341" t="inlineStr">
        <is>
          <t>Total</t>
        </is>
      </c>
      <c r="C194" s="1342">
        <f>SUM(C188:C193)</f>
        <v/>
      </c>
      <c r="D194" s="1342">
        <f>SUM(D188:D193)</f>
        <v/>
      </c>
      <c r="E194" s="1342">
        <f>SUM(E188:E193)</f>
        <v/>
      </c>
      <c r="F194" s="1342">
        <f>SUM(F188:F193)</f>
        <v/>
      </c>
      <c r="G194" s="1342">
        <f>SUM(G188:G193)</f>
        <v/>
      </c>
      <c r="H194" s="1342">
        <f>SUM(H188:H193)</f>
        <v/>
      </c>
    </row>
    <row r="195" ht="14.25" customHeight="1" s="980"/>
    <row r="196" ht="14.25" customHeight="1" s="980">
      <c r="H196" s="1336">
        <f>BS!G20</f>
        <v/>
      </c>
    </row>
    <row r="197" ht="14.25" customHeight="1" s="980">
      <c r="B197" s="1308" t="inlineStr">
        <is>
          <t xml:space="preserve"> </t>
        </is>
      </c>
      <c r="C197" s="1337">
        <f>BS!B21</f>
        <v/>
      </c>
      <c r="D197" s="1337">
        <f>BS!C21</f>
        <v/>
      </c>
      <c r="E197" s="1337">
        <f>BS!D21</f>
        <v/>
      </c>
      <c r="F197" s="1337">
        <f>BS!E21</f>
        <v/>
      </c>
      <c r="G197" s="1337">
        <f>BS!F21</f>
        <v/>
      </c>
      <c r="H197" s="1337">
        <f>BS!G21</f>
        <v/>
      </c>
    </row>
    <row r="198" ht="14.25" customHeight="1" s="980">
      <c r="A198" s="1338">
        <f>BS!A65</f>
        <v/>
      </c>
      <c r="C198" s="1337" t="n"/>
      <c r="D198" s="1337" t="n"/>
      <c r="E198" s="1337" t="n"/>
      <c r="F198" s="1337" t="n"/>
      <c r="G198" s="1337" t="n"/>
      <c r="H198" s="1337" t="n"/>
    </row>
    <row r="199" ht="14.25" customHeight="1" s="980">
      <c r="B199" s="1308" t="n"/>
      <c r="C199" s="1339" t="n"/>
      <c r="D199" s="1340" t="n"/>
      <c r="E199" s="1340" t="n"/>
      <c r="F199" s="1340" t="n"/>
      <c r="G199" s="1340" t="n"/>
      <c r="H199" s="1340" t="n"/>
    </row>
    <row r="200" ht="14.25" customHeight="1" s="980">
      <c r="B200" s="1308" t="n"/>
      <c r="C200" s="1339" t="n"/>
      <c r="D200" s="1340" t="n"/>
      <c r="E200" s="1340" t="n"/>
      <c r="F200" s="1340" t="n"/>
      <c r="G200" s="1340" t="n"/>
      <c r="H200" s="1340" t="n"/>
    </row>
    <row r="201" ht="14.25" customHeight="1" s="980">
      <c r="B201" s="1308" t="n"/>
      <c r="C201" s="1339" t="n"/>
      <c r="D201" s="1340" t="n"/>
      <c r="E201" s="1340" t="n"/>
      <c r="F201" s="1340" t="n"/>
      <c r="G201" s="1340" t="n"/>
      <c r="H201" s="1340" t="n"/>
    </row>
    <row r="202" ht="14.25" customHeight="1" s="980">
      <c r="B202" s="1308" t="n"/>
      <c r="C202" s="1339" t="n"/>
      <c r="D202" s="1340" t="n"/>
      <c r="E202" s="1340" t="n"/>
      <c r="F202" s="1340" t="n"/>
      <c r="G202" s="1340" t="n"/>
      <c r="H202" s="1340" t="n"/>
    </row>
    <row r="203" ht="14.25" customHeight="1" s="980">
      <c r="B203" s="1308" t="n"/>
      <c r="C203" s="1339" t="n"/>
      <c r="D203" s="1340" t="n"/>
      <c r="E203" s="1340" t="n"/>
      <c r="F203" s="1340" t="n"/>
      <c r="G203" s="1340" t="n"/>
      <c r="H203" s="1340" t="n"/>
    </row>
    <row r="204" ht="15" customHeight="1" s="980">
      <c r="A204" s="1341" t="n"/>
      <c r="B204" s="1341" t="inlineStr">
        <is>
          <t>Total</t>
        </is>
      </c>
      <c r="C204" s="1342">
        <f>SUM(C198:C203)</f>
        <v/>
      </c>
      <c r="D204" s="1342">
        <f>SUM(D198:D203)</f>
        <v/>
      </c>
      <c r="E204" s="1342">
        <f>SUM(E198:E203)</f>
        <v/>
      </c>
      <c r="F204" s="1342">
        <f>SUM(F198:F203)</f>
        <v/>
      </c>
      <c r="G204" s="1342">
        <f>SUM(G198:G203)</f>
        <v/>
      </c>
      <c r="H204" s="1342">
        <f>SUM(H198:H203)</f>
        <v/>
      </c>
    </row>
    <row r="205" ht="14.25" customHeight="1" s="980"/>
    <row r="206" ht="14.25" customHeight="1" s="980">
      <c r="H206" s="1336">
        <f>BS!G20</f>
        <v/>
      </c>
    </row>
    <row r="207" ht="14.25" customHeight="1" s="980">
      <c r="B207" s="1308" t="inlineStr">
        <is>
          <t xml:space="preserve"> </t>
        </is>
      </c>
      <c r="C207" s="1337">
        <f>BS!B21</f>
        <v/>
      </c>
      <c r="D207" s="1337">
        <f>BS!C21</f>
        <v/>
      </c>
      <c r="E207" s="1337">
        <f>BS!D21</f>
        <v/>
      </c>
      <c r="F207" s="1337">
        <f>BS!E21</f>
        <v/>
      </c>
      <c r="G207" s="1337">
        <f>BS!F21</f>
        <v/>
      </c>
      <c r="H207" s="1337">
        <f>BS!G21</f>
        <v/>
      </c>
    </row>
    <row r="208" ht="14.25" customHeight="1" s="980">
      <c r="A208" s="1338">
        <f>BS!A69</f>
        <v/>
      </c>
      <c r="C208" s="1337" t="n"/>
      <c r="D208" s="1337" t="n"/>
      <c r="E208" s="1337" t="n"/>
      <c r="F208" s="1337" t="n"/>
      <c r="G208" s="1337" t="n"/>
      <c r="H208" s="1337" t="n"/>
    </row>
    <row r="209" ht="14.25" customHeight="1" s="980">
      <c r="B209" s="1308" t="inlineStr">
        <is>
          <t xml:space="preserve"> share capital</t>
        </is>
      </c>
      <c r="C209" s="1339" t="n"/>
      <c r="D209" s="1340" t="n"/>
      <c r="E209" s="1340" t="n"/>
      <c r="F209" s="1340" t="n"/>
      <c r="G209" s="1340" t="n">
        <v>4500</v>
      </c>
      <c r="H209" s="1340" t="n">
        <v>4500</v>
      </c>
    </row>
    <row r="210" ht="14.25" customHeight="1" s="980">
      <c r="B210" s="1308" t="n"/>
      <c r="C210" s="1339" t="n"/>
      <c r="D210" s="1340" t="n"/>
      <c r="E210" s="1340" t="n"/>
      <c r="F210" s="1340" t="n"/>
      <c r="G210" s="1340" t="n"/>
      <c r="H210" s="1340" t="n"/>
    </row>
    <row r="211" ht="14.25" customHeight="1" s="980">
      <c r="B211" s="1308" t="n"/>
      <c r="C211" s="1339" t="n"/>
      <c r="D211" s="1340" t="n"/>
      <c r="E211" s="1340" t="n"/>
      <c r="F211" s="1340" t="n"/>
      <c r="G211" s="1340" t="n"/>
      <c r="H211" s="1340" t="n"/>
    </row>
    <row r="212" ht="14.25" customHeight="1" s="980">
      <c r="B212" s="1308" t="n"/>
      <c r="C212" s="1339" t="n"/>
      <c r="D212" s="1340" t="n"/>
      <c r="E212" s="1340" t="n"/>
      <c r="F212" s="1340" t="n"/>
      <c r="G212" s="1340" t="n"/>
      <c r="H212" s="1340" t="n"/>
    </row>
    <row r="213" ht="14.25" customHeight="1" s="980">
      <c r="B213" s="1308" t="n"/>
      <c r="C213" s="1339" t="n"/>
      <c r="D213" s="1340" t="n"/>
      <c r="E213" s="1340" t="n"/>
      <c r="F213" s="1340" t="n"/>
      <c r="G213" s="1340" t="n"/>
      <c r="H213" s="1340" t="n"/>
    </row>
    <row r="214" ht="15" customHeight="1" s="980">
      <c r="A214" s="1341" t="n"/>
      <c r="B214" s="1341" t="inlineStr">
        <is>
          <t>Total</t>
        </is>
      </c>
      <c r="C214" s="1342">
        <f>SUM(C208:C213)</f>
        <v/>
      </c>
      <c r="D214" s="1342">
        <f>SUM(D208:D213)</f>
        <v/>
      </c>
      <c r="E214" s="1342">
        <f>SUM(E208:E213)</f>
        <v/>
      </c>
      <c r="F214" s="1342">
        <f>SUM(F208:F213)</f>
        <v/>
      </c>
      <c r="G214" s="1342">
        <f>SUM(G208:G213)</f>
        <v/>
      </c>
      <c r="H214" s="1342">
        <f>SUM(H208:H213)</f>
        <v/>
      </c>
    </row>
    <row r="215" ht="14.25" customHeight="1" s="980"/>
    <row r="216" ht="14.25" customHeight="1" s="980">
      <c r="H216" s="1336">
        <f>BS!G20</f>
        <v/>
      </c>
    </row>
    <row r="217" ht="14.25" customHeight="1" s="980">
      <c r="B217" s="1308" t="inlineStr">
        <is>
          <t xml:space="preserve"> </t>
        </is>
      </c>
      <c r="C217" s="1337">
        <f>BS!B21</f>
        <v/>
      </c>
      <c r="D217" s="1337">
        <f>BS!C21</f>
        <v/>
      </c>
      <c r="E217" s="1337">
        <f>BS!D21</f>
        <v/>
      </c>
      <c r="F217" s="1337">
        <f>BS!E21</f>
        <v/>
      </c>
      <c r="G217" s="1337">
        <f>BS!F21</f>
        <v/>
      </c>
      <c r="H217" s="1337">
        <f>BS!G21</f>
        <v/>
      </c>
    </row>
    <row r="218" ht="14.25" customHeight="1" s="980">
      <c r="A218" s="1338">
        <f>BS!A70</f>
        <v/>
      </c>
      <c r="C218" s="1337" t="n"/>
      <c r="D218" s="1337" t="n"/>
      <c r="E218" s="1337" t="n"/>
      <c r="F218" s="1337" t="n"/>
      <c r="G218" s="1337" t="n"/>
      <c r="H218" s="1337" t="n"/>
    </row>
    <row r="219" ht="14.25" customHeight="1" s="980">
      <c r="B219" s="1308" t="n"/>
      <c r="C219" s="1339" t="n"/>
      <c r="D219" s="1340" t="n"/>
      <c r="E219" s="1340" t="n"/>
      <c r="F219" s="1340" t="n"/>
      <c r="G219" s="1340" t="n"/>
      <c r="H219" s="1340" t="n"/>
    </row>
    <row r="220" ht="14.25" customHeight="1" s="980">
      <c r="B220" s="1308" t="n"/>
      <c r="C220" s="1339" t="n"/>
      <c r="D220" s="1340" t="n"/>
      <c r="E220" s="1340" t="n"/>
      <c r="F220" s="1340" t="n"/>
      <c r="G220" s="1340" t="n"/>
      <c r="H220" s="1340" t="n"/>
    </row>
    <row r="221" ht="14.25" customHeight="1" s="980">
      <c r="B221" s="1308" t="n"/>
      <c r="C221" s="1339" t="n"/>
      <c r="D221" s="1340" t="n"/>
      <c r="E221" s="1340" t="n"/>
      <c r="F221" s="1340" t="n"/>
      <c r="G221" s="1340" t="n"/>
      <c r="H221" s="1340" t="n"/>
    </row>
    <row r="222" ht="14.25" customHeight="1" s="980">
      <c r="B222" s="1308" t="n"/>
      <c r="C222" s="1339" t="n"/>
      <c r="D222" s="1340" t="n"/>
      <c r="E222" s="1340" t="n"/>
      <c r="F222" s="1340" t="n"/>
      <c r="G222" s="1340" t="n"/>
      <c r="H222" s="1340" t="n"/>
    </row>
    <row r="223" ht="14.25" customHeight="1" s="980">
      <c r="B223" s="1308" t="n"/>
      <c r="C223" s="1339" t="n"/>
      <c r="D223" s="1340" t="n"/>
      <c r="E223" s="1340" t="n"/>
      <c r="F223" s="1340" t="n"/>
      <c r="G223" s="1340" t="n"/>
      <c r="H223" s="1340" t="n"/>
    </row>
    <row r="224" ht="15" customHeight="1" s="980">
      <c r="A224" s="1341" t="n"/>
      <c r="B224" s="1341" t="inlineStr">
        <is>
          <t>Total</t>
        </is>
      </c>
      <c r="C224" s="1342">
        <f>SUM(C218:C223)</f>
        <v/>
      </c>
      <c r="D224" s="1342">
        <f>SUM(D218:D223)</f>
        <v/>
      </c>
      <c r="E224" s="1342">
        <f>SUM(E218:E223)</f>
        <v/>
      </c>
      <c r="F224" s="1342">
        <f>SUM(F218:F223)</f>
        <v/>
      </c>
      <c r="G224" s="1342">
        <f>SUM(G218:G223)</f>
        <v/>
      </c>
      <c r="H224" s="1342">
        <f>SUM(H218:H223)</f>
        <v/>
      </c>
    </row>
    <row r="225" ht="14.25" customHeight="1" s="980"/>
    <row r="226" ht="14.25" customHeight="1" s="980">
      <c r="H226" s="1336">
        <f>BS!G20</f>
        <v/>
      </c>
    </row>
    <row r="227" ht="14.25" customHeight="1" s="980">
      <c r="B227" s="1308" t="inlineStr">
        <is>
          <t xml:space="preserve"> </t>
        </is>
      </c>
      <c r="C227" s="1337">
        <f>BS!B21</f>
        <v/>
      </c>
      <c r="D227" s="1337">
        <f>BS!C21</f>
        <v/>
      </c>
      <c r="E227" s="1337">
        <f>BS!D21</f>
        <v/>
      </c>
      <c r="F227" s="1337">
        <f>BS!E21</f>
        <v/>
      </c>
      <c r="G227" s="1337">
        <f>BS!F21</f>
        <v/>
      </c>
      <c r="H227" s="1337">
        <f>BS!G21</f>
        <v/>
      </c>
    </row>
    <row r="228" ht="14.25" customHeight="1" s="980">
      <c r="A228" s="1338">
        <f>BS!A71</f>
        <v/>
      </c>
      <c r="C228" s="1337" t="n"/>
      <c r="D228" s="1337" t="n"/>
      <c r="E228" s="1337" t="n"/>
      <c r="F228" s="1337" t="n"/>
      <c r="G228" s="1337" t="n"/>
      <c r="H228" s="1337" t="n"/>
    </row>
    <row r="229" ht="14.25" customHeight="1" s="980">
      <c r="B229" s="1308" t="n"/>
      <c r="C229" s="1339" t="n"/>
      <c r="D229" s="1340" t="n"/>
      <c r="E229" s="1340" t="n"/>
      <c r="F229" s="1340" t="n"/>
      <c r="G229" s="1340" t="n"/>
      <c r="H229" s="1340" t="n"/>
    </row>
    <row r="230" ht="14.25" customHeight="1" s="980">
      <c r="B230" s="1308" t="n"/>
      <c r="C230" s="1339" t="n"/>
      <c r="D230" s="1340" t="n"/>
      <c r="E230" s="1340" t="n"/>
      <c r="F230" s="1340" t="n"/>
      <c r="G230" s="1340" t="n"/>
      <c r="H230" s="1340" t="n"/>
    </row>
    <row r="231" ht="14.25" customHeight="1" s="980">
      <c r="B231" s="1308" t="n"/>
      <c r="C231" s="1339" t="n"/>
      <c r="D231" s="1340" t="n"/>
      <c r="E231" s="1340" t="n"/>
      <c r="F231" s="1340" t="n"/>
      <c r="G231" s="1340" t="n"/>
      <c r="H231" s="1340" t="n"/>
    </row>
    <row r="232" ht="14.25" customHeight="1" s="980">
      <c r="B232" s="1308" t="n"/>
      <c r="C232" s="1339" t="n"/>
      <c r="D232" s="1340" t="n"/>
      <c r="E232" s="1340" t="n"/>
      <c r="F232" s="1340" t="n"/>
      <c r="G232" s="1340" t="n"/>
      <c r="H232" s="1340" t="n"/>
    </row>
    <row r="233" ht="14.25" customHeight="1" s="980">
      <c r="B233" s="1308" t="n"/>
      <c r="C233" s="1339" t="n"/>
      <c r="D233" s="1340" t="n"/>
      <c r="E233" s="1340" t="n"/>
      <c r="F233" s="1340" t="n"/>
      <c r="G233" s="1340" t="n"/>
      <c r="H233" s="1340" t="n"/>
    </row>
    <row r="234" ht="15" customHeight="1" s="980">
      <c r="A234" s="1341" t="n"/>
      <c r="B234" s="1341" t="inlineStr">
        <is>
          <t>Total</t>
        </is>
      </c>
      <c r="C234" s="1342">
        <f>SUM(C228:C233)</f>
        <v/>
      </c>
      <c r="D234" s="1342">
        <f>SUM(D228:D233)</f>
        <v/>
      </c>
      <c r="E234" s="1342">
        <f>SUM(E228:E233)</f>
        <v/>
      </c>
      <c r="F234" s="1342">
        <f>SUM(F228:F233)</f>
        <v/>
      </c>
      <c r="G234" s="1342">
        <f>SUM(G228:G233)</f>
        <v/>
      </c>
      <c r="H234" s="1342">
        <f>SUM(H228:H233)</f>
        <v/>
      </c>
    </row>
    <row r="235" ht="14.25" customHeight="1" s="980"/>
    <row r="236" ht="14.25" customHeight="1" s="980">
      <c r="H236" s="1336">
        <f>BS!G20</f>
        <v/>
      </c>
    </row>
    <row r="237" ht="14.25" customHeight="1" s="980">
      <c r="B237" s="1308" t="inlineStr">
        <is>
          <t xml:space="preserve"> </t>
        </is>
      </c>
      <c r="C237" s="1337">
        <f>BS!B21</f>
        <v/>
      </c>
      <c r="D237" s="1337">
        <f>BS!C21</f>
        <v/>
      </c>
      <c r="E237" s="1337">
        <f>BS!D21</f>
        <v/>
      </c>
      <c r="F237" s="1337">
        <f>BS!E21</f>
        <v/>
      </c>
      <c r="G237" s="1337">
        <f>BS!F21</f>
        <v/>
      </c>
      <c r="H237" s="1337">
        <f>BS!G21</f>
        <v/>
      </c>
    </row>
    <row r="238" ht="14.25" customHeight="1" s="980">
      <c r="A238" s="1338">
        <f>BS!A72</f>
        <v/>
      </c>
      <c r="C238" s="1337" t="n"/>
      <c r="D238" s="1337" t="n"/>
      <c r="E238" s="1337" t="n"/>
      <c r="F238" s="1337" t="n"/>
      <c r="G238" s="1337" t="n"/>
      <c r="H238" s="1337" t="n"/>
    </row>
    <row r="239" ht="14.25" customHeight="1" s="980">
      <c r="B239" s="1308" t="n"/>
      <c r="C239" s="1339" t="n"/>
      <c r="D239" s="1340" t="n"/>
      <c r="E239" s="1340" t="n"/>
      <c r="F239" s="1340" t="n"/>
      <c r="G239" s="1340" t="n"/>
      <c r="H239" s="1340" t="n"/>
    </row>
    <row r="240" ht="14.25" customHeight="1" s="980">
      <c r="B240" s="1308" t="n"/>
      <c r="C240" s="1339" t="n"/>
      <c r="D240" s="1340" t="n"/>
      <c r="E240" s="1340" t="n"/>
      <c r="F240" s="1340" t="n"/>
      <c r="G240" s="1340" t="n"/>
      <c r="H240" s="1340" t="n"/>
    </row>
    <row r="241" ht="14.25" customHeight="1" s="980">
      <c r="B241" s="1308" t="n"/>
      <c r="C241" s="1339" t="n"/>
      <c r="D241" s="1340" t="n"/>
      <c r="E241" s="1340" t="n"/>
      <c r="F241" s="1340" t="n"/>
      <c r="G241" s="1340" t="n"/>
      <c r="H241" s="1340" t="n"/>
    </row>
    <row r="242" ht="14.25" customHeight="1" s="980">
      <c r="B242" s="1308" t="n"/>
      <c r="C242" s="1339" t="n"/>
      <c r="D242" s="1340" t="n"/>
      <c r="E242" s="1340" t="n"/>
      <c r="F242" s="1340" t="n"/>
      <c r="G242" s="1340" t="n"/>
      <c r="H242" s="1340" t="n"/>
    </row>
    <row r="243" ht="14.25" customHeight="1" s="980">
      <c r="B243" s="1308" t="n"/>
      <c r="C243" s="1339" t="n"/>
      <c r="D243" s="1340" t="n"/>
      <c r="E243" s="1340" t="n"/>
      <c r="F243" s="1340" t="n"/>
      <c r="G243" s="1340" t="n"/>
      <c r="H243" s="1340" t="n"/>
    </row>
    <row r="244" ht="15" customHeight="1" s="980">
      <c r="A244" s="1341" t="n"/>
      <c r="B244" s="1341" t="inlineStr">
        <is>
          <t>Total</t>
        </is>
      </c>
      <c r="C244" s="1342">
        <f>SUM(C238:C243)</f>
        <v/>
      </c>
      <c r="D244" s="1342">
        <f>SUM(D238:D243)</f>
        <v/>
      </c>
      <c r="E244" s="1342">
        <f>SUM(E238:E243)</f>
        <v/>
      </c>
      <c r="F244" s="1342">
        <f>SUM(F238:F243)</f>
        <v/>
      </c>
      <c r="G244" s="1342">
        <f>SUM(G238:G243)</f>
        <v/>
      </c>
      <c r="H244" s="1342">
        <f>SUM(H238:H243)</f>
        <v/>
      </c>
    </row>
    <row r="245" ht="14.25" customHeight="1" s="98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188:B188"/>
    <mergeCell ref="A198:B198"/>
    <mergeCell ref="A208:B208"/>
    <mergeCell ref="A218:B218"/>
    <mergeCell ref="A228:B228"/>
    <mergeCell ref="A238:B238"/>
  </mergeCells>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0"/>
  </sheetPr>
  <dimension ref="A2:H21"/>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t="inlineStr">
        <is>
          <t>Profit Loss Statement Drill-Down</t>
        </is>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PL!A14</f>
        <v/>
      </c>
      <c r="C5" s="1337" t="n"/>
      <c r="D5" s="1337" t="n"/>
      <c r="E5" s="1337" t="n"/>
      <c r="F5" s="1337" t="n"/>
      <c r="G5" s="1337" t="n"/>
      <c r="H5" s="1337" t="n"/>
    </row>
    <row r="6" ht="14.25" customHeight="1" s="980">
      <c r="B6" s="1308" t="inlineStr">
        <is>
          <t xml:space="preserve"> Interest income on fixed deposits .</t>
        </is>
      </c>
      <c r="C6" s="1339" t="n"/>
      <c r="D6" s="1340" t="n"/>
      <c r="E6" s="1340" t="n"/>
      <c r="F6" s="1340" t="n"/>
      <c r="G6" s="1340" t="n">
        <v>591</v>
      </c>
      <c r="H6" s="1340" t="n">
        <v>4.73</v>
      </c>
    </row>
    <row r="7" ht="14.25" customHeight="1" s="980">
      <c r="B7" s="1308" t="n"/>
      <c r="C7" s="1339" t="n"/>
      <c r="D7" s="1340" t="n"/>
      <c r="E7" s="1340" t="n"/>
      <c r="F7" s="1340" t="n"/>
      <c r="G7" s="1340" t="n"/>
      <c r="H7" s="1340" t="n"/>
    </row>
    <row r="8" ht="14.25" customHeight="1" s="980">
      <c r="B8" s="1308" t="n"/>
      <c r="C8" s="1339" t="n"/>
      <c r="D8" s="1340" t="n"/>
      <c r="E8" s="1340" t="n"/>
      <c r="F8" s="1340" t="n"/>
      <c r="G8" s="1340" t="n"/>
      <c r="H8" s="1340" t="n"/>
    </row>
    <row r="9" ht="14.25" customHeight="1" s="980">
      <c r="B9" s="1308" t="n"/>
      <c r="C9" s="1339" t="n"/>
      <c r="D9" s="1340" t="n"/>
      <c r="E9" s="1340" t="n"/>
      <c r="F9" s="1340" t="n"/>
      <c r="G9" s="1340" t="n"/>
      <c r="H9" s="1340" t="n"/>
    </row>
    <row r="10" ht="14.25" customHeight="1" s="980">
      <c r="B10" s="1308" t="n"/>
      <c r="C10" s="1339" t="n"/>
      <c r="D10" s="1340" t="n"/>
      <c r="E10" s="1340" t="n"/>
      <c r="F10" s="1340" t="n"/>
      <c r="G10" s="1340" t="n"/>
      <c r="H10" s="1340" t="n"/>
    </row>
    <row r="11" ht="15" customHeight="1" s="980">
      <c r="A11" s="1341" t="n"/>
      <c r="B11" s="1341" t="inlineStr">
        <is>
          <t>Total</t>
        </is>
      </c>
      <c r="C11" s="1342">
        <f>SUM(C6:C10)</f>
        <v/>
      </c>
      <c r="D11" s="1342">
        <f>SUM(D6:D10)</f>
        <v/>
      </c>
      <c r="E11" s="1342">
        <f>SUM(E6:E10)</f>
        <v/>
      </c>
      <c r="F11" s="1342">
        <f>SUM(F6:F10)</f>
        <v/>
      </c>
      <c r="G11" s="1342">
        <f>SUM(G6:G10)</f>
        <v/>
      </c>
      <c r="H11" s="1342">
        <f>SUM(H6:H10)</f>
        <v/>
      </c>
    </row>
    <row r="12" ht="14.25" customHeight="1" s="980"/>
    <row r="13" ht="14.25" customHeight="1" s="980">
      <c r="H13" s="1336">
        <f>BS!G20</f>
        <v/>
      </c>
    </row>
    <row r="14" ht="14.25" customHeight="1" s="980">
      <c r="B14" s="1308" t="inlineStr">
        <is>
          <t xml:space="preserve"> </t>
        </is>
      </c>
      <c r="C14" s="1337">
        <f>BS!B21</f>
        <v/>
      </c>
      <c r="D14" s="1337">
        <f>BS!C21</f>
        <v/>
      </c>
      <c r="E14" s="1337">
        <f>BS!D21</f>
        <v/>
      </c>
      <c r="F14" s="1337">
        <f>BS!E21</f>
        <v/>
      </c>
      <c r="G14" s="1337">
        <f>BS!F21</f>
        <v/>
      </c>
      <c r="H14" s="1337">
        <f>BS!G21</f>
        <v/>
      </c>
    </row>
    <row r="15" ht="14.25" customHeight="1" s="980">
      <c r="A15" s="1338">
        <f>PL!A15</f>
        <v/>
      </c>
      <c r="C15" s="1337" t="n"/>
      <c r="D15" s="1337" t="n"/>
      <c r="E15" s="1337" t="n"/>
      <c r="F15" s="1337" t="n"/>
      <c r="G15" s="1337" t="n"/>
      <c r="H15" s="1337" t="n"/>
    </row>
    <row r="16" ht="14.25" customHeight="1" s="980">
      <c r="B16" s="1308" t="inlineStr">
        <is>
          <t xml:space="preserve"> Interest expense . .</t>
        </is>
      </c>
      <c r="C16" s="1339" t="n"/>
      <c r="D16" s="1340" t="n"/>
      <c r="E16" s="1340" t="n"/>
      <c r="F16" s="1340" t="n"/>
      <c r="G16" s="1340" t="n">
        <v>553.3</v>
      </c>
      <c r="H16" s="1340" t="n">
        <v>462.9</v>
      </c>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4.25" customHeight="1" s="980">
      <c r="B20" s="1308" t="n"/>
      <c r="C20" s="1339" t="n"/>
      <c r="D20" s="1340" t="n"/>
      <c r="E20" s="1340" t="n"/>
      <c r="F20" s="1340" t="n"/>
      <c r="G20" s="1340" t="n"/>
      <c r="H20" s="1340" t="n"/>
    </row>
    <row r="21" ht="15" customHeight="1" s="980">
      <c r="A21" s="1341" t="n"/>
      <c r="B21" s="1341" t="inlineStr">
        <is>
          <t>Total</t>
        </is>
      </c>
      <c r="C21" s="1342">
        <f>SUM(C16:C20)</f>
        <v/>
      </c>
      <c r="D21" s="1342">
        <f>SUM(D16:D20)</f>
        <v/>
      </c>
      <c r="E21" s="1342">
        <f>SUM(E16:E20)</f>
        <v/>
      </c>
      <c r="F21" s="1342">
        <f>SUM(F16:F20)</f>
        <v/>
      </c>
      <c r="G21" s="1342">
        <f>SUM(G16:G20)</f>
        <v/>
      </c>
      <c r="H21" s="1342">
        <f>SUM(H16:H20)</f>
        <v/>
      </c>
    </row>
    <row r="22" ht="14.25" customHeight="1" s="980"/>
  </sheetData>
  <mergeCells count="3">
    <mergeCell ref="A2:H2"/>
    <mergeCell ref="A5:B5"/>
    <mergeCell ref="A15:B15"/>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2023-04-05T14:41:07Z</dcterms:modified>
  <cp:revision>27</cp:revision>
  <cp:lastPrinted>2022-08-17T07:19:05Z</cp:lastPrinted>
</cp:coreProperties>
</file>