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KOBELCO CONSTRUCTION MACHINERY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Current assets Cash at bank</t>
        </is>
      </c>
      <c r="C15" s="103" t="n"/>
      <c r="D15" s="103" t="n"/>
      <c r="E15" s="103" t="n"/>
      <c r="F15" s="103" t="n"/>
      <c r="G15" s="103" t="n">
        <v>99755555</v>
      </c>
      <c r="H15" s="103" t="n">
        <v>130612762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assets Trade receivables</t>
        </is>
      </c>
      <c r="C29" s="103" t="n"/>
      <c r="D29" s="103" t="n"/>
      <c r="E29" s="103" t="n"/>
      <c r="F29" s="103" t="n"/>
      <c r="G29" s="103" t="n">
        <v>14801018</v>
      </c>
      <c r="H29" s="103" t="n">
        <v>16260495</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assets Finished goods</t>
        </is>
      </c>
      <c r="C43" s="103" t="n"/>
      <c r="D43" s="103" t="n"/>
      <c r="E43" s="103" t="n"/>
      <c r="F43" s="103" t="n"/>
      <c r="G43" s="103" t="n">
        <v>29243422</v>
      </c>
      <c r="H43" s="103" t="n">
        <v>39353938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Current assets Stock in transit at cost</t>
        </is>
      </c>
      <c r="C44" s="103" t="n"/>
      <c r="D44" s="103" t="n"/>
      <c r="E44" s="103" t="n"/>
      <c r="F44" s="103" t="n"/>
      <c r="G44" s="103" t="n">
        <v>843193</v>
      </c>
      <c r="H44" s="103" t="n">
        <v>1410632</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-15297856</v>
      </c>
      <c r="H70" s="939" t="n">
        <v>-18192505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Non-current assets Plant and equipment at cost</t>
        </is>
      </c>
      <c r="C86" s="939" t="n"/>
      <c r="D86" s="939" t="n"/>
      <c r="E86" s="939" t="n"/>
      <c r="F86" s="939" t="n"/>
      <c r="G86" s="939" t="n">
        <v>799237</v>
      </c>
      <c r="H86" s="939" t="n">
        <v>1005151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 Non-current assets Fixtures and fittings at cost</t>
        </is>
      </c>
      <c r="C87" s="939" t="n"/>
      <c r="D87" s="939" t="n"/>
      <c r="E87" s="939" t="n"/>
      <c r="F87" s="939" t="n"/>
      <c r="G87" s="939" t="n">
        <v>395627</v>
      </c>
      <c r="H87" s="939" t="n">
        <v>444099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Non-current assets Less: Accumulated depreciation</t>
        </is>
      </c>
      <c r="C100" s="952" t="n"/>
      <c r="D100" s="952" t="n"/>
      <c r="E100" s="952" t="n"/>
      <c r="F100" s="952" t="n"/>
      <c r="G100" s="952" t="n">
        <v>-271574</v>
      </c>
      <c r="H100" s="952" t="n">
        <v>-264155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Fixtures &amp; Fittings  Fixtures &amp; Fittings  Fixtures &amp; Fittings  None Depreciation expense</t>
        </is>
      </c>
      <c r="C101" s="952" t="n"/>
      <c r="D101" s="939" t="n"/>
      <c r="E101" s="939" t="n"/>
      <c r="F101" s="939" t="n"/>
      <c r="G101" s="939" t="n">
        <v>0</v>
      </c>
      <c r="H101" s="939" t="n">
        <v>-17427</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Property &amp; Equipment  None Depreciation expense</t>
        </is>
      </c>
      <c r="C102" s="952" t="n"/>
      <c r="D102" s="939" t="n"/>
      <c r="E102" s="939" t="n"/>
      <c r="F102" s="939" t="n"/>
      <c r="G102" s="939" t="n">
        <v>0</v>
      </c>
      <c r="H102" s="939" t="n">
        <v>-40954</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t>
        </is>
      </c>
      <c r="C161" s="103" t="n"/>
      <c r="D161" s="103" t="n"/>
      <c r="E161" s="103" t="n"/>
      <c r="F161" s="103" t="n"/>
      <c r="G161" s="103" t="n">
        <v>1923383</v>
      </c>
      <c r="H161" s="103" t="n">
        <v>2767212</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271574</v>
      </c>
      <c r="H165" s="939" t="n">
        <v>322536</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liabilities Lease liability</t>
        </is>
      </c>
      <c r="C16" s="939" t="n"/>
      <c r="D16" s="939" t="n"/>
      <c r="E16" s="939" t="n"/>
      <c r="F16" s="939" t="n"/>
      <c r="G16" s="939" t="n">
        <v>401764</v>
      </c>
      <c r="H16" s="939" t="n">
        <v>430330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liabilities Trade payables</t>
        </is>
      </c>
      <c r="C58" s="939" t="n"/>
      <c r="D58" s="939" t="n"/>
      <c r="E58" s="939" t="n"/>
      <c r="F58" s="939" t="n"/>
      <c r="G58" s="939" t="n">
        <v>86370428</v>
      </c>
      <c r="H58" s="939" t="n">
        <v>111729442</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liabilities Other trade payables and accrued expenses</t>
        </is>
      </c>
      <c r="C59" s="939" t="n"/>
      <c r="D59" s="939" t="n"/>
      <c r="E59" s="939" t="n"/>
      <c r="F59" s="939" t="n"/>
      <c r="G59" s="939" t="n">
        <v>2231716</v>
      </c>
      <c r="H59" s="939" t="n">
        <v>2544868</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liabilities Other payables</t>
        </is>
      </c>
      <c r="C60" s="939" t="n"/>
      <c r="D60" s="939" t="n"/>
      <c r="E60" s="939" t="n"/>
      <c r="F60" s="939" t="n"/>
      <c r="G60" s="939" t="n">
        <v>3119554</v>
      </c>
      <c r="H60" s="939" t="n">
        <v>3900407</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liabilities Other trade payables and accrued expenses</t>
        </is>
      </c>
      <c r="C70" s="939" t="n"/>
      <c r="D70" s="939" t="n"/>
      <c r="E70" s="939" t="n"/>
      <c r="F70" s="939" t="n"/>
      <c r="G70" s="939" t="n">
        <v>2231716</v>
      </c>
      <c r="H70" s="939" t="n">
        <v>2544868</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liabilities Trade payables</t>
        </is>
      </c>
      <c r="G84" t="n">
        <v>86370428</v>
      </c>
      <c r="H84" t="n">
        <v>111729442</v>
      </c>
      <c r="N84">
        <f>B84</f>
        <v/>
      </c>
      <c r="O84" t="inlineStr"/>
      <c r="P84" t="inlineStr"/>
      <c r="Q84" t="inlineStr"/>
      <c r="R84" t="inlineStr"/>
      <c r="S84">
        <f>G84*BS!$B$9</f>
        <v/>
      </c>
      <c r="T84">
        <f>H84*BS!$B$9</f>
        <v/>
      </c>
    </row>
    <row r="85" customFormat="1" s="194">
      <c r="B85" t="inlineStr">
        <is>
          <t xml:space="preserve"> Current liabilities Other trade payables and accrued expenses</t>
        </is>
      </c>
      <c r="G85" t="n">
        <v>2231716</v>
      </c>
      <c r="H85" t="n">
        <v>2544868</v>
      </c>
      <c r="N85">
        <f>B85</f>
        <v/>
      </c>
      <c r="O85" t="inlineStr"/>
      <c r="P85" t="inlineStr"/>
      <c r="Q85" t="inlineStr"/>
      <c r="R85" t="inlineStr"/>
      <c r="S85">
        <f>G85*BS!$B$9</f>
        <v/>
      </c>
      <c r="T85">
        <f>H85*BS!$B$9</f>
        <v/>
      </c>
    </row>
    <row r="86">
      <c r="B86" t="inlineStr">
        <is>
          <t xml:space="preserve"> Numerical reconciliation ofincome tax expense and tax at the statutory rate Profit before income tax expense</t>
        </is>
      </c>
      <c r="G86" t="n">
        <v>17770542</v>
      </c>
      <c r="H86" t="n">
        <v>32089637</v>
      </c>
      <c r="N86">
        <f>B86</f>
        <v/>
      </c>
      <c r="O86" t="inlineStr"/>
      <c r="P86" t="inlineStr"/>
      <c r="Q86" t="inlineStr"/>
      <c r="R86" t="inlineStr"/>
      <c r="S86">
        <f>G86*BS!$B$9</f>
        <v/>
      </c>
      <c r="T86">
        <f>H86*BS!$B$9</f>
        <v/>
      </c>
    </row>
    <row r="87">
      <c r="B87" t="inlineStr">
        <is>
          <t xml:space="preserve"> Provision for income tax Provision for income tax</t>
        </is>
      </c>
      <c r="G87" t="n">
        <v>2865178</v>
      </c>
      <c r="H87" t="n">
        <v>5898522</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s="102" t="inlineStr">
        <is>
          <t xml:space="preserve"> Current liabilities Trade payables</t>
        </is>
      </c>
      <c r="C92" s="939" t="n"/>
      <c r="D92" s="939" t="n"/>
      <c r="E92" s="939" t="n"/>
      <c r="F92" s="939" t="n"/>
      <c r="G92" s="939" t="n">
        <v>86370428</v>
      </c>
      <c r="H92" s="939" t="n">
        <v>111729442</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 xml:space="preserve"> Current liabilities Other trade payables and accrued expenses</t>
        </is>
      </c>
      <c r="C93" s="939" t="n"/>
      <c r="D93" s="939" t="n"/>
      <c r="E93" s="939" t="n"/>
      <c r="F93" s="939" t="n"/>
      <c r="G93" s="939" t="n">
        <v>2231716</v>
      </c>
      <c r="H93" s="939" t="n">
        <v>2544868</v>
      </c>
      <c r="I93" s="975" t="n"/>
      <c r="J93" s="180" t="n"/>
      <c r="N93" s="976">
        <f>B93</f>
        <v/>
      </c>
      <c r="O93" s="192" t="inlineStr"/>
      <c r="P93" s="192" t="inlineStr"/>
      <c r="Q93" s="192" t="inlineStr"/>
      <c r="R93" s="192" t="inlineStr"/>
      <c r="S93" s="192">
        <f>G93*BS!$B$9</f>
        <v/>
      </c>
      <c r="T93" s="192">
        <f>H93*BS!$B$9</f>
        <v/>
      </c>
      <c r="U93" s="193">
        <f>I89</f>
        <v/>
      </c>
    </row>
    <row r="94">
      <c r="B94" s="211" t="inlineStr">
        <is>
          <t xml:space="preserve"> Current liabilities Unearned income</t>
        </is>
      </c>
      <c r="C94" s="939" t="n"/>
      <c r="D94" s="939" t="n"/>
      <c r="E94" s="939" t="n"/>
      <c r="F94" s="939" t="n"/>
      <c r="G94" s="939" t="n">
        <v>1300385</v>
      </c>
      <c r="H94" s="939" t="n">
        <v>1978405</v>
      </c>
      <c r="I94" s="975" t="n"/>
      <c r="J94" s="180" t="n"/>
      <c r="N94" s="976">
        <f>B94</f>
        <v/>
      </c>
      <c r="O94" s="192" t="inlineStr"/>
      <c r="P94" s="192" t="inlineStr"/>
      <c r="Q94" s="192" t="inlineStr"/>
      <c r="R94" s="192" t="inlineStr"/>
      <c r="S94" s="192">
        <f>G94*BS!$B$9</f>
        <v/>
      </c>
      <c r="T94" s="192">
        <f>H94*BS!$B$9</f>
        <v/>
      </c>
      <c r="U94" s="193">
        <f>I90</f>
        <v/>
      </c>
    </row>
    <row r="95">
      <c r="B95" s="211" t="inlineStr">
        <is>
          <t xml:space="preserve"> Current liabilities Other payables</t>
        </is>
      </c>
      <c r="C95" s="103" t="n"/>
      <c r="D95" s="103" t="n"/>
      <c r="E95" s="103" t="n"/>
      <c r="F95" s="103" t="n"/>
      <c r="G95" s="103" t="n">
        <v>3119554</v>
      </c>
      <c r="H95" s="103" t="n">
        <v>3900407</v>
      </c>
      <c r="I95" s="979" t="n"/>
      <c r="J95" s="180" t="n"/>
      <c r="N95" s="976">
        <f>B95</f>
        <v/>
      </c>
      <c r="O95" s="192" t="inlineStr"/>
      <c r="P95" s="192" t="inlineStr"/>
      <c r="Q95" s="192" t="inlineStr"/>
      <c r="R95" s="192" t="inlineStr"/>
      <c r="S95" s="192">
        <f>G95*BS!$B$9</f>
        <v/>
      </c>
      <c r="T95" s="192">
        <f>H95*BS!$B$9</f>
        <v/>
      </c>
      <c r="U95" s="193">
        <f>I91</f>
        <v/>
      </c>
    </row>
    <row r="96">
      <c r="B96" s="211" t="inlineStr">
        <is>
          <t xml:space="preserve"> Current liabilities Forward foreign exchange contracts - cash flow hedges</t>
        </is>
      </c>
      <c r="C96" s="939" t="n"/>
      <c r="D96" s="939" t="n"/>
      <c r="E96" s="939" t="n"/>
      <c r="F96" s="939" t="n"/>
      <c r="G96" s="939" t="n">
        <v>1493905</v>
      </c>
      <c r="H96" s="939" t="n">
        <v>2120739</v>
      </c>
      <c r="I96" s="980" t="n"/>
      <c r="J96" s="180" t="n"/>
      <c r="N96" s="976">
        <f>B96</f>
        <v/>
      </c>
      <c r="O96" s="192" t="inlineStr"/>
      <c r="P96" s="192" t="inlineStr"/>
      <c r="Q96" s="192" t="inlineStr"/>
      <c r="R96" s="192" t="inlineStr"/>
      <c r="S96" s="192">
        <f>G96*BS!$B$9</f>
        <v/>
      </c>
      <c r="T96" s="192">
        <f>H96*BS!$B$9</f>
        <v/>
      </c>
      <c r="U96" s="193">
        <f>I92</f>
        <v/>
      </c>
    </row>
    <row r="97">
      <c r="B97" s="208" t="inlineStr">
        <is>
          <t xml:space="preserve"> Current liabilities Annual leave</t>
        </is>
      </c>
      <c r="C97" s="939" t="n"/>
      <c r="D97" s="939" t="n"/>
      <c r="E97" s="939" t="n"/>
      <c r="F97" s="939" t="n"/>
      <c r="G97" s="939" t="n">
        <v>308694</v>
      </c>
      <c r="H97" s="939" t="n">
        <v>343941</v>
      </c>
      <c r="I97" s="981" t="n"/>
      <c r="J97" s="180" t="n"/>
      <c r="N97" s="976">
        <f>B97</f>
        <v/>
      </c>
      <c r="O97" s="192" t="inlineStr"/>
      <c r="P97" s="192" t="inlineStr"/>
      <c r="Q97" s="192" t="inlineStr"/>
      <c r="R97" s="192" t="inlineStr"/>
      <c r="S97" s="192">
        <f>G97*BS!$B$9</f>
        <v/>
      </c>
      <c r="T97" s="192">
        <f>H97*BS!$B$9</f>
        <v/>
      </c>
      <c r="U97" s="193">
        <f>I93</f>
        <v/>
      </c>
    </row>
    <row r="98">
      <c r="B98" s="211" t="inlineStr">
        <is>
          <t xml:space="preserve"> Current liabilities Long service leave</t>
        </is>
      </c>
      <c r="C98" s="939" t="n"/>
      <c r="D98" s="939" t="n"/>
      <c r="E98" s="939" t="n"/>
      <c r="F98" s="939" t="n"/>
      <c r="G98" s="939" t="n">
        <v>22290</v>
      </c>
      <c r="H98" s="939" t="n">
        <v>70982</v>
      </c>
      <c r="I98" s="981" t="n"/>
      <c r="J98" s="180" t="n"/>
      <c r="N98" s="976">
        <f>B98</f>
        <v/>
      </c>
      <c r="O98" s="192" t="inlineStr"/>
      <c r="P98" s="192" t="inlineStr"/>
      <c r="Q98" s="192" t="inlineStr"/>
      <c r="R98" s="192" t="inlineStr"/>
      <c r="S98" s="192">
        <f>G98*BS!$B$9</f>
        <v/>
      </c>
      <c r="T98" s="192">
        <f>H98*BS!$B$9</f>
        <v/>
      </c>
      <c r="U98" s="193">
        <f>I94</f>
        <v/>
      </c>
    </row>
    <row r="99" customFormat="1" s="194">
      <c r="B99" s="211" t="inlineStr">
        <is>
          <t>Other current liabilities *</t>
        </is>
      </c>
      <c r="C99" s="939" t="n"/>
      <c r="D99" s="939" t="n"/>
      <c r="E99" s="939" t="n"/>
      <c r="F99" s="939" t="n"/>
      <c r="G99" s="939" t="n">
        <v>-199841100</v>
      </c>
      <c r="H99" s="939" t="n">
        <v>-266518532</v>
      </c>
      <c r="I99" s="981" t="n"/>
      <c r="J99" s="180" t="n"/>
      <c r="N99" s="976">
        <f>B99</f>
        <v/>
      </c>
      <c r="O99" s="192" t="inlineStr"/>
      <c r="P99" s="192" t="inlineStr"/>
      <c r="Q99" s="192" t="inlineStr"/>
      <c r="R99" s="192" t="inlineStr"/>
      <c r="S99" s="192">
        <f>G99*BS!$B$9</f>
        <v/>
      </c>
      <c r="T99" s="192">
        <f>H99*BS!$B$9</f>
        <v/>
      </c>
      <c r="U99" s="193">
        <f>I95</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B107" t="inlineStr">
        <is>
          <t xml:space="preserve"> Current liabilities Lease liability</t>
        </is>
      </c>
      <c r="G107" t="n">
        <v>401764</v>
      </c>
      <c r="H107" t="n">
        <v>430330</v>
      </c>
      <c r="N107">
        <f>B107</f>
        <v/>
      </c>
      <c r="O107" t="inlineStr"/>
      <c r="P107" t="inlineStr"/>
      <c r="Q107" t="inlineStr"/>
      <c r="R107" t="inlineStr"/>
      <c r="S107">
        <f>G107*BS!$B$9</f>
        <v/>
      </c>
      <c r="T107">
        <f>H107*BS!$B$9</f>
        <v/>
      </c>
    </row>
    <row r="108">
      <c r="B108" t="inlineStr">
        <is>
          <t xml:space="preserve"> Non-current liabilities Lease liability</t>
        </is>
      </c>
      <c r="G108" t="n">
        <v>1021263</v>
      </c>
      <c r="H108" t="n">
        <v>586856</v>
      </c>
      <c r="N108">
        <f>B108</f>
        <v/>
      </c>
      <c r="O108" t="inlineStr"/>
      <c r="P108" t="inlineStr"/>
      <c r="Q108" t="inlineStr"/>
      <c r="R108" t="inlineStr"/>
      <c r="S108">
        <f>G108*BS!$B$9</f>
        <v/>
      </c>
      <c r="T108">
        <f>H108*BS!$B$9</f>
        <v/>
      </c>
    </row>
    <row r="109">
      <c r="B109" t="inlineStr">
        <is>
          <t xml:space="preserve"> Lease liabilities Less than one year</t>
        </is>
      </c>
      <c r="G109" t="n">
        <v>449954</v>
      </c>
      <c r="H109" t="n">
        <v>464900</v>
      </c>
      <c r="N109">
        <f>B109</f>
        <v/>
      </c>
      <c r="O109" t="inlineStr"/>
      <c r="P109" t="inlineStr"/>
      <c r="Q109" t="inlineStr"/>
      <c r="R109" t="inlineStr"/>
      <c r="S109">
        <f>G109*BS!$B$9</f>
        <v/>
      </c>
      <c r="T109">
        <f>H109*BS!$B$9</f>
        <v/>
      </c>
    </row>
    <row r="110">
      <c r="B110" t="inlineStr">
        <is>
          <t xml:space="preserve"> Lease liabilities Between one and five years</t>
        </is>
      </c>
      <c r="G110" t="n">
        <v>1081975</v>
      </c>
      <c r="H110" t="n">
        <v>559094</v>
      </c>
      <c r="N110">
        <f>B110</f>
        <v/>
      </c>
      <c r="O110" t="inlineStr"/>
      <c r="P110" t="inlineStr"/>
      <c r="Q110" t="inlineStr"/>
      <c r="R110" t="inlineStr"/>
      <c r="S110">
        <f>G110*BS!$B$9</f>
        <v/>
      </c>
      <c r="T110">
        <f>H110*BS!$B$9</f>
        <v/>
      </c>
    </row>
    <row r="111">
      <c r="B111" t="inlineStr">
        <is>
          <t xml:space="preserve"> Lease liabilities Less future finance charges</t>
        </is>
      </c>
      <c r="G111" t="n">
        <v>-108902</v>
      </c>
      <c r="H111" t="n">
        <v>-60713</v>
      </c>
      <c r="N111">
        <f>B111</f>
        <v/>
      </c>
      <c r="O111" t="inlineStr"/>
      <c r="P111" t="inlineStr"/>
      <c r="Q111" t="inlineStr"/>
      <c r="R111" t="inlineStr"/>
      <c r="S111">
        <f>G111*BS!$B$9</f>
        <v/>
      </c>
      <c r="T111">
        <f>H111*BS!$B$9</f>
        <v/>
      </c>
    </row>
    <row r="112">
      <c r="A112" s="79" t="n"/>
      <c r="B112" s="102" t="n"/>
      <c r="C112" s="103" t="n"/>
      <c r="D112" s="103" t="n"/>
      <c r="E112" s="103" t="n"/>
      <c r="F112" s="103" t="n"/>
      <c r="G112" s="103" t="n"/>
      <c r="H112" s="103" t="n"/>
      <c r="I112" s="210"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210" t="n"/>
      <c r="J113" s="180" t="n"/>
      <c r="N113" s="985" t="inlineStr"/>
      <c r="O113" s="192" t="inlineStr"/>
      <c r="P113" s="192" t="inlineStr"/>
      <c r="Q113" s="192" t="inlineStr"/>
      <c r="R113" s="192" t="inlineStr"/>
      <c r="S113" s="192" t="inlineStr"/>
      <c r="T113" s="192" t="inlineStr"/>
      <c r="U113" s="193" t="n"/>
    </row>
    <row r="114">
      <c r="A114" s="79" t="inlineStr">
        <is>
          <t>K16T</t>
        </is>
      </c>
      <c r="B114" s="96" t="inlineStr">
        <is>
          <t xml:space="preserve"> Total </t>
        </is>
      </c>
      <c r="C114" s="954">
        <f>SUM(INDIRECT(ADDRESS(MATCH("K16",$A:$A,0)+1,COLUMN(C$13),4)&amp;":"&amp;ADDRESS(MATCH("K16T",$A:$A,0)-1,COLUMN(C$13),4)))</f>
        <v/>
      </c>
      <c r="D114" s="954">
        <f>SUM(INDIRECT(ADDRESS(MATCH("K16",$A:$A,0)+1,COLUMN(D$13),4)&amp;":"&amp;ADDRESS(MATCH("K16T",$A:$A,0)-1,COLUMN(D$13),4)))</f>
        <v/>
      </c>
      <c r="E114" s="954">
        <f>SUM(INDIRECT(ADDRESS(MATCH("K16",$A:$A,0)+1,COLUMN(E$13),4)&amp;":"&amp;ADDRESS(MATCH("K16T",$A:$A,0)-1,COLUMN(E$13),4)))</f>
        <v/>
      </c>
      <c r="F114" s="954">
        <f>SUM(INDIRECT(ADDRESS(MATCH("K16",$A:$A,0)+1,COLUMN(F$13),4)&amp;":"&amp;ADDRESS(MATCH("K16T",$A:$A,0)-1,COLUMN(F$13),4)))</f>
        <v/>
      </c>
      <c r="G114" s="954">
        <f>SUM(INDIRECT(ADDRESS(MATCH("K16",$A:$A,0)+1,COLUMN(G$13),4)&amp;":"&amp;ADDRESS(MATCH("K16T",$A:$A,0)-1,COLUMN(G$13),4)))</f>
        <v/>
      </c>
      <c r="H114" s="954">
        <f>SUM(INDIRECT(ADDRESS(MATCH("K16",$A:$A,0)+1,COLUMN(H$13),4)&amp;":"&amp;ADDRESS(MATCH("K16T",$A:$A,0)-1,COLUMN(H$13),4)))</f>
        <v/>
      </c>
      <c r="I114" s="210" t="n"/>
      <c r="J114" s="180" t="n"/>
      <c r="N114" s="985">
        <f>B114</f>
        <v/>
      </c>
      <c r="O114" s="192">
        <f>C114*BS!$B$9</f>
        <v/>
      </c>
      <c r="P114" s="192">
        <f>D114*BS!$B$9</f>
        <v/>
      </c>
      <c r="Q114" s="192">
        <f>E114*BS!$B$9</f>
        <v/>
      </c>
      <c r="R114" s="192">
        <f>F114*BS!$B$9</f>
        <v/>
      </c>
      <c r="S114" s="192">
        <f>G114*BS!$B$9</f>
        <v/>
      </c>
      <c r="T114" s="192">
        <f>H114*BS!$B$9</f>
        <v/>
      </c>
      <c r="U114" s="193" t="n"/>
    </row>
    <row r="115">
      <c r="A115" s="79" t="inlineStr">
        <is>
          <t>K17</t>
        </is>
      </c>
      <c r="B115" s="621" t="inlineStr">
        <is>
          <t xml:space="preserve"> Bond</t>
        </is>
      </c>
      <c r="I115" s="986" t="n"/>
      <c r="J115" s="180" t="n"/>
      <c r="N115" s="985">
        <f>B115</f>
        <v/>
      </c>
      <c r="O115" t="inlineStr"/>
      <c r="P115" t="inlineStr"/>
      <c r="Q115" t="inlineStr"/>
      <c r="R115" t="inlineStr"/>
      <c r="S115" t="inlineStr"/>
      <c r="T115" t="inlineStr"/>
      <c r="U115" s="193">
        <f>I106</f>
        <v/>
      </c>
    </row>
    <row r="116">
      <c r="A116" s="79" t="n"/>
      <c r="B116" s="102" t="n"/>
      <c r="C116" s="103" t="n"/>
      <c r="D116" s="103" t="n"/>
      <c r="E116" s="103" t="n"/>
      <c r="F116" s="103" t="n"/>
      <c r="G116" s="103" t="n"/>
      <c r="H116" s="103" t="n"/>
      <c r="I116" s="986" t="n"/>
      <c r="J116" s="180" t="n"/>
      <c r="N116" s="985"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986" t="n"/>
      <c r="J117" s="180" t="n"/>
      <c r="N117" s="985" t="inlineStr"/>
      <c r="O117" s="192" t="inlineStr"/>
      <c r="P117" s="192" t="inlineStr"/>
      <c r="Q117" s="192" t="inlineStr"/>
      <c r="R117" s="192" t="inlineStr"/>
      <c r="S117" s="192" t="inlineStr"/>
      <c r="T117" s="192" t="inlineStr"/>
      <c r="U117" s="193" t="n"/>
    </row>
    <row r="118">
      <c r="A118" s="79" t="inlineStr">
        <is>
          <t>K17T</t>
        </is>
      </c>
      <c r="B118" s="96" t="inlineStr">
        <is>
          <t xml:space="preserve"> Total </t>
        </is>
      </c>
      <c r="C118" s="954">
        <f>SUM(INDIRECT(ADDRESS(MATCH("K17",$A:$A,0)+1,COLUMN(C$13),4)&amp;":"&amp;ADDRESS(MATCH("K17T",$A:$A,0)-1,COLUMN(C$13),4)))</f>
        <v/>
      </c>
      <c r="D118" s="954">
        <f>SUM(INDIRECT(ADDRESS(MATCH("K17",$A:$A,0)+1,COLUMN(D$13),4)&amp;":"&amp;ADDRESS(MATCH("K17T",$A:$A,0)-1,COLUMN(D$13),4)))</f>
        <v/>
      </c>
      <c r="E118" s="954">
        <f>SUM(INDIRECT(ADDRESS(MATCH("K17",$A:$A,0)+1,COLUMN(E$13),4)&amp;":"&amp;ADDRESS(MATCH("K17T",$A:$A,0)-1,COLUMN(E$13),4)))</f>
        <v/>
      </c>
      <c r="F118" s="954">
        <f>SUM(INDIRECT(ADDRESS(MATCH("K17",$A:$A,0)+1,COLUMN(F$13),4)&amp;":"&amp;ADDRESS(MATCH("K17T",$A:$A,0)-1,COLUMN(F$13),4)))</f>
        <v/>
      </c>
      <c r="G118" s="954">
        <f>SUM(INDIRECT(ADDRESS(MATCH("K17",$A:$A,0)+1,COLUMN(G$13),4)&amp;":"&amp;ADDRESS(MATCH("K17T",$A:$A,0)-1,COLUMN(G$13),4)))</f>
        <v/>
      </c>
      <c r="H118" s="954">
        <f>SUM(INDIRECT(ADDRESS(MATCH("K17",$A:$A,0)+1,COLUMN(H$13),4)&amp;":"&amp;ADDRESS(MATCH("K17T",$A:$A,0)-1,COLUMN(H$13),4)))</f>
        <v/>
      </c>
      <c r="I118" s="986" t="n"/>
      <c r="J118" s="180" t="n"/>
      <c r="N118" s="985">
        <f>B118</f>
        <v/>
      </c>
      <c r="O118" s="192">
        <f>C118*BS!$B$9</f>
        <v/>
      </c>
      <c r="P118" s="192">
        <f>D118*BS!$B$9</f>
        <v/>
      </c>
      <c r="Q118" s="192">
        <f>E118*BS!$B$9</f>
        <v/>
      </c>
      <c r="R118" s="192">
        <f>F118*BS!$B$9</f>
        <v/>
      </c>
      <c r="S118" s="192">
        <f>G118*BS!$B$9</f>
        <v/>
      </c>
      <c r="T118" s="192">
        <f>H118*BS!$B$9</f>
        <v/>
      </c>
      <c r="U118" s="193" t="n"/>
    </row>
    <row r="119">
      <c r="A119" s="79" t="inlineStr">
        <is>
          <t>K18</t>
        </is>
      </c>
      <c r="B119" s="621" t="inlineStr">
        <is>
          <t xml:space="preserve"> Subordinate Debt</t>
        </is>
      </c>
      <c r="I119" s="975" t="n"/>
      <c r="J119" s="180" t="n"/>
      <c r="N119" s="985">
        <f>B119</f>
        <v/>
      </c>
      <c r="O119" t="inlineStr"/>
      <c r="P119" t="inlineStr"/>
      <c r="Q119" t="inlineStr"/>
      <c r="R119" t="inlineStr"/>
      <c r="S119" t="inlineStr"/>
      <c r="T119" t="inlineStr"/>
      <c r="U119" s="193">
        <f>I110</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t="n"/>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inlineStr">
        <is>
          <t>K18T</t>
        </is>
      </c>
      <c r="B122" s="96" t="inlineStr">
        <is>
          <t xml:space="preserve"> Total </t>
        </is>
      </c>
      <c r="C122" s="954">
        <f>SUM(INDIRECT(ADDRESS(MATCH("K18",$A:$A,0)+1,COLUMN(C$13),4)&amp;":"&amp;ADDRESS(MATCH("K18T",$A:$A,0)-1,COLUMN(C$13),4)))</f>
        <v/>
      </c>
      <c r="D122" s="954">
        <f>SUM(INDIRECT(ADDRESS(MATCH("K18",$A:$A,0)+1,COLUMN(D$13),4)&amp;":"&amp;ADDRESS(MATCH("K18T",$A:$A,0)-1,COLUMN(D$13),4)))</f>
        <v/>
      </c>
      <c r="E122" s="954">
        <f>SUM(INDIRECT(ADDRESS(MATCH("K18",$A:$A,0)+1,COLUMN(E$13),4)&amp;":"&amp;ADDRESS(MATCH("K18T",$A:$A,0)-1,COLUMN(E$13),4)))</f>
        <v/>
      </c>
      <c r="F122" s="954">
        <f>SUM(INDIRECT(ADDRESS(MATCH("K18",$A:$A,0)+1,COLUMN(F$13),4)&amp;":"&amp;ADDRESS(MATCH("K18T",$A:$A,0)-1,COLUMN(F$13),4)))</f>
        <v/>
      </c>
      <c r="G122" s="954">
        <f>SUM(INDIRECT(ADDRESS(MATCH("K18",$A:$A,0)+1,COLUMN(G$13),4)&amp;":"&amp;ADDRESS(MATCH("K18T",$A:$A,0)-1,COLUMN(G$13),4)))</f>
        <v/>
      </c>
      <c r="H122" s="954">
        <f>SUM(INDIRECT(ADDRESS(MATCH("K18",$A:$A,0)+1,COLUMN(H$13),4)&amp;":"&amp;ADDRESS(MATCH("K18T",$A:$A,0)-1,COLUMN(H$13),4)))</f>
        <v/>
      </c>
      <c r="I122" s="975" t="n"/>
      <c r="J122" s="180" t="n"/>
      <c r="N122" s="976">
        <f>B122</f>
        <v/>
      </c>
      <c r="O122" s="192">
        <f>C122*BS!$B$9</f>
        <v/>
      </c>
      <c r="P122" s="192">
        <f>D122*BS!$B$9</f>
        <v/>
      </c>
      <c r="Q122" s="192">
        <f>E122*BS!$B$9</f>
        <v/>
      </c>
      <c r="R122" s="192">
        <f>F122*BS!$B$9</f>
        <v/>
      </c>
      <c r="S122" s="192">
        <f>G122*BS!$B$9</f>
        <v/>
      </c>
      <c r="T122" s="192">
        <f>H122*BS!$B$9</f>
        <v/>
      </c>
      <c r="U122" s="193" t="n"/>
    </row>
    <row r="123">
      <c r="A123" s="79" t="inlineStr">
        <is>
          <t>K19</t>
        </is>
      </c>
      <c r="B123" s="102" t="inlineStr">
        <is>
          <t xml:space="preserve"> Loan from related parties </t>
        </is>
      </c>
      <c r="C123" s="220" t="n"/>
      <c r="D123" s="220" t="n"/>
      <c r="E123" s="220" t="n"/>
      <c r="F123" s="220" t="n"/>
      <c r="G123" s="220" t="n"/>
      <c r="H123" s="220" t="n"/>
      <c r="I123" s="975" t="n"/>
      <c r="J123" s="180" t="n"/>
      <c r="N123" s="976">
        <f>B123</f>
        <v/>
      </c>
      <c r="O123" s="192" t="inlineStr"/>
      <c r="P123" s="192" t="inlineStr"/>
      <c r="Q123" s="192" t="inlineStr"/>
      <c r="R123" s="192" t="inlineStr"/>
      <c r="S123" s="192" t="inlineStr"/>
      <c r="T123" s="192" t="inlineStr"/>
      <c r="U123" s="193">
        <f>I114</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I115</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I116</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f>I117</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I119</f>
        <v/>
      </c>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f>I120</f>
        <v/>
      </c>
    </row>
    <row r="130">
      <c r="B130" s="102" t="inlineStr">
        <is>
          <t xml:space="preserve"> Others </t>
        </is>
      </c>
      <c r="C130" s="220" t="n"/>
      <c r="D130" s="220" t="n"/>
      <c r="E130" s="220" t="n"/>
      <c r="F130" s="220" t="n"/>
      <c r="G130" s="220" t="n"/>
      <c r="H130" s="220" t="n"/>
      <c r="I130" s="980" t="n"/>
      <c r="J130" s="180" t="n"/>
      <c r="N130" s="976">
        <f>B130</f>
        <v/>
      </c>
      <c r="O130" s="192" t="inlineStr"/>
      <c r="P130" s="192" t="inlineStr"/>
      <c r="Q130" s="192" t="inlineStr"/>
      <c r="R130" s="192" t="inlineStr"/>
      <c r="S130" s="192" t="inlineStr"/>
      <c r="T130" s="192" t="inlineStr"/>
      <c r="U130" s="193">
        <f>I121</f>
        <v/>
      </c>
    </row>
    <row r="131">
      <c r="A131" s="194" t="inlineStr">
        <is>
          <t>K20</t>
        </is>
      </c>
      <c r="B131" s="96" t="inlineStr">
        <is>
          <t xml:space="preserve">Total </t>
        </is>
      </c>
      <c r="C131" s="987">
        <f>INDIRECT(ADDRESS(MATCH("K16T",$A:$A,0),COLUMN(C$13),4))+INDIRECT(ADDRESS(MATCH("K17T",$A:$A,0),COLUMN(C$13),4))+INDIRECT(ADDRESS(MATCH("K18T",$A:$A,0),COLUMN(C$13),4))+SUM(INDIRECT(ADDRESS(MATCH("K19",$A:$A,0),COLUMN(C$13),4)&amp;":"&amp;ADDRESS(MATCH("K20",$A:$A,0)-1,COLUMN(C$13),4)))</f>
        <v/>
      </c>
      <c r="D131" s="987">
        <f>INDIRECT(ADDRESS(MATCH("K16T",$A:$A,0),COLUMN(D$13),4))+INDIRECT(ADDRESS(MATCH("K17T",$A:$A,0),COLUMN(D$13),4))+INDIRECT(ADDRESS(MATCH("K18T",$A:$A,0),COLUMN(D$13),4))+SUM(INDIRECT(ADDRESS(MATCH("K19",$A:$A,0),COLUMN(D$13),4)&amp;":"&amp;ADDRESS(MATCH("K20",$A:$A,0)-1,COLUMN(D$13),4)))</f>
        <v/>
      </c>
      <c r="E131" s="987">
        <f>INDIRECT(ADDRESS(MATCH("K16T",$A:$A,0),COLUMN(E$13),4))+INDIRECT(ADDRESS(MATCH("K17T",$A:$A,0),COLUMN(E$13),4))+INDIRECT(ADDRESS(MATCH("K18T",$A:$A,0),COLUMN(E$13),4))+SUM(INDIRECT(ADDRESS(MATCH("K19",$A:$A,0),COLUMN(E$13),4)&amp;":"&amp;ADDRESS(MATCH("K20",$A:$A,0)-1,COLUMN(E$13),4)))</f>
        <v/>
      </c>
      <c r="F131" s="987">
        <f>INDIRECT(ADDRESS(MATCH("K16T",$A:$A,0),COLUMN(F$13),4))+INDIRECT(ADDRESS(MATCH("K17T",$A:$A,0),COLUMN(F$13),4))+INDIRECT(ADDRESS(MATCH("K18T",$A:$A,0),COLUMN(F$13),4))+SUM(INDIRECT(ADDRESS(MATCH("K19",$A:$A,0),COLUMN(F$13),4)&amp;":"&amp;ADDRESS(MATCH("K20",$A:$A,0)-1,COLUMN(F$13),4)))</f>
        <v/>
      </c>
      <c r="G131" s="987">
        <f>INDIRECT(ADDRESS(MATCH("K16T",$A:$A,0),COLUMN(G$13),4))+INDIRECT(ADDRESS(MATCH("K17T",$A:$A,0),COLUMN(G$13),4))+INDIRECT(ADDRESS(MATCH("K18T",$A:$A,0),COLUMN(G$13),4))+SUM(INDIRECT(ADDRESS(MATCH("K19",$A:$A,0),COLUMN(G$13),4)&amp;":"&amp;ADDRESS(MATCH("K20",$A:$A,0)-1,COLUMN(G$13),4)))</f>
        <v/>
      </c>
      <c r="H131" s="987">
        <f>INDIRECT(ADDRESS(MATCH("K16T",$A:$A,0),COLUMN(H$13),4))+INDIRECT(ADDRESS(MATCH("K17T",$A:$A,0),COLUMN(H$13),4))+INDIRECT(ADDRESS(MATCH("K18T",$A:$A,0),COLUMN(H$13),4))+SUM(INDIRECT(ADDRESS(MATCH("K19",$A:$A,0),COLUMN(H$13),4)&amp;":"&amp;ADDRESS(MATCH("K20",$A:$A,0)-1,COLUMN(H$13),4)))</f>
        <v/>
      </c>
      <c r="I131" s="988" t="n"/>
      <c r="J131" s="196" t="n"/>
      <c r="K131" s="197" t="n"/>
      <c r="L131" s="197" t="n"/>
      <c r="M131" s="197" t="n"/>
      <c r="N131" s="966">
        <f>B131</f>
        <v/>
      </c>
      <c r="O131" s="198">
        <f>C131*BS!$B$9</f>
        <v/>
      </c>
      <c r="P131" s="198">
        <f>D131*BS!$B$9</f>
        <v/>
      </c>
      <c r="Q131" s="198">
        <f>E131*BS!$B$9</f>
        <v/>
      </c>
      <c r="R131" s="198">
        <f>F131*BS!$B$9</f>
        <v/>
      </c>
      <c r="S131" s="198">
        <f>G131*BS!$B$9</f>
        <v/>
      </c>
      <c r="T131" s="198">
        <f>H131*BS!$B$9</f>
        <v/>
      </c>
      <c r="U131" s="193">
        <f>I122</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89" t="n"/>
      <c r="D132" s="989" t="n"/>
      <c r="E132" s="989" t="n"/>
      <c r="F132" s="989" t="n"/>
      <c r="G132" s="989" t="n"/>
      <c r="H132" s="989" t="n"/>
      <c r="I132" s="980" t="n"/>
      <c r="J132" s="180" t="n"/>
      <c r="N132" s="976" t="inlineStr"/>
      <c r="O132" s="192" t="inlineStr"/>
      <c r="P132" s="192" t="inlineStr"/>
      <c r="Q132" s="192" t="inlineStr"/>
      <c r="R132" s="192" t="inlineStr"/>
      <c r="S132" s="192" t="inlineStr"/>
      <c r="T132" s="192" t="inlineStr"/>
      <c r="U132" s="193" t="n"/>
    </row>
    <row r="133">
      <c r="A133" s="194" t="inlineStr">
        <is>
          <t>K21</t>
        </is>
      </c>
      <c r="B133" s="96" t="inlineStr">
        <is>
          <t xml:space="preserve">Deferred Taxes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f>I124</f>
        <v/>
      </c>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103" t="n"/>
      <c r="D134" s="103" t="n"/>
      <c r="E134" s="103" t="n"/>
      <c r="F134" s="103" t="n"/>
      <c r="G134" s="103" t="n"/>
      <c r="H134" s="103" t="n"/>
      <c r="I134" s="988" t="n"/>
      <c r="J134" s="196" t="n"/>
      <c r="K134" s="197" t="n"/>
      <c r="L134" s="197" t="n"/>
      <c r="M134" s="197" t="n"/>
      <c r="N134" s="966" t="inlineStr"/>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952" t="n"/>
      <c r="D135" s="952" t="n"/>
      <c r="E135" s="952" t="n"/>
      <c r="F135" s="952" t="n"/>
      <c r="G135" s="952" t="n"/>
      <c r="H135" s="952" t="n"/>
      <c r="I135" s="980" t="n"/>
      <c r="J135" s="180" t="n"/>
      <c r="N135" s="976" t="inlineStr"/>
      <c r="O135" s="192" t="inlineStr"/>
      <c r="P135" s="192" t="inlineStr"/>
      <c r="Q135" s="192" t="inlineStr"/>
      <c r="R135" s="192" t="inlineStr"/>
      <c r="S135" s="192" t="inlineStr"/>
      <c r="T135" s="192" t="inlineStr"/>
      <c r="U135" s="193" t="n"/>
    </row>
    <row r="136">
      <c r="A136" s="171" t="inlineStr">
        <is>
          <t>K22</t>
        </is>
      </c>
      <c r="B136" s="96" t="inlineStr">
        <is>
          <t xml:space="preserve">Total </t>
        </is>
      </c>
      <c r="C136" s="954">
        <f>SUM(INDIRECT(ADDRESS(MATCH("K21",$A:$A,0)+1,COLUMN(C$13),4)&amp;":"&amp;ADDRESS(MATCH("K22",$A:$A,0)-1,COLUMN(C$13),4)))</f>
        <v/>
      </c>
      <c r="D136" s="954">
        <f>SUM(INDIRECT(ADDRESS(MATCH("K21",$A:$A,0)+1,COLUMN(D$13),4)&amp;":"&amp;ADDRESS(MATCH("K22",$A:$A,0)-1,COLUMN(D$13),4)))</f>
        <v/>
      </c>
      <c r="E136" s="954">
        <f>SUM(INDIRECT(ADDRESS(MATCH("K21",$A:$A,0)+1,COLUMN(E$13),4)&amp;":"&amp;ADDRESS(MATCH("K22",$A:$A,0)-1,COLUMN(E$13),4)))</f>
        <v/>
      </c>
      <c r="F136" s="954">
        <f>SUM(INDIRECT(ADDRESS(MATCH("K21",$A:$A,0)+1,COLUMN(F$13),4)&amp;":"&amp;ADDRESS(MATCH("K22",$A:$A,0)-1,COLUMN(F$13),4)))</f>
        <v/>
      </c>
      <c r="G136" s="954">
        <f>SUM(INDIRECT(ADDRESS(MATCH("K21",$A:$A,0)+1,COLUMN(G$13),4)&amp;":"&amp;ADDRESS(MATCH("K22",$A:$A,0)-1,COLUMN(G$13),4)))</f>
        <v/>
      </c>
      <c r="H136" s="954">
        <f>SUM(INDIRECT(ADDRESS(MATCH("K21",$A:$A,0)+1,COLUMN(H$13),4)&amp;":"&amp;ADDRESS(MATCH("K22",$A:$A,0)-1,COLUMN(H$13),4)))</f>
        <v/>
      </c>
      <c r="I136" s="980" t="n"/>
      <c r="J136" s="180" t="n"/>
      <c r="N136" s="976">
        <f>B136</f>
        <v/>
      </c>
      <c r="O136" s="192">
        <f>C136*BS!$B$9</f>
        <v/>
      </c>
      <c r="P136" s="192">
        <f>D136*BS!$B$9</f>
        <v/>
      </c>
      <c r="Q136" s="192">
        <f>E136*BS!$B$9</f>
        <v/>
      </c>
      <c r="R136" s="192">
        <f>F136*BS!$B$9</f>
        <v/>
      </c>
      <c r="S136" s="192">
        <f>G136*BS!$B$9</f>
        <v/>
      </c>
      <c r="T136" s="192">
        <f>H136*BS!$B$9</f>
        <v/>
      </c>
      <c r="U136" s="193" t="n"/>
    </row>
    <row r="137">
      <c r="A137" s="194" t="inlineStr">
        <is>
          <t>K23</t>
        </is>
      </c>
      <c r="B137" s="96" t="inlineStr">
        <is>
          <t xml:space="preserve">Other Long Term liabilities </t>
        </is>
      </c>
      <c r="C137" s="990" t="n"/>
      <c r="D137" s="990" t="n"/>
      <c r="E137" s="990" t="n"/>
      <c r="F137" s="990" t="n"/>
      <c r="G137" s="990" t="n"/>
      <c r="H137" s="990" t="n"/>
      <c r="I137" s="988" t="n"/>
      <c r="J137" s="196" t="n"/>
      <c r="K137" s="197" t="n"/>
      <c r="L137" s="197" t="n"/>
      <c r="M137" s="197" t="n"/>
      <c r="N137" s="966">
        <f>B137</f>
        <v/>
      </c>
      <c r="O137" s="198" t="inlineStr"/>
      <c r="P137" s="198" t="inlineStr"/>
      <c r="Q137" s="198" t="inlineStr"/>
      <c r="R137" s="198" t="inlineStr"/>
      <c r="S137" s="198" t="inlineStr"/>
      <c r="T137" s="198" t="inlineStr"/>
      <c r="U137" s="193" t="n"/>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A138" s="79" t="n"/>
      <c r="B138" s="102" t="inlineStr">
        <is>
          <t xml:space="preserve"> Non-current liabilities Long service leave</t>
        </is>
      </c>
      <c r="C138" s="991" t="n"/>
      <c r="D138" s="991" t="n"/>
      <c r="E138" s="991" t="n"/>
      <c r="F138" s="991" t="n"/>
      <c r="G138" s="991" t="n">
        <v>244900</v>
      </c>
      <c r="H138" s="991" t="n">
        <v>277007</v>
      </c>
      <c r="I138" s="984" t="n"/>
      <c r="J138" s="180" t="n"/>
      <c r="N138" s="976">
        <f>B138</f>
        <v/>
      </c>
      <c r="O138" s="192" t="inlineStr"/>
      <c r="P138" s="192" t="inlineStr"/>
      <c r="Q138" s="192" t="inlineStr"/>
      <c r="R138" s="192" t="inlineStr"/>
      <c r="S138" s="192">
        <f>G138*BS!$B$9</f>
        <v/>
      </c>
      <c r="T138" s="192">
        <f>H138*BS!$B$9</f>
        <v/>
      </c>
      <c r="U138" s="193">
        <f>I129</f>
        <v/>
      </c>
    </row>
    <row r="139">
      <c r="A139" s="79" t="n"/>
      <c r="B139" s="102" t="inlineStr">
        <is>
          <t>Other non-current liabilities *</t>
        </is>
      </c>
      <c r="C139" s="991" t="n"/>
      <c r="D139" s="991" t="n"/>
      <c r="E139" s="991" t="n"/>
      <c r="F139" s="991" t="n"/>
      <c r="G139" s="991" t="n">
        <v>1031016</v>
      </c>
      <c r="H139" s="991" t="n">
        <v>2862505</v>
      </c>
      <c r="I139" s="992" t="n"/>
      <c r="J139" s="180" t="n"/>
      <c r="N139" s="976">
        <f>B139</f>
        <v/>
      </c>
      <c r="O139" s="192" t="inlineStr"/>
      <c r="P139" s="192" t="inlineStr"/>
      <c r="Q139" s="192" t="inlineStr"/>
      <c r="R139" s="192" t="inlineStr"/>
      <c r="S139" s="192">
        <f>G139*BS!$B$9</f>
        <v/>
      </c>
      <c r="T139" s="192">
        <f>H139*BS!$B$9</f>
        <v/>
      </c>
      <c r="U139" s="193">
        <f>I130</f>
        <v/>
      </c>
    </row>
    <row r="140" customFormat="1" s="194">
      <c r="A140" s="79" t="n"/>
      <c r="B140" s="102" t="n"/>
      <c r="C140" s="103" t="n"/>
      <c r="D140" s="103" t="n"/>
      <c r="E140" s="103" t="n"/>
      <c r="F140" s="103" t="n"/>
      <c r="G140" s="103" t="n"/>
      <c r="H140" s="103" t="n"/>
      <c r="I140" s="992" t="n"/>
      <c r="J140" s="180" t="n"/>
      <c r="N140" s="976" t="inlineStr"/>
      <c r="O140" s="192" t="inlineStr"/>
      <c r="P140" s="192" t="inlineStr"/>
      <c r="Q140" s="192" t="inlineStr"/>
      <c r="R140" s="192" t="inlineStr"/>
      <c r="S140" s="192" t="inlineStr"/>
      <c r="T140" s="192" t="inlineStr"/>
      <c r="U140" s="193">
        <f>I131</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I132</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I133</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I134</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I135</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I136</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I137</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I138</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I139</f>
        <v/>
      </c>
    </row>
    <row r="149">
      <c r="A149" s="194" t="inlineStr">
        <is>
          <t>K24</t>
        </is>
      </c>
      <c r="B149" s="96" t="inlineStr">
        <is>
          <t xml:space="preserve">Total </t>
        </is>
      </c>
      <c r="C149" s="954">
        <f>SUM(INDIRECT(ADDRESS(MATCH("K23",$A:$A,0)+1,COLUMN(C$13),4)&amp;":"&amp;ADDRESS(MATCH("K24",$A:$A,0)-1,COLUMN(C$13),4)))</f>
        <v/>
      </c>
      <c r="D149" s="954">
        <f>SUM(INDIRECT(ADDRESS(MATCH("K23",$A:$A,0)+1,COLUMN(D$13),4)&amp;":"&amp;ADDRESS(MATCH("K24",$A:$A,0)-1,COLUMN(D$13),4)))</f>
        <v/>
      </c>
      <c r="E149" s="954">
        <f>SUM(INDIRECT(ADDRESS(MATCH("K23",$A:$A,0)+1,COLUMN(E$13),4)&amp;":"&amp;ADDRESS(MATCH("K24",$A:$A,0)-1,COLUMN(E$13),4)))</f>
        <v/>
      </c>
      <c r="F149" s="954">
        <f>SUM(INDIRECT(ADDRESS(MATCH("K23",$A:$A,0)+1,COLUMN(F$13),4)&amp;":"&amp;ADDRESS(MATCH("K24",$A:$A,0)-1,COLUMN(F$13),4)))</f>
        <v/>
      </c>
      <c r="G149" s="954">
        <f>SUM(INDIRECT(ADDRESS(MATCH("K23",$A:$A,0)+1,COLUMN(G$13),4)&amp;":"&amp;ADDRESS(MATCH("K24",$A:$A,0)-1,COLUMN(G$13),4)))</f>
        <v/>
      </c>
      <c r="H149" s="954">
        <f>SUM(INDIRECT(ADDRESS(MATCH("K23",$A:$A,0)+1,COLUMN(H$13),4)&amp;":"&amp;ADDRESS(MATCH("K24",$A:$A,0)-1,COLUMN(H$13),4)))</f>
        <v/>
      </c>
      <c r="I149" s="977" t="n"/>
      <c r="J149" s="196" t="n"/>
      <c r="K149" s="197" t="n"/>
      <c r="L149" s="197" t="n"/>
      <c r="M149" s="197" t="n"/>
      <c r="N149" s="966">
        <f>B149</f>
        <v/>
      </c>
      <c r="O149" s="198">
        <f>C149*BS!$B$9</f>
        <v/>
      </c>
      <c r="P149" s="198">
        <f>D149*BS!$B$9</f>
        <v/>
      </c>
      <c r="Q149" s="198">
        <f>E149*BS!$B$9</f>
        <v/>
      </c>
      <c r="R149" s="198">
        <f>F149*BS!$B$9</f>
        <v/>
      </c>
      <c r="S149" s="198">
        <f>G149*BS!$B$9</f>
        <v/>
      </c>
      <c r="T149" s="198">
        <f>H149*BS!$B$9</f>
        <v/>
      </c>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B150" s="102" t="n"/>
      <c r="C150" s="939" t="n"/>
      <c r="D150" s="939" t="n"/>
      <c r="E150" s="939" t="n"/>
      <c r="F150" s="939" t="n"/>
      <c r="G150" s="939" t="n"/>
      <c r="H150" s="939" t="n"/>
      <c r="I150" s="975" t="n"/>
      <c r="J150" s="180" t="n"/>
      <c r="N150" s="976" t="inlineStr"/>
      <c r="O150" s="192" t="inlineStr"/>
      <c r="P150" s="192" t="inlineStr"/>
      <c r="Q150" s="192" t="inlineStr"/>
      <c r="R150" s="192" t="inlineStr"/>
      <c r="S150" s="192" t="inlineStr"/>
      <c r="T150" s="192" t="inlineStr"/>
      <c r="U150" s="193" t="n"/>
    </row>
    <row r="151">
      <c r="A151" s="194" t="inlineStr">
        <is>
          <t>K25</t>
        </is>
      </c>
      <c r="B151" s="96" t="inlineStr">
        <is>
          <t xml:space="preserve">Minority Interest </t>
        </is>
      </c>
      <c r="C151" s="954" t="n"/>
      <c r="D151" s="954" t="n"/>
      <c r="E151" s="954" t="n"/>
      <c r="F151" s="954" t="n"/>
      <c r="G151" s="954" t="n"/>
      <c r="H151" s="954" t="n"/>
      <c r="I151" s="977" t="n"/>
      <c r="J151" s="196" t="n"/>
      <c r="K151" s="197" t="n"/>
      <c r="L151" s="197" t="n"/>
      <c r="M151" s="197" t="n"/>
      <c r="N151" s="966">
        <f>B151</f>
        <v/>
      </c>
      <c r="O151" s="198" t="inlineStr"/>
      <c r="P151" s="198" t="inlineStr"/>
      <c r="Q151" s="198" t="inlineStr"/>
      <c r="R151" s="198" t="inlineStr"/>
      <c r="S151" s="198" t="inlineStr"/>
      <c r="T151" s="198" t="inlineStr"/>
      <c r="U151" s="193" t="n"/>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A152" s="79" t="n"/>
      <c r="B152" s="102" t="n"/>
      <c r="C152" s="952" t="n"/>
      <c r="D152" s="952" t="n"/>
      <c r="E152" s="952" t="n"/>
      <c r="F152" s="952" t="n"/>
      <c r="G152" s="952" t="n"/>
      <c r="H152" s="952" t="n"/>
      <c r="I152" s="979" t="n"/>
      <c r="J152" s="180" t="n"/>
      <c r="N152" s="976" t="inlineStr"/>
      <c r="O152" s="192" t="inlineStr"/>
      <c r="P152" s="192" t="inlineStr"/>
      <c r="Q152" s="192" t="inlineStr"/>
      <c r="R152" s="192" t="inlineStr"/>
      <c r="S152" s="192" t="inlineStr"/>
      <c r="T152" s="192" t="inlineStr"/>
      <c r="U152" s="193">
        <f>I143</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I144</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I145</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I146</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I147</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I148</f>
        <v/>
      </c>
    </row>
    <row r="158" ht="18.75" customFormat="1" customHeight="1" s="194">
      <c r="A158" s="79" t="n"/>
      <c r="B158" s="102" t="n"/>
      <c r="C158" s="103" t="n"/>
      <c r="D158" s="103" t="n"/>
      <c r="E158" s="103" t="n"/>
      <c r="F158" s="103" t="n"/>
      <c r="G158" s="103" t="n"/>
      <c r="H158" s="103" t="n"/>
      <c r="I158" s="979" t="n"/>
      <c r="J158" s="180" t="n"/>
      <c r="N158" s="976" t="inlineStr"/>
      <c r="O158" s="192" t="inlineStr"/>
      <c r="P158" s="192" t="inlineStr"/>
      <c r="Q158" s="192" t="inlineStr"/>
      <c r="R158" s="192" t="inlineStr"/>
      <c r="S158" s="192" t="inlineStr"/>
      <c r="T158" s="192" t="inlineStr"/>
      <c r="U158" s="193">
        <f>I149</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I150</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I151</f>
        <v/>
      </c>
    </row>
    <row r="161">
      <c r="A161" s="79" t="n"/>
      <c r="B161" s="102" t="n"/>
      <c r="C161" s="989" t="n"/>
      <c r="D161" s="971" t="n"/>
      <c r="E161" s="939" t="n"/>
      <c r="F161" s="939" t="n"/>
      <c r="G161" s="939" t="n"/>
      <c r="H161" s="939" t="n"/>
      <c r="I161" s="975" t="n"/>
      <c r="J161" s="180" t="n"/>
      <c r="N161" s="976" t="inlineStr"/>
      <c r="O161" s="192" t="inlineStr"/>
      <c r="P161" s="192" t="inlineStr"/>
      <c r="Q161" s="192" t="inlineStr"/>
      <c r="R161" s="192" t="inlineStr"/>
      <c r="S161" s="192" t="inlineStr"/>
      <c r="T161" s="192" t="inlineStr"/>
      <c r="U161" s="193">
        <f>I152</f>
        <v/>
      </c>
    </row>
    <row r="162" ht="18.75" customFormat="1" customHeight="1" s="194">
      <c r="A162" s="194" t="inlineStr">
        <is>
          <t>K26</t>
        </is>
      </c>
      <c r="B162" s="96" t="inlineStr">
        <is>
          <t xml:space="preserve">Total </t>
        </is>
      </c>
      <c r="C162" s="954">
        <f>SUM(INDIRECT(ADDRESS(MATCH("K25",$A:$A,0)+1,COLUMN(C$13),4)&amp;":"&amp;ADDRESS(MATCH("K26",$A:$A,0)-1,COLUMN(C$13),4)))</f>
        <v/>
      </c>
      <c r="D162" s="954">
        <f>SUM(INDIRECT(ADDRESS(MATCH("K25",$A:$A,0)+1,COLUMN(D$13),4)&amp;":"&amp;ADDRESS(MATCH("K26",$A:$A,0)-1,COLUMN(D$13),4)))</f>
        <v/>
      </c>
      <c r="E162" s="954">
        <f>SUM(INDIRECT(ADDRESS(MATCH("K25",$A:$A,0)+1,COLUMN(E$13),4)&amp;":"&amp;ADDRESS(MATCH("K26",$A:$A,0)-1,COLUMN(E$13),4)))</f>
        <v/>
      </c>
      <c r="F162" s="954">
        <f>SUM(INDIRECT(ADDRESS(MATCH("K25",$A:$A,0)+1,COLUMN(F$13),4)&amp;":"&amp;ADDRESS(MATCH("K26",$A:$A,0)-1,COLUMN(F$13),4)))</f>
        <v/>
      </c>
      <c r="G162" s="954">
        <f>SUM(INDIRECT(ADDRESS(MATCH("K25",$A:$A,0)+1,COLUMN(G$13),4)&amp;":"&amp;ADDRESS(MATCH("K26",$A:$A,0)-1,COLUMN(G$13),4)))</f>
        <v/>
      </c>
      <c r="H162" s="954">
        <f>SUM(INDIRECT(ADDRESS(MATCH("K25",$A:$A,0)+1,COLUMN(H$13),4)&amp;":"&amp;ADDRESS(MATCH("K26",$A:$A,0)-1,COLUMN(H$13),4)))</f>
        <v/>
      </c>
      <c r="I162" s="988"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f>I154</f>
        <v/>
      </c>
    </row>
    <row r="164" ht="18.75" customFormat="1" customHeight="1" s="194">
      <c r="A164" s="194" t="inlineStr">
        <is>
          <t>K27</t>
        </is>
      </c>
      <c r="B164" s="96" t="inlineStr">
        <is>
          <t xml:space="preserve">Common Stock </t>
        </is>
      </c>
      <c r="C164" s="942" t="n"/>
      <c r="D164" s="942" t="n"/>
      <c r="E164" s="942" t="n"/>
      <c r="F164" s="942" t="n"/>
      <c r="G164" s="942" t="n"/>
      <c r="H164" s="942" t="n"/>
      <c r="I164" s="992" t="n"/>
      <c r="J164" s="196" t="n"/>
      <c r="K164" s="197" t="n"/>
      <c r="L164" s="197" t="n"/>
      <c r="M164" s="197" t="n"/>
      <c r="N164" s="966">
        <f>B164</f>
        <v/>
      </c>
      <c r="O164" s="198" t="inlineStr"/>
      <c r="P164" s="198" t="inlineStr"/>
      <c r="Q164" s="198" t="inlineStr"/>
      <c r="R164" s="198" t="inlineStr"/>
      <c r="S164" s="198" t="inlineStr"/>
      <c r="T164" s="198" t="inlineStr"/>
      <c r="U164" s="193">
        <f>I155</f>
        <v/>
      </c>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inlineStr">
        <is>
          <t xml:space="preserve"> None Ordinary shares - fully paid</t>
        </is>
      </c>
      <c r="C165" s="103" t="n"/>
      <c r="D165" s="103" t="n"/>
      <c r="E165" s="103" t="n"/>
      <c r="F165" s="103" t="n"/>
      <c r="G165" s="103" t="n">
        <v>10000000</v>
      </c>
      <c r="H165" s="103" t="n">
        <v>10000000</v>
      </c>
      <c r="I165" s="979" t="n"/>
      <c r="J165" s="196" t="n"/>
      <c r="K165" s="197" t="n"/>
      <c r="L165" s="197" t="n"/>
      <c r="M165" s="197" t="n"/>
      <c r="N165" s="966">
        <f>B165</f>
        <v/>
      </c>
      <c r="O165" s="198" t="inlineStr"/>
      <c r="P165" s="198" t="inlineStr"/>
      <c r="Q165" s="198" t="inlineStr"/>
      <c r="R165" s="198" t="inlineStr"/>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229" t="n"/>
      <c r="D167" s="229" t="n"/>
      <c r="E167" s="229" t="n"/>
      <c r="F167" s="229" t="n"/>
      <c r="G167" s="229" t="n"/>
      <c r="H167" s="952"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94" t="inlineStr">
        <is>
          <t>K28</t>
        </is>
      </c>
      <c r="B168" s="96" t="inlineStr">
        <is>
          <t xml:space="preserve">Total </t>
        </is>
      </c>
      <c r="C168" s="954">
        <f>SUM(INDIRECT(ADDRESS(MATCH("K27",$A:$A,0)+1,COLUMN(C$13),4)&amp;":"&amp;ADDRESS(MATCH("K28",$A:$A,0)-1,COLUMN(C$13),4)))</f>
        <v/>
      </c>
      <c r="D168" s="954">
        <f>SUM(INDIRECT(ADDRESS(MATCH("K27",$A:$A,0)+1,COLUMN(D$13),4)&amp;":"&amp;ADDRESS(MATCH("K28",$A:$A,0)-1,COLUMN(D$13),4)))</f>
        <v/>
      </c>
      <c r="E168" s="954">
        <f>SUM(INDIRECT(ADDRESS(MATCH("K27",$A:$A,0)+1,COLUMN(E$13),4)&amp;":"&amp;ADDRESS(MATCH("K28",$A:$A,0)-1,COLUMN(E$13),4)))</f>
        <v/>
      </c>
      <c r="F168" s="954">
        <f>SUM(INDIRECT(ADDRESS(MATCH("K27",$A:$A,0)+1,COLUMN(F$13),4)&amp;":"&amp;ADDRESS(MATCH("K28",$A:$A,0)-1,COLUMN(F$13),4)))</f>
        <v/>
      </c>
      <c r="G168" s="954">
        <f>SUM(INDIRECT(ADDRESS(MATCH("K27",$A:$A,0)+1,COLUMN(G$13),4)&amp;":"&amp;ADDRESS(MATCH("K28",$A:$A,0)-1,COLUMN(G$13),4)))</f>
        <v/>
      </c>
      <c r="H168" s="954">
        <f>SUM(INDIRECT(ADDRESS(MATCH("K27",$A:$A,0)+1,COLUMN(H$13),4)&amp;":"&amp;ADDRESS(MATCH("K28",$A:$A,0)-1,COLUMN(H$13),4)))</f>
        <v/>
      </c>
      <c r="I168" s="995"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t="n"/>
    </row>
    <row r="171">
      <c r="A171" s="194" t="inlineStr">
        <is>
          <t>K29</t>
        </is>
      </c>
      <c r="B171" s="96" t="inlineStr">
        <is>
          <t xml:space="preserve">Additional Paid in Capital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I162</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103" t="n"/>
      <c r="D172" s="103" t="n"/>
      <c r="E172" s="103" t="n"/>
      <c r="F172" s="103" t="n"/>
      <c r="G172" s="103" t="n"/>
      <c r="H172" s="103"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229" t="n"/>
      <c r="B173" s="229" t="n"/>
      <c r="C173" s="229" t="n"/>
      <c r="D173" s="229" t="n"/>
      <c r="E173" s="229" t="n"/>
      <c r="F173" s="229" t="n"/>
      <c r="G173" s="229" t="n"/>
      <c r="H173" s="229" t="n"/>
      <c r="I173" s="984"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71" t="inlineStr">
        <is>
          <t>K30</t>
        </is>
      </c>
      <c r="B174" s="96" t="inlineStr">
        <is>
          <t xml:space="preserve">Total </t>
        </is>
      </c>
      <c r="C174" s="954">
        <f>SUM(INDIRECT(ADDRESS(MATCH("K29",$A:$A,0)+1,COLUMN(C$13),4)&amp;":"&amp;ADDRESS(MATCH("K30",$A:$A,0)-1,COLUMN(C$13),4)))</f>
        <v/>
      </c>
      <c r="D174" s="954">
        <f>SUM(INDIRECT(ADDRESS(MATCH("K29",$A:$A,0)+1,COLUMN(D$13),4)&amp;":"&amp;ADDRESS(MATCH("K30",$A:$A,0)-1,COLUMN(D$13),4)))</f>
        <v/>
      </c>
      <c r="E174" s="954">
        <f>SUM(INDIRECT(ADDRESS(MATCH("K29",$A:$A,0)+1,COLUMN(E$13),4)&amp;":"&amp;ADDRESS(MATCH("K30",$A:$A,0)-1,COLUMN(E$13),4)))</f>
        <v/>
      </c>
      <c r="F174" s="954">
        <f>SUM(INDIRECT(ADDRESS(MATCH("K29",$A:$A,0)+1,COLUMN(F$13),4)&amp;":"&amp;ADDRESS(MATCH("K30",$A:$A,0)-1,COLUMN(F$13),4)))</f>
        <v/>
      </c>
      <c r="G174" s="954">
        <f>SUM(INDIRECT(ADDRESS(MATCH("K29",$A:$A,0)+1,COLUMN(G$13),4)&amp;":"&amp;ADDRESS(MATCH("K30",$A:$A,0)-1,COLUMN(G$13),4)))</f>
        <v/>
      </c>
      <c r="H174" s="954">
        <f>SUM(INDIRECT(ADDRESS(MATCH("K29",$A:$A,0)+1,COLUMN(H$13),4)&amp;":"&amp;ADDRESS(MATCH("K30",$A:$A,0)-1,COLUMN(H$13),4)))</f>
        <v/>
      </c>
      <c r="I174" s="984" t="n"/>
      <c r="J174" s="180" t="n"/>
      <c r="N174" s="976">
        <f>B174</f>
        <v/>
      </c>
      <c r="O174" s="192">
        <f>C174*BS!$B$9</f>
        <v/>
      </c>
      <c r="P174" s="192">
        <f>D174*BS!$B$9</f>
        <v/>
      </c>
      <c r="Q174" s="192">
        <f>E174*BS!$B$9</f>
        <v/>
      </c>
      <c r="R174" s="192">
        <f>F174*BS!$B$9</f>
        <v/>
      </c>
      <c r="S174" s="192">
        <f>G174*BS!$B$9</f>
        <v/>
      </c>
      <c r="T174" s="192">
        <f>H174*BS!$B$9</f>
        <v/>
      </c>
      <c r="U174" s="193" t="n"/>
    </row>
    <row r="175">
      <c r="A175" s="194" t="inlineStr">
        <is>
          <t>K31</t>
        </is>
      </c>
      <c r="B175" s="96" t="inlineStr">
        <is>
          <t xml:space="preserve">Other Reserves </t>
        </is>
      </c>
      <c r="C175" s="983" t="n"/>
      <c r="D175" s="983" t="n"/>
      <c r="E175" s="983" t="n"/>
      <c r="F175" s="983" t="n"/>
      <c r="G175" s="983" t="n"/>
      <c r="H175" s="983" t="n"/>
      <c r="I175" s="984" t="n"/>
      <c r="J175" s="196" t="n"/>
      <c r="K175" s="197" t="n"/>
      <c r="L175" s="197" t="n"/>
      <c r="M175" s="197" t="n"/>
      <c r="N175" s="966">
        <f>B175</f>
        <v/>
      </c>
      <c r="O175" s="198" t="inlineStr"/>
      <c r="P175" s="198" t="inlineStr"/>
      <c r="Q175" s="198" t="inlineStr"/>
      <c r="R175" s="198" t="inlineStr"/>
      <c r="S175" s="198" t="inlineStr"/>
      <c r="T175" s="198" t="inlineStr"/>
      <c r="U175" s="193">
        <f>I166</f>
        <v/>
      </c>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79" t="n"/>
      <c r="B176" s="102" t="inlineStr">
        <is>
          <t>Other Reserves *</t>
        </is>
      </c>
      <c r="C176" s="993" t="n"/>
      <c r="D176" s="993" t="n"/>
      <c r="E176" s="993" t="n"/>
      <c r="F176" s="993" t="n"/>
      <c r="G176" s="993" t="n">
        <v>481785</v>
      </c>
      <c r="H176" s="993" t="n">
        <v>1881646</v>
      </c>
      <c r="I176" s="992" t="n"/>
      <c r="J176" s="180" t="n"/>
      <c r="N176" s="976">
        <f>B176</f>
        <v/>
      </c>
      <c r="O176" s="192" t="inlineStr"/>
      <c r="P176" s="192" t="inlineStr"/>
      <c r="Q176" s="192" t="inlineStr"/>
      <c r="R176" s="192" t="inlineStr"/>
      <c r="S176" s="192">
        <f>G176*BS!$B$9</f>
        <v/>
      </c>
      <c r="T176" s="192">
        <f>H176*BS!$B$9</f>
        <v/>
      </c>
      <c r="U176" s="193">
        <f>I167</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I168</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I169</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I170</f>
        <v/>
      </c>
    </row>
    <row r="180" ht="23.25" customFormat="1" customHeight="1" s="234">
      <c r="A180" s="79" t="n"/>
      <c r="B180" s="102" t="n"/>
      <c r="C180" s="103" t="n"/>
      <c r="D180" s="103" t="n"/>
      <c r="E180" s="103" t="n"/>
      <c r="F180" s="103" t="n"/>
      <c r="G180" s="103" t="n"/>
      <c r="H180" s="103" t="n"/>
      <c r="I180" s="992" t="n"/>
      <c r="J180" s="180" t="n"/>
      <c r="N180" s="976" t="inlineStr"/>
      <c r="O180" s="192" t="inlineStr"/>
      <c r="P180" s="192" t="inlineStr"/>
      <c r="Q180" s="192" t="inlineStr"/>
      <c r="R180" s="192" t="inlineStr"/>
      <c r="S180" s="192" t="inlineStr"/>
      <c r="T180" s="192" t="inlineStr"/>
      <c r="U180" s="193">
        <f>I171</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I172</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I173</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I174</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I175</f>
        <v/>
      </c>
    </row>
    <row r="185" ht="18.75" customFormat="1" customHeight="1" s="171">
      <c r="A185" s="79" t="n"/>
      <c r="B185" s="102" t="n"/>
      <c r="C185" s="993" t="n"/>
      <c r="D185" s="993" t="n"/>
      <c r="E185" s="993" t="n"/>
      <c r="F185" s="993" t="n"/>
      <c r="G185" s="993" t="n"/>
      <c r="H185" s="993" t="n"/>
      <c r="I185" s="986" t="n"/>
      <c r="J185" s="180" t="n"/>
      <c r="N185" s="976" t="inlineStr"/>
      <c r="O185" s="192" t="inlineStr"/>
      <c r="P185" s="192" t="inlineStr"/>
      <c r="Q185" s="192" t="inlineStr"/>
      <c r="R185" s="192" t="inlineStr"/>
      <c r="S185" s="192" t="inlineStr"/>
      <c r="T185" s="192" t="inlineStr"/>
      <c r="U185" s="193">
        <f>I176</f>
        <v/>
      </c>
    </row>
    <row r="186" ht="18.75" customFormat="1" customHeight="1" s="171">
      <c r="B186" s="102" t="n"/>
      <c r="C186" s="952" t="n"/>
      <c r="D186" s="952" t="n"/>
      <c r="E186" s="952" t="n"/>
      <c r="F186" s="952" t="n"/>
      <c r="G186" s="952" t="n"/>
      <c r="H186" s="952" t="n"/>
      <c r="I186" s="979" t="n"/>
      <c r="J186" s="180" t="n"/>
      <c r="N186" s="976" t="inlineStr"/>
      <c r="O186" s="192" t="inlineStr"/>
      <c r="P186" s="192" t="inlineStr"/>
      <c r="Q186" s="192" t="inlineStr"/>
      <c r="R186" s="192" t="inlineStr"/>
      <c r="S186" s="192" t="inlineStr"/>
      <c r="T186" s="192" t="inlineStr"/>
      <c r="U186" s="193">
        <f>I177</f>
        <v/>
      </c>
    </row>
    <row r="187" ht="18.75" customFormat="1" customHeight="1" s="171">
      <c r="A187" s="194" t="inlineStr">
        <is>
          <t>K32</t>
        </is>
      </c>
      <c r="B187" s="96" t="inlineStr">
        <is>
          <t>Total</t>
        </is>
      </c>
      <c r="C187" s="954">
        <f>SUM(INDIRECT(ADDRESS(MATCH("K31",$A:$A,0)+1,COLUMN(C$13),4)&amp;":"&amp;ADDRESS(MATCH("K32",$A:$A,0)-1,COLUMN(C$13),4)))</f>
        <v/>
      </c>
      <c r="D187" s="954">
        <f>SUM(INDIRECT(ADDRESS(MATCH("K31",$A:$A,0)+1,COLUMN(D$13),4)&amp;":"&amp;ADDRESS(MATCH("K32",$A:$A,0)-1,COLUMN(D$13),4)))</f>
        <v/>
      </c>
      <c r="E187" s="954">
        <f>SUM(INDIRECT(ADDRESS(MATCH("K31",$A:$A,0)+1,COLUMN(E$13),4)&amp;":"&amp;ADDRESS(MATCH("K32",$A:$A,0)-1,COLUMN(E$13),4)))</f>
        <v/>
      </c>
      <c r="F187" s="954">
        <f>SUM(INDIRECT(ADDRESS(MATCH("K31",$A:$A,0)+1,COLUMN(F$13),4)&amp;":"&amp;ADDRESS(MATCH("K32",$A:$A,0)-1,COLUMN(F$13),4)))</f>
        <v/>
      </c>
      <c r="G187" s="954">
        <f>SUM(INDIRECT(ADDRESS(MATCH("K31",$A:$A,0)+1,COLUMN(G$13),4)&amp;":"&amp;ADDRESS(MATCH("K32",$A:$A,0)-1,COLUMN(G$13),4)))</f>
        <v/>
      </c>
      <c r="H187" s="954">
        <f>SUM(INDIRECT(ADDRESS(MATCH("K31",$A:$A,0)+1,COLUMN(H$13),4)&amp;":"&amp;ADDRESS(MATCH("K32",$A:$A,0)-1,COLUMN(H$13),4)))</f>
        <v/>
      </c>
      <c r="I187" s="984" t="n"/>
      <c r="J187" s="196" t="n"/>
      <c r="K187" s="197" t="n"/>
      <c r="L187" s="197" t="n"/>
      <c r="M187" s="197" t="n"/>
      <c r="N187" s="966">
        <f>B187</f>
        <v/>
      </c>
      <c r="O187" s="198">
        <f>C187*BS!$B$9</f>
        <v/>
      </c>
      <c r="P187" s="198">
        <f>D187*BS!$B$9</f>
        <v/>
      </c>
      <c r="Q187" s="198">
        <f>E187*BS!$B$9</f>
        <v/>
      </c>
      <c r="R187" s="198">
        <f>F187*BS!$B$9</f>
        <v/>
      </c>
      <c r="S187" s="198">
        <f>G187*BS!$B$9</f>
        <v/>
      </c>
      <c r="T187" s="198">
        <f>H187*BS!$B$9</f>
        <v/>
      </c>
      <c r="U187" s="193">
        <f>I178</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s="102" t="n"/>
      <c r="C188" s="996" t="n"/>
      <c r="D188" s="996" t="n"/>
      <c r="E188" s="996" t="n"/>
      <c r="F188" s="996" t="n"/>
      <c r="G188" s="996" t="n"/>
      <c r="H188" s="996" t="n"/>
      <c r="I188" s="997" t="n"/>
      <c r="J188" s="180" t="n"/>
      <c r="N188" s="976" t="inlineStr"/>
      <c r="O188" s="192" t="inlineStr"/>
      <c r="P188" s="192" t="inlineStr"/>
      <c r="Q188" s="192" t="inlineStr"/>
      <c r="R188" s="192" t="inlineStr"/>
      <c r="S188" s="192" t="inlineStr"/>
      <c r="T188" s="192" t="inlineStr"/>
      <c r="U188" s="193" t="n"/>
    </row>
    <row r="189" ht="18.75" customFormat="1" customHeight="1" s="171">
      <c r="A189" s="194" t="inlineStr">
        <is>
          <t>K33</t>
        </is>
      </c>
      <c r="B189" s="96" t="inlineStr">
        <is>
          <t xml:space="preserve">Retained Earnings </t>
        </is>
      </c>
      <c r="C189" s="983" t="n"/>
      <c r="D189" s="983" t="n"/>
      <c r="E189" s="983" t="n"/>
      <c r="F189" s="983" t="n"/>
      <c r="G189" s="983" t="n"/>
      <c r="H189" s="983" t="n"/>
      <c r="I189" s="998" t="n"/>
      <c r="J189" s="196" t="n"/>
      <c r="K189" s="197" t="n"/>
      <c r="L189" s="197" t="n"/>
      <c r="M189" s="197" t="n"/>
      <c r="N189" s="966">
        <f>B189</f>
        <v/>
      </c>
      <c r="O189" s="198" t="inlineStr"/>
      <c r="P189" s="198" t="inlineStr"/>
      <c r="Q189" s="198" t="inlineStr"/>
      <c r="R189" s="198" t="inlineStr"/>
      <c r="S189" s="198" t="inlineStr"/>
      <c r="T189" s="198" t="inlineStr"/>
      <c r="U189" s="193">
        <f>I180</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103" t="n"/>
      <c r="D190" s="103" t="n"/>
      <c r="E190" s="103" t="n"/>
      <c r="F190" s="103" t="n"/>
      <c r="G190" s="103" t="n"/>
      <c r="H190" s="10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194" t="n"/>
      <c r="B191" s="102" t="n"/>
      <c r="C191" s="993" t="n"/>
      <c r="D191" s="993" t="n"/>
      <c r="E191" s="993" t="n"/>
      <c r="F191" s="993" t="n"/>
      <c r="G191" s="993" t="n"/>
      <c r="H191" s="993" t="n"/>
      <c r="I191" s="998" t="n"/>
      <c r="J191" s="196" t="n"/>
      <c r="K191" s="197" t="n"/>
      <c r="L191" s="197" t="n"/>
      <c r="M191" s="197" t="n"/>
      <c r="N191" s="966" t="inlineStr"/>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79" t="inlineStr">
        <is>
          <t>K34</t>
        </is>
      </c>
      <c r="B192" s="96" t="inlineStr">
        <is>
          <t>Total</t>
        </is>
      </c>
      <c r="C192" s="954">
        <f>SUM(INDIRECT(ADDRESS(MATCH("K33",$A:$A,0)+1,COLUMN(C$13),4)&amp;":"&amp;ADDRESS(MATCH("K34",$A:$A,0)-1,COLUMN(C$13),4)))</f>
        <v/>
      </c>
      <c r="D192" s="954">
        <f>SUM(INDIRECT(ADDRESS(MATCH("K33",$A:$A,0)+1,COLUMN(D$13),4)&amp;":"&amp;ADDRESS(MATCH("K34",$A:$A,0)-1,COLUMN(D$13),4)))</f>
        <v/>
      </c>
      <c r="E192" s="954">
        <f>SUM(INDIRECT(ADDRESS(MATCH("K33",$A:$A,0)+1,COLUMN(E$13),4)&amp;":"&amp;ADDRESS(MATCH("K34",$A:$A,0)-1,COLUMN(E$13),4)))</f>
        <v/>
      </c>
      <c r="F192" s="954">
        <f>SUM(INDIRECT(ADDRESS(MATCH("K33",$A:$A,0)+1,COLUMN(F$13),4)&amp;":"&amp;ADDRESS(MATCH("K34",$A:$A,0)-1,COLUMN(F$13),4)))</f>
        <v/>
      </c>
      <c r="G192" s="954">
        <f>SUM(INDIRECT(ADDRESS(MATCH("K33",$A:$A,0)+1,COLUMN(G$13),4)&amp;":"&amp;ADDRESS(MATCH("K34",$A:$A,0)-1,COLUMN(G$13),4)))</f>
        <v/>
      </c>
      <c r="H192" s="954">
        <f>SUM(INDIRECT(ADDRESS(MATCH("K33",$A:$A,0)+1,COLUMN(H$13),4)&amp;":"&amp;ADDRESS(MATCH("K34",$A:$A,0)-1,COLUMN(H$13),4)))</f>
        <v/>
      </c>
      <c r="I192" s="997" t="n"/>
      <c r="J192" s="180" t="n"/>
      <c r="N192" s="976">
        <f>B192</f>
        <v/>
      </c>
      <c r="O192" s="192">
        <f>C192*BS!$B$9</f>
        <v/>
      </c>
      <c r="P192" s="192">
        <f>D192*BS!$B$9</f>
        <v/>
      </c>
      <c r="Q192" s="192">
        <f>E192*BS!$B$9</f>
        <v/>
      </c>
      <c r="R192" s="192">
        <f>F192*BS!$B$9</f>
        <v/>
      </c>
      <c r="S192" s="192">
        <f>G192*BS!$B$9</f>
        <v/>
      </c>
      <c r="T192" s="192">
        <f>H192*BS!$B$9</f>
        <v/>
      </c>
      <c r="U192" s="193" t="n"/>
    </row>
    <row r="193" ht="18.75" customFormat="1" customHeight="1" s="171">
      <c r="A193" s="171" t="inlineStr">
        <is>
          <t>K35</t>
        </is>
      </c>
      <c r="B193" s="96" t="inlineStr">
        <is>
          <t xml:space="preserve">Others </t>
        </is>
      </c>
      <c r="C193" s="999" t="n"/>
      <c r="D193" s="999" t="n"/>
      <c r="E193" s="999" t="n"/>
      <c r="F193" s="999" t="n"/>
      <c r="G193" s="999" t="n"/>
      <c r="H193" s="999" t="n"/>
      <c r="I193" s="997" t="n"/>
      <c r="J193" s="180" t="n"/>
      <c r="N193" s="966">
        <f>B193</f>
        <v/>
      </c>
      <c r="O193" s="204" t="inlineStr"/>
      <c r="P193" s="204" t="inlineStr"/>
      <c r="Q193" s="204" t="inlineStr"/>
      <c r="R193" s="204" t="inlineStr"/>
      <c r="S193" s="204" t="inlineStr"/>
      <c r="T193" s="204" t="inlineStr"/>
      <c r="U193" s="193"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I185</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I186</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103" t="n"/>
      <c r="D196" s="103" t="n"/>
      <c r="E196" s="103" t="n"/>
      <c r="F196" s="103" t="n"/>
      <c r="G196" s="103" t="n"/>
      <c r="H196" s="103" t="n"/>
      <c r="I196" s="997" t="n"/>
      <c r="J196" s="180" t="n"/>
      <c r="K196" s="172" t="n"/>
      <c r="L196" s="172" t="n"/>
      <c r="M196" s="172" t="n"/>
      <c r="N196" s="973" t="inlineStr"/>
      <c r="O196" s="192" t="inlineStr"/>
      <c r="P196" s="192" t="inlineStr"/>
      <c r="Q196" s="192" t="inlineStr"/>
      <c r="R196" s="192" t="inlineStr"/>
      <c r="S196" s="192" t="inlineStr"/>
      <c r="T196" s="192" t="inlineStr"/>
      <c r="U196" s="193">
        <f>I187</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I188</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000"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I189</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I190</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I191</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I192</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I193</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I194</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inlineStr">
        <is>
          <t>K36</t>
        </is>
      </c>
      <c r="B204" s="96" t="inlineStr">
        <is>
          <t>Total</t>
        </is>
      </c>
      <c r="C204" s="954">
        <f>SUM(INDIRECT(ADDRESS(MATCH("K35",$A:$A,0)+1,COLUMN(C$13),4)&amp;":"&amp;ADDRESS(MATCH("K36",$A:$A,0)-1,COLUMN(C$13),4)))</f>
        <v/>
      </c>
      <c r="D204" s="954">
        <f>SUM(INDIRECT(ADDRESS(MATCH("K35",$A:$A,0)+1,COLUMN(D$13),4)&amp;":"&amp;ADDRESS(MATCH("K36",$A:$A,0)-1,COLUMN(D$13),4)))</f>
        <v/>
      </c>
      <c r="E204" s="954">
        <f>SUM(INDIRECT(ADDRESS(MATCH("K35",$A:$A,0)+1,COLUMN(E$13),4)&amp;":"&amp;ADDRESS(MATCH("K36",$A:$A,0)-1,COLUMN(E$13),4)))</f>
        <v/>
      </c>
      <c r="F204" s="954">
        <f>SUM(INDIRECT(ADDRESS(MATCH("K35",$A:$A,0)+1,COLUMN(F$13),4)&amp;":"&amp;ADDRESS(MATCH("K36",$A:$A,0)-1,COLUMN(F$13),4)))</f>
        <v/>
      </c>
      <c r="G204" s="954">
        <f>SUM(INDIRECT(ADDRESS(MATCH("K35",$A:$A,0)+1,COLUMN(G$13),4)&amp;":"&amp;ADDRESS(MATCH("K36",$A:$A,0)-1,COLUMN(G$13),4)))</f>
        <v/>
      </c>
      <c r="H204" s="954">
        <f>SUM(INDIRECT(ADDRESS(MATCH("K35",$A:$A,0)+1,COLUMN(H$13),4)&amp;":"&amp;ADDRESS(MATCH("K36",$A:$A,0)-1,COLUMN(H$13),4)))</f>
        <v/>
      </c>
      <c r="I204" s="997" t="n"/>
      <c r="J204" s="180" t="n"/>
      <c r="K204" s="172" t="n"/>
      <c r="L204" s="172" t="n"/>
      <c r="M204" s="172" t="n"/>
      <c r="N204" s="966">
        <f>B204</f>
        <v/>
      </c>
      <c r="O204" s="1001">
        <f>C204*BS!$B$9</f>
        <v/>
      </c>
      <c r="P204" s="1001">
        <f>D204*BS!$B$9</f>
        <v/>
      </c>
      <c r="Q204" s="1001">
        <f>E204*BS!$B$9</f>
        <v/>
      </c>
      <c r="R204" s="1001">
        <f>F204*BS!$B$9</f>
        <v/>
      </c>
      <c r="S204" s="1001">
        <f>G204*BS!$B$9</f>
        <v/>
      </c>
      <c r="T204" s="1001">
        <f>H204*BS!$B$9</f>
        <v/>
      </c>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t="n"/>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194" t="inlineStr">
        <is>
          <t>K37</t>
        </is>
      </c>
      <c r="B206" s="96" t="inlineStr">
        <is>
          <t xml:space="preserve">Total Shareholders Equity </t>
        </is>
      </c>
      <c r="C206" s="983" t="n"/>
      <c r="D206" s="983" t="n"/>
      <c r="E206" s="983" t="n"/>
      <c r="F206" s="983" t="n"/>
      <c r="G206" s="983" t="n"/>
      <c r="H206" s="983" t="n"/>
      <c r="I206" s="998" t="n"/>
      <c r="J206" s="196" t="n"/>
      <c r="K206" s="197" t="n"/>
      <c r="L206" s="197" t="n"/>
      <c r="M206" s="197" t="n"/>
      <c r="N206" s="966">
        <f>B206</f>
        <v/>
      </c>
      <c r="O206" s="198" t="inlineStr"/>
      <c r="P206" s="198" t="inlineStr"/>
      <c r="Q206" s="198" t="inlineStr"/>
      <c r="R206" s="198" t="inlineStr"/>
      <c r="S206" s="198" t="inlineStr"/>
      <c r="T206" s="198" t="inlineStr"/>
      <c r="U206" s="193">
        <f>I197</f>
        <v/>
      </c>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102" t="n"/>
      <c r="C207" s="103" t="n"/>
      <c r="D207" s="103" t="n"/>
      <c r="E207" s="103" t="n"/>
      <c r="F207" s="103" t="n"/>
      <c r="G207" s="103" t="n"/>
      <c r="H207" s="103" t="n"/>
      <c r="I207" s="984" t="n"/>
      <c r="J207" s="180" t="n"/>
      <c r="N207" s="976" t="inlineStr"/>
      <c r="O207" s="192" t="inlineStr"/>
      <c r="P207" s="192" t="inlineStr"/>
      <c r="Q207" s="192" t="inlineStr"/>
      <c r="R207" s="192" t="inlineStr"/>
      <c r="S207" s="192" t="inlineStr"/>
      <c r="T207" s="192" t="inlineStr"/>
      <c r="U207" s="193">
        <f>I198</f>
        <v/>
      </c>
    </row>
    <row r="208">
      <c r="B208" s="102" t="n"/>
      <c r="C208" s="1002" t="n"/>
      <c r="D208" s="1002" t="n"/>
      <c r="E208" s="1002" t="n"/>
      <c r="F208" s="1002" t="n"/>
      <c r="G208" s="1002" t="n"/>
      <c r="H208" s="1002" t="n"/>
      <c r="I208" s="984" t="n"/>
      <c r="J208" s="180" t="n"/>
      <c r="N208" s="976" t="inlineStr"/>
      <c r="O208" s="192" t="inlineStr"/>
      <c r="P208" s="192" t="inlineStr"/>
      <c r="Q208" s="192" t="inlineStr"/>
      <c r="R208" s="192" t="inlineStr"/>
      <c r="S208" s="192" t="inlineStr"/>
      <c r="T208" s="192" t="inlineStr"/>
      <c r="U208" s="193" t="n"/>
    </row>
    <row r="209">
      <c r="A209" s="171" t="inlineStr">
        <is>
          <t>K38</t>
        </is>
      </c>
      <c r="B209" s="96" t="inlineStr">
        <is>
          <t>Total</t>
        </is>
      </c>
      <c r="C209" s="954">
        <f>SUM(INDIRECT(ADDRESS(MATCH("K37",$A:$A,0)+1,COLUMN(C$13),4)&amp;":"&amp;ADDRESS(MATCH("K38",$A:$A,0)-1,COLUMN(C$13),4)))</f>
        <v/>
      </c>
      <c r="D209" s="954">
        <f>SUM(INDIRECT(ADDRESS(MATCH("K37",$A:$A,0)+1,COLUMN(D$13),4)&amp;":"&amp;ADDRESS(MATCH("K38",$A:$A,0)-1,COLUMN(D$13),4)))</f>
        <v/>
      </c>
      <c r="E209" s="954">
        <f>SUM(INDIRECT(ADDRESS(MATCH("K37",$A:$A,0)+1,COLUMN(E$13),4)&amp;":"&amp;ADDRESS(MATCH("K38",$A:$A,0)-1,COLUMN(E$13),4)))</f>
        <v/>
      </c>
      <c r="F209" s="954">
        <f>SUM(INDIRECT(ADDRESS(MATCH("K37",$A:$A,0)+1,COLUMN(F$13),4)&amp;":"&amp;ADDRESS(MATCH("K38",$A:$A,0)-1,COLUMN(F$13),4)))</f>
        <v/>
      </c>
      <c r="G209" s="954">
        <f>SUM(INDIRECT(ADDRESS(MATCH("K37",$A:$A,0)+1,COLUMN(G$13),4)&amp;":"&amp;ADDRESS(MATCH("K38",$A:$A,0)-1,COLUMN(G$13),4)))</f>
        <v/>
      </c>
      <c r="H209" s="954">
        <f>SUM(INDIRECT(ADDRESS(MATCH("K37",$A:$A,0)+1,COLUMN(H$13),4)&amp;":"&amp;ADDRESS(MATCH("K38",$A:$A,0)-1,COLUMN(H$13),4)))</f>
        <v/>
      </c>
      <c r="I209" s="984" t="n"/>
      <c r="J209" s="180" t="n"/>
      <c r="N209" s="976">
        <f>B209</f>
        <v/>
      </c>
      <c r="O209" s="192">
        <f>C209*BS!$B$9</f>
        <v/>
      </c>
      <c r="P209" s="192">
        <f>D209*BS!$B$9</f>
        <v/>
      </c>
      <c r="Q209" s="192">
        <f>E209*BS!$B$9</f>
        <v/>
      </c>
      <c r="R209" s="192">
        <f>F209*BS!$B$9</f>
        <v/>
      </c>
      <c r="S209" s="192">
        <f>G209*BS!$B$9</f>
        <v/>
      </c>
      <c r="T209" s="192">
        <f>H209*BS!$B$9</f>
        <v/>
      </c>
      <c r="U209" s="193" t="n"/>
    </row>
    <row r="210">
      <c r="A210" s="171" t="inlineStr">
        <is>
          <t>K39</t>
        </is>
      </c>
      <c r="B210" s="96" t="inlineStr">
        <is>
          <t xml:space="preserve">Off Balance Liabilities </t>
        </is>
      </c>
      <c r="C210" s="1003" t="n"/>
      <c r="D210" s="1003" t="n"/>
      <c r="E210" s="1003" t="n"/>
      <c r="F210" s="1003" t="n"/>
      <c r="G210" s="1003" t="n"/>
      <c r="H210" s="1003" t="n"/>
      <c r="I210" s="997" t="n"/>
      <c r="J210" s="180" t="n"/>
      <c r="N210" s="966">
        <f>B210</f>
        <v/>
      </c>
      <c r="O210" s="204" t="inlineStr"/>
      <c r="P210" s="204" t="inlineStr"/>
      <c r="Q210" s="204" t="inlineStr"/>
      <c r="R210" s="204" t="inlineStr"/>
      <c r="S210" s="204" t="inlineStr"/>
      <c r="T210" s="204" t="inlineStr"/>
      <c r="U210" s="193" t="n"/>
    </row>
    <row r="211">
      <c r="B211" s="102" t="inlineStr">
        <is>
          <t>- LC</t>
        </is>
      </c>
      <c r="C211" s="991" t="n"/>
      <c r="D211" s="991" t="n"/>
      <c r="E211" s="991" t="n"/>
      <c r="F211" s="991" t="n"/>
      <c r="G211" s="991" t="n"/>
      <c r="H211" s="991" t="n"/>
      <c r="I211" s="977" t="n"/>
      <c r="J211" s="180" t="n"/>
      <c r="N211" s="976">
        <f>B211</f>
        <v/>
      </c>
      <c r="O211" s="192" t="inlineStr"/>
      <c r="P211" s="192" t="inlineStr"/>
      <c r="Q211" s="192" t="inlineStr"/>
      <c r="R211" s="192" t="inlineStr"/>
      <c r="S211" s="192" t="inlineStr"/>
      <c r="T211" s="192" t="inlineStr"/>
      <c r="U211" s="193">
        <f>I202</f>
        <v/>
      </c>
    </row>
    <row r="212">
      <c r="B212" s="102" t="inlineStr">
        <is>
          <t>- BG</t>
        </is>
      </c>
      <c r="C212" s="991" t="n"/>
      <c r="D212" s="991" t="n"/>
      <c r="E212" s="991" t="n"/>
      <c r="F212" s="991" t="n"/>
      <c r="G212" s="991" t="n"/>
      <c r="H212" s="991" t="n"/>
      <c r="I212" s="239" t="n"/>
      <c r="J212" s="180" t="n"/>
      <c r="N212" s="976">
        <f>B212</f>
        <v/>
      </c>
      <c r="O212" s="192" t="inlineStr"/>
      <c r="P212" s="192" t="inlineStr"/>
      <c r="Q212" s="192" t="inlineStr"/>
      <c r="R212" s="192" t="inlineStr"/>
      <c r="S212" s="192" t="inlineStr"/>
      <c r="T212" s="192" t="inlineStr"/>
      <c r="U212" s="193">
        <f>I203</f>
        <v/>
      </c>
    </row>
    <row r="213" ht="20.25" customFormat="1" customHeight="1" s="194">
      <c r="B213" s="102" t="inlineStr">
        <is>
          <t>- BD</t>
        </is>
      </c>
      <c r="C213" s="103" t="n"/>
      <c r="D213" s="103" t="n"/>
      <c r="E213" s="103" t="n"/>
      <c r="F213" s="103" t="n"/>
      <c r="G213" s="103" t="n"/>
      <c r="H213" s="103" t="n"/>
      <c r="I213" s="240" t="n"/>
      <c r="J213" s="180" t="n"/>
      <c r="N213" s="976">
        <f>B213</f>
        <v/>
      </c>
      <c r="O213" s="192" t="inlineStr"/>
      <c r="P213" s="192" t="inlineStr"/>
      <c r="Q213" s="192" t="inlineStr"/>
      <c r="R213" s="192" t="inlineStr"/>
      <c r="S213" s="192" t="inlineStr"/>
      <c r="T213" s="192" t="inlineStr"/>
      <c r="U213" s="193">
        <f>I204</f>
        <v/>
      </c>
    </row>
    <row r="214">
      <c r="B214" s="102" t="inlineStr">
        <is>
          <t>- CG</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I205</f>
        <v/>
      </c>
    </row>
    <row r="215">
      <c r="B215" s="102" t="inlineStr">
        <is>
          <t>- Commitments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I206</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I207</f>
        <v/>
      </c>
    </row>
    <row r="217">
      <c r="B217" s="102" t="inlineStr">
        <is>
          <t>- Others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I208</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I209</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I210</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I211</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I212</f>
        <v/>
      </c>
    </row>
    <row r="222">
      <c r="A222" s="194" t="inlineStr">
        <is>
          <t>K40</t>
        </is>
      </c>
      <c r="B222" s="243" t="inlineStr">
        <is>
          <t xml:space="preserve">Total </t>
        </is>
      </c>
      <c r="C222" s="1004">
        <f>SUM(INDIRECT(ADDRESS(MATCH("K39",$A:$A,0)+1,COLUMN(C$13),4)&amp;":"&amp;ADDRESS(MATCH("K40",$A:$A,0)-1,COLUMN(C$13),4)))</f>
        <v/>
      </c>
      <c r="D222" s="1004">
        <f>SUM(INDIRECT(ADDRESS(MATCH("K39",$A:$A,0)+1,COLUMN(D$13),4)&amp;":"&amp;ADDRESS(MATCH("K40",$A:$A,0)-1,COLUMN(D$13),4)))</f>
        <v/>
      </c>
      <c r="E222" s="1004">
        <f>SUM(INDIRECT(ADDRESS(MATCH("K39",$A:$A,0)+1,COLUMN(E$13),4)&amp;":"&amp;ADDRESS(MATCH("K40",$A:$A,0)-1,COLUMN(E$13),4)))</f>
        <v/>
      </c>
      <c r="F222" s="1004">
        <f>SUM(INDIRECT(ADDRESS(MATCH("K39",$A:$A,0)+1,COLUMN(F$13),4)&amp;":"&amp;ADDRESS(MATCH("K40",$A:$A,0)-1,COLUMN(F$13),4)))</f>
        <v/>
      </c>
      <c r="G222" s="1004">
        <f>SUM(INDIRECT(ADDRESS(MATCH("K39",$A:$A,0)+1,COLUMN(G$13),4)&amp;":"&amp;ADDRESS(MATCH("K40",$A:$A,0)-1,COLUMN(G$13),4)))</f>
        <v/>
      </c>
      <c r="H222" s="1004">
        <f>SUM(INDIRECT(ADDRESS(MATCH("K39",$A:$A,0)+1,COLUMN(H$13),4)&amp;":"&amp;ADDRESS(MATCH("K40",$A:$A,0)-1,COLUMN(H$13),4)))</f>
        <v/>
      </c>
      <c r="I222" s="245" t="n"/>
      <c r="J222" s="196" t="n"/>
      <c r="K222" s="197" t="n"/>
      <c r="L222" s="197" t="n"/>
      <c r="M222" s="197" t="n"/>
      <c r="N222" s="966">
        <f>B222</f>
        <v/>
      </c>
      <c r="O222" s="246">
        <f>C222*BS!$B$9</f>
        <v/>
      </c>
      <c r="P222" s="246">
        <f>D222*BS!$B$9</f>
        <v/>
      </c>
      <c r="Q222" s="246">
        <f>E222*BS!$B$9</f>
        <v/>
      </c>
      <c r="R222" s="246">
        <f>F222*BS!$B$9</f>
        <v/>
      </c>
      <c r="S222" s="246">
        <f>G222*BS!$B$9</f>
        <v/>
      </c>
      <c r="T222" s="246">
        <f>H222*BS!$B$9</f>
        <v/>
      </c>
      <c r="U222" s="247">
        <f>I213</f>
        <v/>
      </c>
      <c r="V222" s="197" t="n"/>
      <c r="W222" s="197" t="n"/>
      <c r="X222" s="197" t="n"/>
      <c r="Y222" s="197" t="n"/>
      <c r="Z222" s="197" t="n"/>
      <c r="AA222" s="197" t="n"/>
      <c r="AB222" s="197" t="n"/>
      <c r="AC222" s="197" t="n"/>
      <c r="AD222" s="197" t="n"/>
      <c r="AE222" s="197" t="n"/>
      <c r="AF222" s="197" t="n"/>
      <c r="AG222" s="197" t="n"/>
      <c r="AH222" s="197" t="n"/>
      <c r="AI222" s="197" t="n"/>
      <c r="AJ222" s="197" t="n"/>
      <c r="AK222" s="197" t="n"/>
      <c r="AL222" s="197" t="n"/>
      <c r="AM222" s="197" t="n"/>
      <c r="AN222" s="197" t="n"/>
      <c r="AO222" s="197" t="n"/>
      <c r="AP222" s="197" t="n"/>
      <c r="AQ222" s="197" t="n"/>
      <c r="AR222" s="197" t="n"/>
      <c r="AS222" s="197" t="n"/>
      <c r="AT222" s="197" t="n"/>
      <c r="AU222" s="197" t="n"/>
      <c r="AV222" s="197" t="n"/>
      <c r="AW222" s="197" t="n"/>
      <c r="AX222" s="197" t="n"/>
      <c r="AY222" s="197" t="n"/>
      <c r="AZ222" s="197" t="n"/>
      <c r="BA222" s="197" t="n"/>
      <c r="BB222" s="197" t="n"/>
      <c r="BC222" s="197" t="n"/>
      <c r="BD222" s="197" t="n"/>
      <c r="BE222" s="197" t="n"/>
      <c r="BF222" s="197" t="n"/>
      <c r="BG222" s="197" t="n"/>
      <c r="BH222" s="197" t="n"/>
      <c r="BI222" s="197" t="n"/>
      <c r="BJ222" s="197" t="n"/>
      <c r="BK222" s="197" t="n"/>
      <c r="BL222" s="197" t="n"/>
      <c r="BM222" s="197" t="n"/>
      <c r="BN222" s="197" t="n"/>
      <c r="BO222" s="197" t="n"/>
      <c r="BP222" s="197" t="n"/>
      <c r="BQ222" s="197" t="n"/>
      <c r="BR222" s="197" t="n"/>
      <c r="BS222" s="197" t="n"/>
      <c r="BT222" s="197" t="n"/>
      <c r="BU222" s="197" t="n"/>
      <c r="BV222" s="197" t="n"/>
      <c r="BW222" s="197" t="n"/>
      <c r="BX222" s="197" t="n"/>
      <c r="BY222" s="197" t="n"/>
      <c r="BZ222" s="197" t="n"/>
      <c r="CA222" s="197" t="n"/>
      <c r="CB222" s="197" t="n"/>
      <c r="CC222" s="197" t="n"/>
      <c r="CD222" s="197" t="n"/>
      <c r="CE222" s="197" t="n"/>
      <c r="CF222" s="197" t="n"/>
      <c r="CG222" s="197" t="n"/>
      <c r="CH222" s="197" t="n"/>
      <c r="CI222" s="197" t="n"/>
      <c r="CJ222" s="197" t="n"/>
      <c r="CK222" s="197" t="n"/>
      <c r="CL222" s="197" t="n"/>
      <c r="CM222" s="197" t="n"/>
      <c r="CN222" s="197" t="n"/>
      <c r="CO222" s="197" t="n"/>
      <c r="CP222" s="197" t="n"/>
      <c r="CQ222" s="197" t="n"/>
      <c r="CR222" s="197" t="n"/>
      <c r="CS222" s="197" t="n"/>
      <c r="CT222" s="197" t="n"/>
      <c r="CU222" s="197" t="n"/>
      <c r="CV222" s="197" t="n"/>
      <c r="CW222" s="197" t="n"/>
      <c r="CX222" s="197" t="n"/>
      <c r="CY222" s="197" t="n"/>
      <c r="CZ222" s="197" t="n"/>
      <c r="DA222" s="197" t="n"/>
      <c r="DB222" s="197" t="n"/>
      <c r="DC222" s="197" t="n"/>
      <c r="DD222" s="197" t="n"/>
      <c r="DE222" s="197" t="n"/>
      <c r="DF222" s="197" t="n"/>
      <c r="DG222" s="197" t="n"/>
      <c r="DH222" s="197" t="n"/>
      <c r="DI222" s="197" t="n"/>
      <c r="DJ222" s="197" t="n"/>
      <c r="DK222" s="197" t="n"/>
      <c r="DL222" s="197" t="n"/>
      <c r="DM222" s="197" t="n"/>
      <c r="DN222" s="197" t="n"/>
      <c r="DO222" s="197" t="n"/>
      <c r="DP222" s="197" t="n"/>
      <c r="DQ222" s="197" t="n"/>
      <c r="DR222" s="197" t="n"/>
      <c r="DS222" s="197" t="n"/>
      <c r="DT222" s="197" t="n"/>
      <c r="DU222" s="197" t="n"/>
      <c r="DV222" s="197" t="n"/>
      <c r="DW222" s="197" t="n"/>
      <c r="DX222" s="197" t="n"/>
      <c r="DY222" s="197" t="n"/>
      <c r="DZ222" s="197" t="n"/>
      <c r="EA222" s="197" t="n"/>
      <c r="EB222" s="197" t="n"/>
      <c r="EC222" s="197" t="n"/>
      <c r="ED222" s="197" t="n"/>
      <c r="EE222" s="197" t="n"/>
      <c r="EF222" s="197" t="n"/>
      <c r="EG222" s="197" t="n"/>
      <c r="EH222" s="197" t="n"/>
      <c r="EI222" s="197" t="n"/>
      <c r="EJ222" s="197" t="n"/>
    </row>
    <row r="223">
      <c r="B223" s="248" t="n"/>
      <c r="C223" s="242" t="n"/>
      <c r="D223" s="242" t="n"/>
      <c r="E223" s="242" t="n"/>
      <c r="F223" s="242" t="n"/>
      <c r="G223" s="242" t="n"/>
      <c r="H223" s="242" t="n"/>
      <c r="I223" s="242" t="n"/>
      <c r="J223" s="180" t="n"/>
      <c r="N223" t="inlineStr"/>
      <c r="O223" s="249" t="inlineStr"/>
      <c r="P223" s="249" t="inlineStr"/>
      <c r="Q223" s="249" t="inlineStr"/>
      <c r="R223" s="249" t="inlineStr"/>
      <c r="S223" s="249" t="inlineStr"/>
      <c r="T223" s="249" t="inlineStr"/>
      <c r="U223" s="249" t="n"/>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contracts with customers Sale of goods machinery Sales of goods - spare parts Service revenue Revenue from contracts with customers Sale of goods machinery Sales of goods - spare parts Service revenue</t>
        </is>
      </c>
      <c r="C15" s="939" t="n"/>
      <c r="D15" s="939" t="n"/>
      <c r="E15" s="939" t="n"/>
      <c r="F15" s="939" t="n"/>
      <c r="G15" s="939" t="n">
        <v>3783585</v>
      </c>
      <c r="H15" s="939" t="n">
        <v>2753666</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200172723</v>
      </c>
      <c r="H29" s="939" t="n">
        <v>248871118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Profit before income tax includes the following specific expenses: Depreciation expense (Gain)/loss on sale of property, plant and equipment Sundry Expense</t>
        </is>
      </c>
      <c r="C56" s="939" t="n"/>
      <c r="D56" s="939" t="n"/>
      <c r="E56" s="939" t="n"/>
      <c r="F56" s="939" t="n"/>
      <c r="G56" s="939" t="n">
        <v>139561</v>
      </c>
      <c r="H56" s="939" t="n">
        <v>406915</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t>
        </is>
      </c>
      <c r="C57" s="939" t="n"/>
      <c r="D57" s="939" t="n"/>
      <c r="E57" s="939" t="n"/>
      <c r="F57" s="939" t="n"/>
      <c r="G57" s="939" t="n">
        <v>2865203</v>
      </c>
      <c r="H57" s="939" t="n">
        <v>1916936</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 from bank deposits</t>
        </is>
      </c>
      <c r="C98" s="939" t="n"/>
      <c r="D98" s="939" t="n"/>
      <c r="E98" s="939" t="n"/>
      <c r="F98" s="939" t="n"/>
      <c r="G98" s="939" t="n">
        <v>57022</v>
      </c>
      <c r="H98" s="939" t="n">
        <v>1473081</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Financial income</t>
        </is>
      </c>
      <c r="C99" s="939" t="n"/>
      <c r="D99" s="939" t="n"/>
      <c r="E99" s="939" t="n"/>
      <c r="F99" s="939" t="n"/>
      <c r="G99" s="939" t="n">
        <v>383311</v>
      </c>
      <c r="H99" s="939" t="n">
        <v>936338</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 on lease liability</t>
        </is>
      </c>
      <c r="C111" s="939" t="n"/>
      <c r="D111" s="939" t="n"/>
      <c r="E111" s="939" t="n"/>
      <c r="F111" s="939" t="n"/>
      <c r="G111" s="939" t="n">
        <v>62798</v>
      </c>
      <c r="H111" s="939" t="n">
        <v>91193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None Interest expense on service providers</t>
        </is>
      </c>
      <c r="C112" s="939" t="n"/>
      <c r="D112" s="939" t="n"/>
      <c r="E112" s="939" t="n"/>
      <c r="F112" s="939" t="n"/>
      <c r="G112" s="939" t="n">
        <v>357936</v>
      </c>
      <c r="H112" s="939" t="n">
        <v>649147</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Other income</t>
        </is>
      </c>
      <c r="C124" s="952" t="n"/>
      <c r="D124" s="952" t="n"/>
      <c r="E124" s="952" t="n"/>
      <c r="F124" s="952" t="n"/>
      <c r="G124" s="952" t="n">
        <v>106594</v>
      </c>
      <c r="H124" s="952" t="n">
        <v>260503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Interest income from bank deposits</t>
        </is>
      </c>
      <c r="C125" s="991" t="n"/>
      <c r="D125" s="991" t="n"/>
      <c r="E125" s="991" t="n"/>
      <c r="F125" s="991" t="n"/>
      <c r="G125" s="991" t="n">
        <v>57022</v>
      </c>
      <c r="H125" s="991" t="n">
        <v>1473081</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None Net foreign exchange gain/(loss)</t>
        </is>
      </c>
      <c r="C126" s="939" t="n"/>
      <c r="D126" s="939" t="n"/>
      <c r="E126" s="939" t="n"/>
      <c r="F126" s="939" t="n"/>
      <c r="G126" s="939" t="n">
        <v>326289</v>
      </c>
      <c r="H126" s="939" t="n">
        <v>-536743</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5263366</v>
      </c>
      <c r="H138" s="939" t="n">
        <v>9869079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52356854</v>
      </c>
      <c r="G12" s="1029" t="n">
        <v>40002572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-160346</v>
      </c>
      <c r="G13" s="1028" t="n">
        <v>-295489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19327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20242292</v>
      </c>
      <c r="G18" s="1029" t="n">
        <v>640849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-3529177</v>
      </c>
      <c r="G21" s="1028" t="n">
        <v>-9380373</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-391131</v>
      </c>
      <c r="G23" s="1028" t="n">
        <v>-405841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-3920308</v>
      </c>
      <c r="G25" s="1029" t="n">
        <v>-9786214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