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K\Documents\Poojastuff\dono\Manipal-Deloitte\Tensorflow&amp;ANN\NeuralNetworks\"/>
    </mc:Choice>
  </mc:AlternateContent>
  <bookViews>
    <workbookView xWindow="0" yWindow="0" windowWidth="20490" windowHeight="7530" firstSheet="1" activeTab="5"/>
  </bookViews>
  <sheets>
    <sheet name="Neuron" sheetId="2" r:id="rId1"/>
    <sheet name="MLP" sheetId="1" r:id="rId2"/>
    <sheet name="Regression" sheetId="4" r:id="rId3"/>
    <sheet name="Classifier" sheetId="5" r:id="rId4"/>
    <sheet name="Classifier Table" sheetId="7" r:id="rId5"/>
    <sheet name="Gradient descent" sheetId="9" r:id="rId6"/>
    <sheet name="Convolution" sheetId="3" r:id="rId7"/>
    <sheet name="Convolution Padding" sheetId="6" r:id="rId8"/>
    <sheet name="Convolution Meaning" sheetId="8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8" l="1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T28" i="5" l="1"/>
  <c r="Q69" i="3" l="1"/>
  <c r="P69" i="3"/>
  <c r="O69" i="3"/>
  <c r="Q68" i="3"/>
  <c r="P68" i="3"/>
  <c r="O68" i="3"/>
  <c r="Q67" i="3"/>
  <c r="P67" i="3"/>
  <c r="O67" i="3"/>
  <c r="P63" i="3"/>
  <c r="O63" i="3"/>
  <c r="Q62" i="3"/>
  <c r="P62" i="3"/>
  <c r="O62" i="3"/>
  <c r="Q61" i="3"/>
  <c r="P61" i="3"/>
  <c r="O61" i="3"/>
  <c r="O57" i="3"/>
  <c r="Q56" i="3"/>
  <c r="P56" i="3"/>
  <c r="O56" i="3"/>
  <c r="Q55" i="3"/>
  <c r="P55" i="3"/>
  <c r="O55" i="3"/>
  <c r="Q50" i="3"/>
  <c r="P50" i="3"/>
  <c r="O50" i="3"/>
  <c r="Q49" i="3"/>
  <c r="P49" i="3"/>
  <c r="O49" i="3"/>
  <c r="P44" i="3"/>
  <c r="O44" i="3"/>
  <c r="Q43" i="3"/>
  <c r="P43" i="3"/>
  <c r="O43" i="3"/>
  <c r="O38" i="3"/>
  <c r="O37" i="3"/>
  <c r="P37" i="3"/>
  <c r="Q37" i="3"/>
  <c r="Q31" i="3"/>
  <c r="P31" i="3"/>
  <c r="O31" i="3"/>
  <c r="P25" i="3"/>
  <c r="O25" i="3"/>
  <c r="O19" i="3"/>
  <c r="T40" i="5" l="1"/>
  <c r="T39" i="5"/>
  <c r="T29" i="5"/>
  <c r="P26" i="5"/>
  <c r="P41" i="5"/>
  <c r="P40" i="5"/>
  <c r="P25" i="5"/>
  <c r="T41" i="5" l="1"/>
  <c r="G29" i="5" s="1"/>
  <c r="T30" i="5"/>
  <c r="F29" i="5"/>
  <c r="G9" i="4"/>
  <c r="G15" i="4"/>
  <c r="K18" i="4" l="1"/>
  <c r="K19" i="4" s="1"/>
  <c r="K6" i="4"/>
  <c r="K7" i="4" s="1"/>
  <c r="AO6" i="1"/>
  <c r="AO5" i="1"/>
  <c r="AO4" i="1"/>
  <c r="AO3" i="1"/>
  <c r="AB3" i="2"/>
  <c r="AA3" i="2"/>
  <c r="Z3" i="2"/>
  <c r="P39" i="2"/>
  <c r="Q44" i="2" s="1"/>
  <c r="Q12" i="4" l="1"/>
  <c r="Q13" i="4" l="1"/>
  <c r="D4" i="4" s="1"/>
  <c r="E4" i="4" s="1"/>
</calcChain>
</file>

<file path=xl/sharedStrings.xml><?xml version="1.0" encoding="utf-8"?>
<sst xmlns="http://schemas.openxmlformats.org/spreadsheetml/2006/main" count="121" uniqueCount="59">
  <si>
    <t>Input 1</t>
  </si>
  <si>
    <t>Input 2</t>
  </si>
  <si>
    <t>Input 3</t>
  </si>
  <si>
    <t>w0</t>
  </si>
  <si>
    <t>w1</t>
  </si>
  <si>
    <t>w2</t>
  </si>
  <si>
    <t>w3</t>
  </si>
  <si>
    <t>..</t>
  </si>
  <si>
    <r>
      <t>y</t>
    </r>
    <r>
      <rPr>
        <b/>
        <vertAlign val="subscript"/>
        <sz val="14"/>
        <color theme="1"/>
        <rFont val="Calibri"/>
        <family val="2"/>
        <scheme val="minor"/>
      </rPr>
      <t>i1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</si>
  <si>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i2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</si>
  <si>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i3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</si>
  <si>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i1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</si>
  <si>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i2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</si>
  <si>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i3</t>
    </r>
  </si>
  <si>
    <t>Age</t>
  </si>
  <si>
    <t>Income</t>
  </si>
  <si>
    <t>Expenses</t>
  </si>
  <si>
    <t>Predicted Expenses</t>
  </si>
  <si>
    <t>…</t>
  </si>
  <si>
    <t>Z</t>
  </si>
  <si>
    <t>f(z)</t>
  </si>
  <si>
    <t>Error^2</t>
  </si>
  <si>
    <t>RSS</t>
  </si>
  <si>
    <t>Status</t>
  </si>
  <si>
    <t>Status_Paid</t>
  </si>
  <si>
    <t>Status_Late</t>
  </si>
  <si>
    <t>Paid</t>
  </si>
  <si>
    <t>Late Payment</t>
  </si>
  <si>
    <t>P(Paid)</t>
  </si>
  <si>
    <t>P(Late)</t>
  </si>
  <si>
    <t>wo</t>
  </si>
  <si>
    <t>z</t>
  </si>
  <si>
    <t>e(zi)</t>
  </si>
  <si>
    <t>e(zi)/sum(e(zi))</t>
  </si>
  <si>
    <t>Image</t>
  </si>
  <si>
    <t>Kernel</t>
  </si>
  <si>
    <t>(3 by 3)</t>
  </si>
  <si>
    <t>Zero Pad</t>
  </si>
  <si>
    <t>Image: Double Strides</t>
  </si>
  <si>
    <t>f(z)=z</t>
  </si>
  <si>
    <t>Default</t>
  </si>
  <si>
    <t>Late</t>
  </si>
  <si>
    <t>P_Late</t>
  </si>
  <si>
    <t>P_Paid</t>
  </si>
  <si>
    <t>P_Default</t>
  </si>
  <si>
    <t>hidden</t>
  </si>
  <si>
    <t>output</t>
  </si>
  <si>
    <t>total</t>
  </si>
  <si>
    <t>weight updation for output layer</t>
  </si>
  <si>
    <t>weight updation for hidden layer</t>
  </si>
  <si>
    <t>X1</t>
  </si>
  <si>
    <t>X2</t>
  </si>
  <si>
    <t>Y</t>
  </si>
  <si>
    <t>Prediction</t>
  </si>
  <si>
    <t>forward pass</t>
  </si>
  <si>
    <t>backward pass to compute gradients</t>
  </si>
  <si>
    <t>Epoch</t>
  </si>
  <si>
    <t>Gradient Descent:</t>
  </si>
  <si>
    <t>RSS = Σ (actual-activation from output neuron)^2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</si>
</sst>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5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1" xfId="0" applyFont="1" applyBorder="1"/>
    <xf numFmtId="0" fontId="4" fillId="0" borderId="1" xfId="0" applyFont="1" applyFill="1" applyBorder="1"/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4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133349</xdr:rowOff>
    </xdr:from>
    <xdr:to>
      <xdr:col>15</xdr:col>
      <xdr:colOff>28575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FA4862DC-90D3-4ADA-84D3-04D181309B95}"/>
                </a:ext>
              </a:extLst>
            </xdr:cNvPr>
            <xdr:cNvSpPr/>
          </xdr:nvSpPr>
          <xdr:spPr>
            <a:xfrm>
              <a:off x="4943475" y="89534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IN" sz="1100" b="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𝐴𝑐𝑡𝑖𝑣𝑎𝑡𝑖𝑜𝑛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FA4862DC-90D3-4ADA-84D3-04D181309B95}"/>
                </a:ext>
              </a:extLst>
            </xdr:cNvPr>
            <xdr:cNvSpPr/>
          </xdr:nvSpPr>
          <xdr:spPr>
            <a:xfrm>
              <a:off x="4943475" y="89534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𝑧=𝑤_0+𝑤_1 𝐼𝑛𝑝𝑢𝑡_1+𝑤_2 𝐼𝑛𝑝𝑢𝑡_2+𝑤_3 𝐼𝑛𝑝𝑢𝑡_3</a:t>
              </a:r>
              <a:endParaRPr lang="en-IN" sz="1100" b="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𝑧=𝑤_0+∑8_𝑖▒〖𝑤_𝑖 𝐼𝑛𝑝𝑢𝑡_𝑖 〗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𝐴𝑐𝑡𝑖𝑣𝑎𝑡𝑖𝑜𝑛=𝑓(𝑧)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3</xdr:col>
      <xdr:colOff>447675</xdr:colOff>
      <xdr:row>3</xdr:row>
      <xdr:rowOff>47625</xdr:rowOff>
    </xdr:from>
    <xdr:to>
      <xdr:col>8</xdr:col>
      <xdr:colOff>133350</xdr:colOff>
      <xdr:row>10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B0E4647-78BB-4CE2-97B9-A5ED9D2F22DD}"/>
            </a:ext>
          </a:extLst>
        </xdr:cNvPr>
        <xdr:cNvCxnSpPr/>
      </xdr:nvCxnSpPr>
      <xdr:spPr>
        <a:xfrm>
          <a:off x="2276475" y="619125"/>
          <a:ext cx="2733675" cy="1295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13</xdr:row>
      <xdr:rowOff>38100</xdr:rowOff>
    </xdr:from>
    <xdr:to>
      <xdr:col>8</xdr:col>
      <xdr:colOff>47625</xdr:colOff>
      <xdr:row>13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3BAEFBB-C39C-42F5-90BE-163B09A8BDC5}"/>
            </a:ext>
          </a:extLst>
        </xdr:cNvPr>
        <xdr:cNvCxnSpPr/>
      </xdr:nvCxnSpPr>
      <xdr:spPr>
        <a:xfrm>
          <a:off x="2162175" y="2514600"/>
          <a:ext cx="27622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15</xdr:row>
      <xdr:rowOff>161927</xdr:rowOff>
    </xdr:from>
    <xdr:to>
      <xdr:col>8</xdr:col>
      <xdr:colOff>285750</xdr:colOff>
      <xdr:row>24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D2CEEA8-093A-4A5F-ADD5-8A561E8060EE}"/>
            </a:ext>
          </a:extLst>
        </xdr:cNvPr>
        <xdr:cNvCxnSpPr>
          <a:stCxn id="23" idx="3"/>
        </xdr:cNvCxnSpPr>
      </xdr:nvCxnSpPr>
      <xdr:spPr>
        <a:xfrm flipV="1">
          <a:off x="2266950" y="3019427"/>
          <a:ext cx="2895600" cy="16668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133350</xdr:rowOff>
    </xdr:from>
    <xdr:to>
      <xdr:col>3</xdr:col>
      <xdr:colOff>419100</xdr:colOff>
      <xdr:row>3</xdr:row>
      <xdr:rowOff>152400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BA3A7E6-D20C-42F3-8DE2-3F3E9BBF44D3}"/>
            </a:ext>
          </a:extLst>
        </xdr:cNvPr>
        <xdr:cNvSpPr/>
      </xdr:nvSpPr>
      <xdr:spPr>
        <a:xfrm>
          <a:off x="1524000" y="514350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2</xdr:col>
      <xdr:colOff>295275</xdr:colOff>
      <xdr:row>12</xdr:row>
      <xdr:rowOff>123825</xdr:rowOff>
    </xdr:from>
    <xdr:to>
      <xdr:col>3</xdr:col>
      <xdr:colOff>409575</xdr:colOff>
      <xdr:row>13</xdr:row>
      <xdr:rowOff>142875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96489-4CFE-4F98-B17F-1E6D29F98F69}"/>
            </a:ext>
          </a:extLst>
        </xdr:cNvPr>
        <xdr:cNvSpPr/>
      </xdr:nvSpPr>
      <xdr:spPr>
        <a:xfrm>
          <a:off x="1514475" y="240982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323850</xdr:colOff>
      <xdr:row>24</xdr:row>
      <xdr:rowOff>9525</xdr:rowOff>
    </xdr:from>
    <xdr:to>
      <xdr:col>3</xdr:col>
      <xdr:colOff>438150</xdr:colOff>
      <xdr:row>25</xdr:row>
      <xdr:rowOff>28575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053AC34-59F1-4BE3-A8BD-59319A88E295}"/>
            </a:ext>
          </a:extLst>
        </xdr:cNvPr>
        <xdr:cNvSpPr/>
      </xdr:nvSpPr>
      <xdr:spPr>
        <a:xfrm>
          <a:off x="1543050" y="458152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3</a:t>
          </a:r>
        </a:p>
      </xdr:txBody>
    </xdr:sp>
    <xdr:clientData/>
  </xdr:twoCellAnchor>
  <xdr:twoCellAnchor>
    <xdr:from>
      <xdr:col>4</xdr:col>
      <xdr:colOff>561975</xdr:colOff>
      <xdr:row>4</xdr:row>
      <xdr:rowOff>104775</xdr:rowOff>
    </xdr:from>
    <xdr:to>
      <xdr:col>6</xdr:col>
      <xdr:colOff>390525</xdr:colOff>
      <xdr:row>5</xdr:row>
      <xdr:rowOff>152400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FC30DF4-5C55-438E-B801-7DC366E35578}"/>
            </a:ext>
          </a:extLst>
        </xdr:cNvPr>
        <xdr:cNvSpPr/>
      </xdr:nvSpPr>
      <xdr:spPr>
        <a:xfrm rot="1664519">
          <a:off x="3000375" y="86677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W1</a:t>
          </a:r>
        </a:p>
      </xdr:txBody>
    </xdr:sp>
    <xdr:clientData/>
  </xdr:twoCellAnchor>
  <xdr:twoCellAnchor>
    <xdr:from>
      <xdr:col>4</xdr:col>
      <xdr:colOff>466725</xdr:colOff>
      <xdr:row>11</xdr:row>
      <xdr:rowOff>104775</xdr:rowOff>
    </xdr:from>
    <xdr:to>
      <xdr:col>6</xdr:col>
      <xdr:colOff>295275</xdr:colOff>
      <xdr:row>12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315CFBB-F453-4E72-9306-C30D6F8D4429}"/>
            </a:ext>
          </a:extLst>
        </xdr:cNvPr>
        <xdr:cNvSpPr/>
      </xdr:nvSpPr>
      <xdr:spPr>
        <a:xfrm>
          <a:off x="2905125" y="220027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W2</a:t>
          </a:r>
        </a:p>
      </xdr:txBody>
    </xdr:sp>
    <xdr:clientData/>
  </xdr:twoCellAnchor>
  <xdr:twoCellAnchor>
    <xdr:from>
      <xdr:col>4</xdr:col>
      <xdr:colOff>571500</xdr:colOff>
      <xdr:row>18</xdr:row>
      <xdr:rowOff>133350</xdr:rowOff>
    </xdr:from>
    <xdr:to>
      <xdr:col>6</xdr:col>
      <xdr:colOff>400050</xdr:colOff>
      <xdr:row>19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5D5B71F-CF19-4B72-A362-24D2990B844A}"/>
            </a:ext>
          </a:extLst>
        </xdr:cNvPr>
        <xdr:cNvSpPr/>
      </xdr:nvSpPr>
      <xdr:spPr>
        <a:xfrm rot="19832568">
          <a:off x="3009900" y="3562350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W3</a:t>
          </a:r>
        </a:p>
      </xdr:txBody>
    </xdr:sp>
    <xdr:clientData/>
  </xdr:twoCellAnchor>
  <xdr:twoCellAnchor>
    <xdr:from>
      <xdr:col>16</xdr:col>
      <xdr:colOff>219075</xdr:colOff>
      <xdr:row>2</xdr:row>
      <xdr:rowOff>133349</xdr:rowOff>
    </xdr:from>
    <xdr:to>
      <xdr:col>21</xdr:col>
      <xdr:colOff>514350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73308A5-FFAF-41C8-83A7-27B6B980F6A1}"/>
                </a:ext>
              </a:extLst>
            </xdr:cNvPr>
            <xdr:cNvSpPr txBox="1"/>
          </xdr:nvSpPr>
          <xdr:spPr>
            <a:xfrm>
              <a:off x="9972675" y="514349"/>
              <a:ext cx="3343275" cy="26860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Commonly used activation functions:</a:t>
              </a:r>
            </a:p>
            <a:p>
              <a:endParaRPr lang="en-IN" sz="1100"/>
            </a:p>
            <a:p>
              <a:r>
                <a:rPr lang="en-IN" sz="1100"/>
                <a:t>Hyperbolic tan = tanh(z)</a:t>
              </a:r>
            </a:p>
            <a:p>
              <a:r>
                <a:rPr lang="en-IN" sz="1100"/>
                <a:t>Sigmoid 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1800" b="0" i="1">
                          <a:latin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p>
                      </m:sSup>
                    </m:den>
                  </m:f>
                </m:oMath>
              </a14:m>
              <a:endParaRPr lang="en-IN" sz="1800"/>
            </a:p>
            <a:p>
              <a:endParaRPr lang="en-IN" sz="1100"/>
            </a:p>
            <a:p>
              <a:r>
                <a:rPr lang="en-IN" sz="1100"/>
                <a:t>Relu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400" b="0" i="0">
                      <a:latin typeface="Cambria Math" panose="02040503050406030204" pitchFamily="18" charset="0"/>
                    </a:rPr>
                    <m:t>max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⁡(0,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/>
            </a:p>
            <a:p>
              <a:endParaRPr lang="en-IN" sz="1400"/>
            </a:p>
            <a:p>
              <a:r>
                <a:rPr lang="en-IN" sz="1100"/>
                <a:t>Softmax=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sSub>
                            <m:sSubPr>
                              <m:ctrlPr>
                                <a:rPr lang="en-IN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</m:e>
                            <m:sub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</m:sSup>
                    </m:num>
                    <m:den>
                      <m:nary>
                        <m:naryPr>
                          <m:chr m:val="∑"/>
                          <m:supHide m:val="on"/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  <m:sup/>
                        <m:e>
                          <m:sSup>
                            <m:sSupPr>
                              <m:ctrlPr>
                                <a:rPr lang="en-IN" sz="18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b>
                                  <m: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nary>
                    </m:den>
                  </m:f>
                </m:oMath>
              </a14:m>
              <a:endParaRPr lang="en-IN" sz="1800"/>
            </a:p>
            <a:p>
              <a:endParaRPr lang="en-IN" sz="1100"/>
            </a:p>
            <a:p>
              <a:r>
                <a:rPr lang="en-IN" sz="1100"/>
                <a:t>There</a:t>
              </a:r>
              <a:r>
                <a:rPr lang="en-IN" sz="1100" baseline="0"/>
                <a:t> are other variations as well, leaky relu,  tobit etc</a:t>
              </a:r>
              <a:endParaRPr lang="en-IN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73308A5-FFAF-41C8-83A7-27B6B980F6A1}"/>
                </a:ext>
              </a:extLst>
            </xdr:cNvPr>
            <xdr:cNvSpPr txBox="1"/>
          </xdr:nvSpPr>
          <xdr:spPr>
            <a:xfrm>
              <a:off x="9972675" y="514349"/>
              <a:ext cx="3343275" cy="26860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Commonly used activation functions:</a:t>
              </a:r>
            </a:p>
            <a:p>
              <a:endParaRPr lang="en-IN" sz="1100"/>
            </a:p>
            <a:p>
              <a:r>
                <a:rPr lang="en-IN" sz="1100"/>
                <a:t>Hyperbolic tan = tanh(z)</a:t>
              </a:r>
            </a:p>
            <a:p>
              <a:r>
                <a:rPr lang="en-IN" sz="1100"/>
                <a:t>Sigmoid = </a:t>
              </a:r>
              <a:r>
                <a:rPr lang="en-IN" sz="1800" b="0" i="0">
                  <a:latin typeface="Cambria Math" panose="02040503050406030204" pitchFamily="18" charset="0"/>
                </a:rPr>
                <a:t>1/(1+𝑒^(−𝑧) )</a:t>
              </a:r>
              <a:endParaRPr lang="en-IN" sz="1800"/>
            </a:p>
            <a:p>
              <a:endParaRPr lang="en-IN" sz="1100"/>
            </a:p>
            <a:p>
              <a:r>
                <a:rPr lang="en-IN" sz="1100"/>
                <a:t>Relu = </a:t>
              </a:r>
              <a:r>
                <a:rPr lang="en-IN" sz="1400" b="0" i="0">
                  <a:latin typeface="Cambria Math" panose="02040503050406030204" pitchFamily="18" charset="0"/>
                </a:rPr>
                <a:t>max⁡(0,𝑧)</a:t>
              </a:r>
              <a:endParaRPr lang="en-IN" sz="1400"/>
            </a:p>
            <a:p>
              <a:endParaRPr lang="en-IN" sz="1400"/>
            </a:p>
            <a:p>
              <a:r>
                <a:rPr lang="en-IN" sz="1100"/>
                <a:t>Softmax= </a:t>
              </a:r>
              <a:r>
                <a:rPr lang="en-IN" sz="1800" b="0" i="0">
                  <a:latin typeface="Cambria Math" panose="02040503050406030204" pitchFamily="18" charset="0"/>
                </a:rPr>
                <a:t>𝑒^(𝑧_𝑖 )/(∑8_𝑖▒𝑒^(𝑧_𝑖 ) )</a:t>
              </a:r>
              <a:endParaRPr lang="en-IN" sz="1800"/>
            </a:p>
            <a:p>
              <a:endParaRPr lang="en-IN" sz="1100"/>
            </a:p>
            <a:p>
              <a:r>
                <a:rPr lang="en-IN" sz="1100"/>
                <a:t>There</a:t>
              </a:r>
              <a:r>
                <a:rPr lang="en-IN" sz="1100" baseline="0"/>
                <a:t> are other variations as well, leaky relu,  tobit etc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8</xdr:col>
      <xdr:colOff>219075</xdr:colOff>
      <xdr:row>34</xdr:row>
      <xdr:rowOff>190499</xdr:rowOff>
    </xdr:from>
    <xdr:to>
      <xdr:col>15</xdr:col>
      <xdr:colOff>180975</xdr:colOff>
      <xdr:row>50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EC5AB5DD-C9D3-44E7-8CA8-91F5FD5AB691}"/>
                </a:ext>
              </a:extLst>
            </xdr:cNvPr>
            <xdr:cNvSpPr/>
          </xdr:nvSpPr>
          <xdr:spPr>
            <a:xfrm>
              <a:off x="5095875" y="666749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IN" sz="1100" b="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𝐴𝑐𝑡𝑖𝑣𝑎𝑡𝑖𝑜𝑛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EC5AB5DD-C9D3-44E7-8CA8-91F5FD5AB691}"/>
                </a:ext>
              </a:extLst>
            </xdr:cNvPr>
            <xdr:cNvSpPr/>
          </xdr:nvSpPr>
          <xdr:spPr>
            <a:xfrm>
              <a:off x="5095875" y="666749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𝑧=𝑤_0+𝑤_1 𝐼𝑛𝑝𝑢𝑡_1+𝑤_2 𝐼𝑛𝑝𝑢𝑡_2+𝑤_3 𝐼𝑛𝑝𝑢𝑡_3</a:t>
              </a:r>
              <a:endParaRPr lang="en-IN" sz="1100" b="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𝑧=𝑤_0+∑8_𝑖▒〖𝑤_𝑖 𝐼𝑛𝑝𝑢𝑡_𝑖 〗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𝐴𝑐𝑡𝑖𝑣𝑎𝑡𝑖𝑜𝑛=𝑓(𝑧)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𝑓(𝑧)=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1/(1+𝑒^(−𝑧) 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3</xdr:col>
      <xdr:colOff>600075</xdr:colOff>
      <xdr:row>33</xdr:row>
      <xdr:rowOff>104775</xdr:rowOff>
    </xdr:from>
    <xdr:to>
      <xdr:col>8</xdr:col>
      <xdr:colOff>285750</xdr:colOff>
      <xdr:row>40</xdr:row>
      <xdr:rowOff>66675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8D1865E-C41B-4638-B956-50DBE626954A}"/>
            </a:ext>
          </a:extLst>
        </xdr:cNvPr>
        <xdr:cNvCxnSpPr/>
      </xdr:nvCxnSpPr>
      <xdr:spPr>
        <a:xfrm>
          <a:off x="2428875" y="6391275"/>
          <a:ext cx="2733675" cy="1295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43</xdr:row>
      <xdr:rowOff>95250</xdr:rowOff>
    </xdr:from>
    <xdr:to>
      <xdr:col>8</xdr:col>
      <xdr:colOff>200025</xdr:colOff>
      <xdr:row>43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EBED13B-D0A3-4EE1-BA7A-3334DA6677A5}"/>
            </a:ext>
          </a:extLst>
        </xdr:cNvPr>
        <xdr:cNvCxnSpPr/>
      </xdr:nvCxnSpPr>
      <xdr:spPr>
        <a:xfrm>
          <a:off x="2314575" y="8286750"/>
          <a:ext cx="27622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46</xdr:row>
      <xdr:rowOff>28577</xdr:rowOff>
    </xdr:from>
    <xdr:to>
      <xdr:col>8</xdr:col>
      <xdr:colOff>438150</xdr:colOff>
      <xdr:row>54</xdr:row>
      <xdr:rowOff>171450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DDE6911-F1F7-461F-BCD4-7258ABF16A32}"/>
            </a:ext>
          </a:extLst>
        </xdr:cNvPr>
        <xdr:cNvCxnSpPr>
          <a:stCxn id="35" idx="3"/>
        </xdr:cNvCxnSpPr>
      </xdr:nvCxnSpPr>
      <xdr:spPr>
        <a:xfrm flipV="1">
          <a:off x="2419350" y="8791577"/>
          <a:ext cx="2895600" cy="16668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33</xdr:row>
      <xdr:rowOff>0</xdr:rowOff>
    </xdr:from>
    <xdr:to>
      <xdr:col>3</xdr:col>
      <xdr:colOff>571500</xdr:colOff>
      <xdr:row>34</xdr:row>
      <xdr:rowOff>19050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370AA66-EE4B-4910-A672-577FD828C455}"/>
            </a:ext>
          </a:extLst>
        </xdr:cNvPr>
        <xdr:cNvSpPr/>
      </xdr:nvSpPr>
      <xdr:spPr>
        <a:xfrm>
          <a:off x="1676400" y="6286500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2</xdr:col>
      <xdr:colOff>447675</xdr:colOff>
      <xdr:row>42</xdr:row>
      <xdr:rowOff>180975</xdr:rowOff>
    </xdr:from>
    <xdr:to>
      <xdr:col>3</xdr:col>
      <xdr:colOff>561975</xdr:colOff>
      <xdr:row>44</xdr:row>
      <xdr:rowOff>9525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7FE466C-6F49-45A2-A04C-3C661E9F269B}"/>
            </a:ext>
          </a:extLst>
        </xdr:cNvPr>
        <xdr:cNvSpPr/>
      </xdr:nvSpPr>
      <xdr:spPr>
        <a:xfrm>
          <a:off x="1666875" y="818197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476250</xdr:colOff>
      <xdr:row>54</xdr:row>
      <xdr:rowOff>66675</xdr:rowOff>
    </xdr:from>
    <xdr:to>
      <xdr:col>3</xdr:col>
      <xdr:colOff>590550</xdr:colOff>
      <xdr:row>55</xdr:row>
      <xdr:rowOff>85725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0F8A72A-050B-4D96-A5AF-A1DA26FA9E5B}"/>
            </a:ext>
          </a:extLst>
        </xdr:cNvPr>
        <xdr:cNvSpPr/>
      </xdr:nvSpPr>
      <xdr:spPr>
        <a:xfrm>
          <a:off x="1695450" y="1035367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3</a:t>
          </a:r>
        </a:p>
      </xdr:txBody>
    </xdr:sp>
    <xdr:clientData/>
  </xdr:twoCellAnchor>
  <xdr:twoCellAnchor>
    <xdr:from>
      <xdr:col>5</xdr:col>
      <xdr:colOff>104775</xdr:colOff>
      <xdr:row>34</xdr:row>
      <xdr:rowOff>161925</xdr:rowOff>
    </xdr:from>
    <xdr:to>
      <xdr:col>6</xdr:col>
      <xdr:colOff>542925</xdr:colOff>
      <xdr:row>36</xdr:row>
      <xdr:rowOff>19050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3ACE9C1-0CE0-4D6E-A516-60E1B8FF61CF}"/>
            </a:ext>
          </a:extLst>
        </xdr:cNvPr>
        <xdr:cNvSpPr/>
      </xdr:nvSpPr>
      <xdr:spPr>
        <a:xfrm rot="1664519">
          <a:off x="3152775" y="663892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W1</a:t>
          </a:r>
        </a:p>
      </xdr:txBody>
    </xdr:sp>
    <xdr:clientData/>
  </xdr:twoCellAnchor>
  <xdr:twoCellAnchor>
    <xdr:from>
      <xdr:col>5</xdr:col>
      <xdr:colOff>9525</xdr:colOff>
      <xdr:row>41</xdr:row>
      <xdr:rowOff>161925</xdr:rowOff>
    </xdr:from>
    <xdr:to>
      <xdr:col>6</xdr:col>
      <xdr:colOff>447675</xdr:colOff>
      <xdr:row>43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45ACC7C-C66F-4931-AFA6-9B59DE4D1F4E}"/>
            </a:ext>
          </a:extLst>
        </xdr:cNvPr>
        <xdr:cNvSpPr/>
      </xdr:nvSpPr>
      <xdr:spPr>
        <a:xfrm>
          <a:off x="3057525" y="797242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W2</a:t>
          </a:r>
        </a:p>
      </xdr:txBody>
    </xdr:sp>
    <xdr:clientData/>
  </xdr:twoCellAnchor>
  <xdr:twoCellAnchor>
    <xdr:from>
      <xdr:col>5</xdr:col>
      <xdr:colOff>114300</xdr:colOff>
      <xdr:row>49</xdr:row>
      <xdr:rowOff>0</xdr:rowOff>
    </xdr:from>
    <xdr:to>
      <xdr:col>6</xdr:col>
      <xdr:colOff>552450</xdr:colOff>
      <xdr:row>50</xdr:row>
      <xdr:rowOff>47625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72BCF9F-848B-43DD-96D4-3072CD05F972}"/>
            </a:ext>
          </a:extLst>
        </xdr:cNvPr>
        <xdr:cNvSpPr/>
      </xdr:nvSpPr>
      <xdr:spPr>
        <a:xfrm rot="19832568">
          <a:off x="3162300" y="9334500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28575</xdr:rowOff>
    </xdr:from>
    <xdr:to>
      <xdr:col>5</xdr:col>
      <xdr:colOff>9525</xdr:colOff>
      <xdr:row>24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BE0C3B-05A1-496E-B868-7D9018FB93AB}"/>
            </a:ext>
          </a:extLst>
        </xdr:cNvPr>
        <xdr:cNvSpPr/>
      </xdr:nvSpPr>
      <xdr:spPr>
        <a:xfrm>
          <a:off x="600075" y="60007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561975</xdr:colOff>
      <xdr:row>8</xdr:row>
      <xdr:rowOff>19050</xdr:rowOff>
    </xdr:from>
    <xdr:to>
      <xdr:col>4</xdr:col>
      <xdr:colOff>28575</xdr:colOff>
      <xdr:row>9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FD51B6F-8E1C-46E4-B048-CBADF2977007}"/>
            </a:ext>
          </a:extLst>
        </xdr:cNvPr>
        <xdr:cNvSpPr/>
      </xdr:nvSpPr>
      <xdr:spPr>
        <a:xfrm>
          <a:off x="1171575" y="9715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1</a:t>
          </a:r>
        </a:p>
      </xdr:txBody>
    </xdr:sp>
    <xdr:clientData/>
  </xdr:twoCellAnchor>
  <xdr:twoCellAnchor>
    <xdr:from>
      <xdr:col>1</xdr:col>
      <xdr:colOff>552450</xdr:colOff>
      <xdr:row>11</xdr:row>
      <xdr:rowOff>28575</xdr:rowOff>
    </xdr:from>
    <xdr:to>
      <xdr:col>4</xdr:col>
      <xdr:colOff>19050</xdr:colOff>
      <xdr:row>12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E8050A6-47B2-4887-AB63-7BDE4CBE2099}"/>
            </a:ext>
          </a:extLst>
        </xdr:cNvPr>
        <xdr:cNvSpPr/>
      </xdr:nvSpPr>
      <xdr:spPr>
        <a:xfrm>
          <a:off x="1162050" y="155257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</xdr:txBody>
    </xdr:sp>
    <xdr:clientData/>
  </xdr:twoCellAnchor>
  <xdr:twoCellAnchor>
    <xdr:from>
      <xdr:col>1</xdr:col>
      <xdr:colOff>552450</xdr:colOff>
      <xdr:row>14</xdr:row>
      <xdr:rowOff>76200</xdr:rowOff>
    </xdr:from>
    <xdr:to>
      <xdr:col>4</xdr:col>
      <xdr:colOff>19050</xdr:colOff>
      <xdr:row>16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09380C-0A7F-4A9C-9B25-12C9F45B2B69}"/>
            </a:ext>
          </a:extLst>
        </xdr:cNvPr>
        <xdr:cNvSpPr/>
      </xdr:nvSpPr>
      <xdr:spPr>
        <a:xfrm>
          <a:off x="1162050" y="217170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3</a:t>
          </a:r>
          <a:endParaRPr lang="en-IN" sz="1100"/>
        </a:p>
      </xdr:txBody>
    </xdr:sp>
    <xdr:clientData/>
  </xdr:twoCellAnchor>
  <xdr:twoCellAnchor>
    <xdr:from>
      <xdr:col>1</xdr:col>
      <xdr:colOff>542925</xdr:colOff>
      <xdr:row>21</xdr:row>
      <xdr:rowOff>19050</xdr:rowOff>
    </xdr:from>
    <xdr:to>
      <xdr:col>4</xdr:col>
      <xdr:colOff>9525</xdr:colOff>
      <xdr:row>22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2DCDB06-5721-442A-800F-D8C1E3BF1A89}"/>
            </a:ext>
          </a:extLst>
        </xdr:cNvPr>
        <xdr:cNvSpPr/>
      </xdr:nvSpPr>
      <xdr:spPr>
        <a:xfrm>
          <a:off x="1152525" y="34480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n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28575</xdr:colOff>
      <xdr:row>6</xdr:row>
      <xdr:rowOff>28575</xdr:rowOff>
    </xdr:from>
    <xdr:to>
      <xdr:col>12</xdr:col>
      <xdr:colOff>47625</xdr:colOff>
      <xdr:row>24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1D31BFD-889D-43A6-B0F1-E928314471C7}"/>
            </a:ext>
          </a:extLst>
        </xdr:cNvPr>
        <xdr:cNvSpPr/>
      </xdr:nvSpPr>
      <xdr:spPr>
        <a:xfrm>
          <a:off x="4905375" y="60007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171450</xdr:colOff>
      <xdr:row>8</xdr:row>
      <xdr:rowOff>0</xdr:rowOff>
    </xdr:from>
    <xdr:to>
      <xdr:col>11</xdr:col>
      <xdr:colOff>142875</xdr:colOff>
      <xdr:row>12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76DE08C-8F94-48CB-B25A-3FEE6D615A72}"/>
            </a:ext>
          </a:extLst>
        </xdr:cNvPr>
        <xdr:cNvSpPr/>
      </xdr:nvSpPr>
      <xdr:spPr>
        <a:xfrm>
          <a:off x="5657850" y="95250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9</xdr:col>
      <xdr:colOff>161925</xdr:colOff>
      <xdr:row>17</xdr:row>
      <xdr:rowOff>95250</xdr:rowOff>
    </xdr:from>
    <xdr:to>
      <xdr:col>11</xdr:col>
      <xdr:colOff>133350</xdr:colOff>
      <xdr:row>22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56C3E77-063F-48EC-854F-5740237AAFA5}"/>
            </a:ext>
          </a:extLst>
        </xdr:cNvPr>
        <xdr:cNvSpPr/>
      </xdr:nvSpPr>
      <xdr:spPr>
        <a:xfrm>
          <a:off x="5648325" y="27622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28575</xdr:colOff>
      <xdr:row>9</xdr:row>
      <xdr:rowOff>0</xdr:rowOff>
    </xdr:from>
    <xdr:to>
      <xdr:col>9</xdr:col>
      <xdr:colOff>257175</xdr:colOff>
      <xdr:row>9</xdr:row>
      <xdr:rowOff>19050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80A6B4-B89F-43E9-999B-A9E4A28B8EF0}"/>
            </a:ext>
          </a:extLst>
        </xdr:cNvPr>
        <xdr:cNvCxnSpPr>
          <a:stCxn id="3" idx="3"/>
        </xdr:cNvCxnSpPr>
      </xdr:nvCxnSpPr>
      <xdr:spPr>
        <a:xfrm>
          <a:off x="2466975" y="1143000"/>
          <a:ext cx="327660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47625</xdr:rowOff>
    </xdr:from>
    <xdr:to>
      <xdr:col>9</xdr:col>
      <xdr:colOff>238125</xdr:colOff>
      <xdr:row>12</xdr:row>
      <xdr:rowOff>47625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AC268CE-7DEF-4A77-9C48-8AFB382074C1}"/>
            </a:ext>
          </a:extLst>
        </xdr:cNvPr>
        <xdr:cNvCxnSpPr/>
      </xdr:nvCxnSpPr>
      <xdr:spPr>
        <a:xfrm flipV="1">
          <a:off x="2476500" y="1381125"/>
          <a:ext cx="324802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0</xdr:rowOff>
    </xdr:from>
    <xdr:to>
      <xdr:col>9</xdr:col>
      <xdr:colOff>266700</xdr:colOff>
      <xdr:row>15</xdr:row>
      <xdr:rowOff>57150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C4B594A-0D52-4B04-8105-7AF6540E3998}"/>
            </a:ext>
          </a:extLst>
        </xdr:cNvPr>
        <xdr:cNvCxnSpPr/>
      </xdr:nvCxnSpPr>
      <xdr:spPr>
        <a:xfrm flipV="1">
          <a:off x="2457450" y="1524000"/>
          <a:ext cx="329565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160209</xdr:rowOff>
    </xdr:from>
    <xdr:to>
      <xdr:col>9</xdr:col>
      <xdr:colOff>345813</xdr:colOff>
      <xdr:row>21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DF11863-9B0F-49CE-A2DC-055BC7253BA2}"/>
            </a:ext>
          </a:extLst>
        </xdr:cNvPr>
        <xdr:cNvCxnSpPr>
          <a:endCxn id="8" idx="3"/>
        </xdr:cNvCxnSpPr>
      </xdr:nvCxnSpPr>
      <xdr:spPr>
        <a:xfrm flipV="1">
          <a:off x="2476500" y="1684209"/>
          <a:ext cx="3355713" cy="17543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9</xdr:row>
      <xdr:rowOff>0</xdr:rowOff>
    </xdr:from>
    <xdr:to>
      <xdr:col>9</xdr:col>
      <xdr:colOff>336288</xdr:colOff>
      <xdr:row>18</xdr:row>
      <xdr:rowOff>30291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190736F-2A45-40AF-9D2B-B1476094E636}"/>
            </a:ext>
          </a:extLst>
        </xdr:cNvPr>
        <xdr:cNvCxnSpPr>
          <a:endCxn id="9" idx="1"/>
        </xdr:cNvCxnSpPr>
      </xdr:nvCxnSpPr>
      <xdr:spPr>
        <a:xfrm>
          <a:off x="2476500" y="1143000"/>
          <a:ext cx="3346188" cy="17447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</xdr:row>
      <xdr:rowOff>95250</xdr:rowOff>
    </xdr:from>
    <xdr:to>
      <xdr:col>9</xdr:col>
      <xdr:colOff>260088</xdr:colOff>
      <xdr:row>18</xdr:row>
      <xdr:rowOff>87441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B4E71B9-7A98-4750-92E4-3C8DEFEA14CD}"/>
            </a:ext>
          </a:extLst>
        </xdr:cNvPr>
        <xdr:cNvCxnSpPr/>
      </xdr:nvCxnSpPr>
      <xdr:spPr>
        <a:xfrm>
          <a:off x="2466975" y="1809750"/>
          <a:ext cx="3279513" cy="11351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</xdr:row>
      <xdr:rowOff>57150</xdr:rowOff>
    </xdr:from>
    <xdr:to>
      <xdr:col>9</xdr:col>
      <xdr:colOff>190500</xdr:colOff>
      <xdr:row>18</xdr:row>
      <xdr:rowOff>161925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060A52E-2B06-468F-A174-6387454CBD30}"/>
            </a:ext>
          </a:extLst>
        </xdr:cNvPr>
        <xdr:cNvCxnSpPr>
          <a:stCxn id="5" idx="3"/>
        </xdr:cNvCxnSpPr>
      </xdr:nvCxnSpPr>
      <xdr:spPr>
        <a:xfrm>
          <a:off x="2457450" y="2343150"/>
          <a:ext cx="321945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19</xdr:row>
      <xdr:rowOff>142875</xdr:rowOff>
    </xdr:from>
    <xdr:to>
      <xdr:col>9</xdr:col>
      <xdr:colOff>161925</xdr:colOff>
      <xdr:row>22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D46585B-02B5-4228-996B-3BF010E6E996}"/>
            </a:ext>
          </a:extLst>
        </xdr:cNvPr>
        <xdr:cNvCxnSpPr>
          <a:stCxn id="6" idx="3"/>
          <a:endCxn id="9" idx="2"/>
        </xdr:cNvCxnSpPr>
      </xdr:nvCxnSpPr>
      <xdr:spPr>
        <a:xfrm flipV="1">
          <a:off x="2447925" y="3190875"/>
          <a:ext cx="3200400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6</xdr:row>
      <xdr:rowOff>19050</xdr:rowOff>
    </xdr:from>
    <xdr:to>
      <xdr:col>19</xdr:col>
      <xdr:colOff>57150</xdr:colOff>
      <xdr:row>24</xdr:row>
      <xdr:rowOff>161925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4977846-CC6B-4570-B227-CD672BB9FA1F}"/>
            </a:ext>
          </a:extLst>
        </xdr:cNvPr>
        <xdr:cNvSpPr/>
      </xdr:nvSpPr>
      <xdr:spPr>
        <a:xfrm>
          <a:off x="9182100" y="5905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161925</xdr:colOff>
      <xdr:row>8</xdr:row>
      <xdr:rowOff>19050</xdr:rowOff>
    </xdr:from>
    <xdr:to>
      <xdr:col>18</xdr:col>
      <xdr:colOff>133350</xdr:colOff>
      <xdr:row>12</xdr:row>
      <xdr:rowOff>114300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43420DD-B16D-4DE0-BCEC-CB021B028DD3}"/>
            </a:ext>
          </a:extLst>
        </xdr:cNvPr>
        <xdr:cNvSpPr/>
      </xdr:nvSpPr>
      <xdr:spPr>
        <a:xfrm>
          <a:off x="9915525" y="9715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16</xdr:col>
      <xdr:colOff>180975</xdr:colOff>
      <xdr:row>17</xdr:row>
      <xdr:rowOff>104775</xdr:rowOff>
    </xdr:from>
    <xdr:to>
      <xdr:col>18</xdr:col>
      <xdr:colOff>152400</xdr:colOff>
      <xdr:row>22</xdr:row>
      <xdr:rowOff>9525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776017B8-CE1B-4278-887E-14815E949B1E}"/>
            </a:ext>
          </a:extLst>
        </xdr:cNvPr>
        <xdr:cNvSpPr/>
      </xdr:nvSpPr>
      <xdr:spPr>
        <a:xfrm>
          <a:off x="9934575" y="277177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142875</xdr:colOff>
      <xdr:row>10</xdr:row>
      <xdr:rowOff>47625</xdr:rowOff>
    </xdr:from>
    <xdr:to>
      <xdr:col>16</xdr:col>
      <xdr:colOff>152400</xdr:colOff>
      <xdr:row>10</xdr:row>
      <xdr:rowOff>66675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4077856-CC51-4ED8-BBFE-D94096528101}"/>
            </a:ext>
          </a:extLst>
        </xdr:cNvPr>
        <xdr:cNvCxnSpPr>
          <a:stCxn id="8" idx="6"/>
        </xdr:cNvCxnSpPr>
      </xdr:nvCxnSpPr>
      <xdr:spPr>
        <a:xfrm>
          <a:off x="6848475" y="1381125"/>
          <a:ext cx="30575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10</xdr:row>
      <xdr:rowOff>152400</xdr:rowOff>
    </xdr:from>
    <xdr:to>
      <xdr:col>16</xdr:col>
      <xdr:colOff>152400</xdr:colOff>
      <xdr:row>19</xdr:row>
      <xdr:rowOff>142875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B3DA3999-CFDB-42FC-8DC8-F9B599DAF6F9}"/>
            </a:ext>
          </a:extLst>
        </xdr:cNvPr>
        <xdr:cNvCxnSpPr>
          <a:stCxn id="9" idx="6"/>
        </xdr:cNvCxnSpPr>
      </xdr:nvCxnSpPr>
      <xdr:spPr>
        <a:xfrm flipV="1">
          <a:off x="6838950" y="1485900"/>
          <a:ext cx="3067050" cy="1704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10</xdr:row>
      <xdr:rowOff>47625</xdr:rowOff>
    </xdr:from>
    <xdr:to>
      <xdr:col>16</xdr:col>
      <xdr:colOff>152400</xdr:colOff>
      <xdr:row>19</xdr:row>
      <xdr:rowOff>133350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98CF9FB-C313-4B39-AC8E-DD0CB7964950}"/>
            </a:ext>
          </a:extLst>
        </xdr:cNvPr>
        <xdr:cNvCxnSpPr>
          <a:stCxn id="8" idx="6"/>
        </xdr:cNvCxnSpPr>
      </xdr:nvCxnSpPr>
      <xdr:spPr>
        <a:xfrm>
          <a:off x="6848475" y="1381125"/>
          <a:ext cx="3057525" cy="1800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19</xdr:row>
      <xdr:rowOff>133350</xdr:rowOff>
    </xdr:from>
    <xdr:to>
      <xdr:col>16</xdr:col>
      <xdr:colOff>114300</xdr:colOff>
      <xdr:row>20</xdr:row>
      <xdr:rowOff>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FED3F60-5C76-45F5-9829-1EC983EB940E}"/>
            </a:ext>
          </a:extLst>
        </xdr:cNvPr>
        <xdr:cNvCxnSpPr/>
      </xdr:nvCxnSpPr>
      <xdr:spPr>
        <a:xfrm>
          <a:off x="6848475" y="3181350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6</xdr:row>
      <xdr:rowOff>19050</xdr:rowOff>
    </xdr:from>
    <xdr:to>
      <xdr:col>26</xdr:col>
      <xdr:colOff>57150</xdr:colOff>
      <xdr:row>24</xdr:row>
      <xdr:rowOff>161925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9282F04-BA11-4D42-B338-7ACEB1DA4B76}"/>
            </a:ext>
          </a:extLst>
        </xdr:cNvPr>
        <xdr:cNvSpPr/>
      </xdr:nvSpPr>
      <xdr:spPr>
        <a:xfrm>
          <a:off x="13449300" y="5905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295275</xdr:colOff>
      <xdr:row>8</xdr:row>
      <xdr:rowOff>57150</xdr:rowOff>
    </xdr:from>
    <xdr:to>
      <xdr:col>24</xdr:col>
      <xdr:colOff>409575</xdr:colOff>
      <xdr:row>10</xdr:row>
      <xdr:rowOff>104775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06CA8AF-B80B-47F2-9EE1-29AC6BD04C2F}"/>
            </a:ext>
          </a:extLst>
        </xdr:cNvPr>
        <xdr:cNvSpPr/>
      </xdr:nvSpPr>
      <xdr:spPr>
        <a:xfrm>
          <a:off x="14316075" y="1009650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P1</a:t>
          </a:r>
        </a:p>
      </xdr:txBody>
    </xdr:sp>
    <xdr:clientData/>
  </xdr:twoCellAnchor>
  <xdr:twoCellAnchor>
    <xdr:from>
      <xdr:col>23</xdr:col>
      <xdr:colOff>304800</xdr:colOff>
      <xdr:row>12</xdr:row>
      <xdr:rowOff>123825</xdr:rowOff>
    </xdr:from>
    <xdr:to>
      <xdr:col>24</xdr:col>
      <xdr:colOff>419100</xdr:colOff>
      <xdr:row>14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354609B-26BF-41B9-B713-C739EFB20F18}"/>
            </a:ext>
          </a:extLst>
        </xdr:cNvPr>
        <xdr:cNvSpPr/>
      </xdr:nvSpPr>
      <xdr:spPr>
        <a:xfrm>
          <a:off x="14325600" y="1838325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P2</a:t>
          </a:r>
        </a:p>
      </xdr:txBody>
    </xdr:sp>
    <xdr:clientData/>
  </xdr:twoCellAnchor>
  <xdr:twoCellAnchor>
    <xdr:from>
      <xdr:col>23</xdr:col>
      <xdr:colOff>295275</xdr:colOff>
      <xdr:row>17</xdr:row>
      <xdr:rowOff>104775</xdr:rowOff>
    </xdr:from>
    <xdr:to>
      <xdr:col>24</xdr:col>
      <xdr:colOff>409575</xdr:colOff>
      <xdr:row>19</xdr:row>
      <xdr:rowOff>152400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5D9F04AA-C6F7-4995-B924-B91AB39D6FE2}"/>
            </a:ext>
          </a:extLst>
        </xdr:cNvPr>
        <xdr:cNvSpPr/>
      </xdr:nvSpPr>
      <xdr:spPr>
        <a:xfrm>
          <a:off x="14316075" y="2771775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P3</a:t>
          </a:r>
        </a:p>
        <a:p>
          <a:pPr algn="l"/>
          <a:endParaRPr lang="en-IN" sz="1100"/>
        </a:p>
      </xdr:txBody>
    </xdr:sp>
    <xdr:clientData/>
  </xdr:twoCellAnchor>
  <xdr:twoCellAnchor>
    <xdr:from>
      <xdr:col>18</xdr:col>
      <xdr:colOff>133350</xdr:colOff>
      <xdr:row>9</xdr:row>
      <xdr:rowOff>80963</xdr:rowOff>
    </xdr:from>
    <xdr:to>
      <xdr:col>23</xdr:col>
      <xdr:colOff>295275</xdr:colOff>
      <xdr:row>10</xdr:row>
      <xdr:rowOff>66675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5FC7B403-1EC3-4FF8-84FF-F3E46A4CBE1E}"/>
            </a:ext>
          </a:extLst>
        </xdr:cNvPr>
        <xdr:cNvCxnSpPr>
          <a:stCxn id="38" idx="6"/>
          <a:endCxn id="54" idx="2"/>
        </xdr:cNvCxnSpPr>
      </xdr:nvCxnSpPr>
      <xdr:spPr>
        <a:xfrm flipV="1">
          <a:off x="11106150" y="1223963"/>
          <a:ext cx="3209925" cy="17621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10</xdr:row>
      <xdr:rowOff>42004</xdr:rowOff>
    </xdr:from>
    <xdr:to>
      <xdr:col>23</xdr:col>
      <xdr:colOff>401288</xdr:colOff>
      <xdr:row>19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F94406F-34EC-4778-A3EC-FC3FE993EFCE}"/>
            </a:ext>
          </a:extLst>
        </xdr:cNvPr>
        <xdr:cNvCxnSpPr>
          <a:stCxn id="39" idx="6"/>
          <a:endCxn id="54" idx="3"/>
        </xdr:cNvCxnSpPr>
      </xdr:nvCxnSpPr>
      <xdr:spPr>
        <a:xfrm flipV="1">
          <a:off x="11125200" y="1375504"/>
          <a:ext cx="3296888" cy="182489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10</xdr:row>
      <xdr:rowOff>66675</xdr:rowOff>
    </xdr:from>
    <xdr:to>
      <xdr:col>23</xdr:col>
      <xdr:colOff>304800</xdr:colOff>
      <xdr:row>13</xdr:row>
      <xdr:rowOff>147638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D9B71E63-9F98-4A3D-AF03-04F5D760E033}"/>
            </a:ext>
          </a:extLst>
        </xdr:cNvPr>
        <xdr:cNvCxnSpPr>
          <a:stCxn id="38" idx="6"/>
          <a:endCxn id="55" idx="2"/>
        </xdr:cNvCxnSpPr>
      </xdr:nvCxnSpPr>
      <xdr:spPr>
        <a:xfrm>
          <a:off x="11106150" y="1400175"/>
          <a:ext cx="3219450" cy="65246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16137</xdr:colOff>
      <xdr:row>14</xdr:row>
      <xdr:rowOff>19050</xdr:rowOff>
    </xdr:from>
    <xdr:to>
      <xdr:col>23</xdr:col>
      <xdr:colOff>295275</xdr:colOff>
      <xdr:row>18</xdr:row>
      <xdr:rowOff>58866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76B04809-827E-47F0-B42A-B8980954A8A9}"/>
            </a:ext>
          </a:extLst>
        </xdr:cNvPr>
        <xdr:cNvCxnSpPr/>
      </xdr:nvCxnSpPr>
      <xdr:spPr>
        <a:xfrm flipV="1">
          <a:off x="10988937" y="2114550"/>
          <a:ext cx="3327138" cy="80181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568587</xdr:colOff>
      <xdr:row>11</xdr:row>
      <xdr:rowOff>179259</xdr:rowOff>
    </xdr:from>
    <xdr:to>
      <xdr:col>23</xdr:col>
      <xdr:colOff>295275</xdr:colOff>
      <xdr:row>18</xdr:row>
      <xdr:rowOff>128588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B2E4B3C7-7A30-4A55-970D-38949DBB4F87}"/>
            </a:ext>
          </a:extLst>
        </xdr:cNvPr>
        <xdr:cNvCxnSpPr>
          <a:stCxn id="38" idx="5"/>
          <a:endCxn id="56" idx="2"/>
        </xdr:cNvCxnSpPr>
      </xdr:nvCxnSpPr>
      <xdr:spPr>
        <a:xfrm>
          <a:off x="10931787" y="1703259"/>
          <a:ext cx="3384288" cy="12828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587637</xdr:colOff>
      <xdr:row>19</xdr:row>
      <xdr:rowOff>9525</xdr:rowOff>
    </xdr:from>
    <xdr:to>
      <xdr:col>23</xdr:col>
      <xdr:colOff>276225</xdr:colOff>
      <xdr:row>21</xdr:row>
      <xdr:rowOff>74484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E4C7C62-01C3-46CB-A36F-BF193A74DFF7}"/>
            </a:ext>
          </a:extLst>
        </xdr:cNvPr>
        <xdr:cNvCxnSpPr>
          <a:stCxn id="39" idx="5"/>
        </xdr:cNvCxnSpPr>
      </xdr:nvCxnSpPr>
      <xdr:spPr>
        <a:xfrm flipV="1">
          <a:off x="10950837" y="3057525"/>
          <a:ext cx="3346188" cy="4459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4</xdr:row>
      <xdr:rowOff>57150</xdr:rowOff>
    </xdr:from>
    <xdr:to>
      <xdr:col>3</xdr:col>
      <xdr:colOff>428625</xdr:colOff>
      <xdr:row>5</xdr:row>
      <xdr:rowOff>104775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2B2A2E82-FB25-4466-9CDE-90815AA1C33D}"/>
            </a:ext>
          </a:extLst>
        </xdr:cNvPr>
        <xdr:cNvSpPr txBox="1"/>
      </xdr:nvSpPr>
      <xdr:spPr>
        <a:xfrm>
          <a:off x="1381125" y="247650"/>
          <a:ext cx="8763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Input</a:t>
          </a:r>
          <a:r>
            <a:rPr lang="en-IN" sz="1100" b="1" baseline="0"/>
            <a:t> Layer</a:t>
          </a:r>
          <a:endParaRPr lang="en-IN" sz="1100" b="1"/>
        </a:p>
      </xdr:txBody>
    </xdr:sp>
    <xdr:clientData/>
  </xdr:twoCellAnchor>
  <xdr:twoCellAnchor>
    <xdr:from>
      <xdr:col>9</xdr:col>
      <xdr:colOff>190500</xdr:colOff>
      <xdr:row>4</xdr:row>
      <xdr:rowOff>85725</xdr:rowOff>
    </xdr:from>
    <xdr:to>
      <xdr:col>10</xdr:col>
      <xdr:colOff>571500</xdr:colOff>
      <xdr:row>5</xdr:row>
      <xdr:rowOff>133350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1C8FA98-C818-4F34-8943-A433A144BA1C}"/>
            </a:ext>
          </a:extLst>
        </xdr:cNvPr>
        <xdr:cNvSpPr txBox="1"/>
      </xdr:nvSpPr>
      <xdr:spPr>
        <a:xfrm>
          <a:off x="5676900" y="276225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16</xdr:col>
      <xdr:colOff>38100</xdr:colOff>
      <xdr:row>4</xdr:row>
      <xdr:rowOff>85725</xdr:rowOff>
    </xdr:from>
    <xdr:to>
      <xdr:col>17</xdr:col>
      <xdr:colOff>419100</xdr:colOff>
      <xdr:row>5</xdr:row>
      <xdr:rowOff>133350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C538CFCC-F299-40E7-A12F-37C34406D4A4}"/>
            </a:ext>
          </a:extLst>
        </xdr:cNvPr>
        <xdr:cNvSpPr txBox="1"/>
      </xdr:nvSpPr>
      <xdr:spPr>
        <a:xfrm>
          <a:off x="9791700" y="276225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23</xdr:col>
      <xdr:colOff>161925</xdr:colOff>
      <xdr:row>4</xdr:row>
      <xdr:rowOff>76200</xdr:rowOff>
    </xdr:from>
    <xdr:to>
      <xdr:col>24</xdr:col>
      <xdr:colOff>542925</xdr:colOff>
      <xdr:row>5</xdr:row>
      <xdr:rowOff>123825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AA9602A-AC6C-4F7F-8A77-F57FCA83588E}"/>
            </a:ext>
          </a:extLst>
        </xdr:cNvPr>
        <xdr:cNvSpPr txBox="1"/>
      </xdr:nvSpPr>
      <xdr:spPr>
        <a:xfrm>
          <a:off x="14182725" y="2667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Output Layer</a:t>
          </a:r>
          <a:endParaRPr lang="en-IN" sz="1100" b="1"/>
        </a:p>
      </xdr:txBody>
    </xdr:sp>
    <xdr:clientData/>
  </xdr:twoCellAnchor>
  <xdr:twoCellAnchor>
    <xdr:from>
      <xdr:col>1</xdr:col>
      <xdr:colOff>0</xdr:colOff>
      <xdr:row>30</xdr:row>
      <xdr:rowOff>171450</xdr:rowOff>
    </xdr:from>
    <xdr:to>
      <xdr:col>5</xdr:col>
      <xdr:colOff>19050</xdr:colOff>
      <xdr:row>49</xdr:row>
      <xdr:rowOff>123825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C343B696-1B35-4A82-BD61-C6253769E735}"/>
            </a:ext>
          </a:extLst>
        </xdr:cNvPr>
        <xdr:cNvSpPr/>
      </xdr:nvSpPr>
      <xdr:spPr>
        <a:xfrm>
          <a:off x="609600" y="53149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571500</xdr:colOff>
      <xdr:row>32</xdr:row>
      <xdr:rowOff>161925</xdr:rowOff>
    </xdr:from>
    <xdr:to>
      <xdr:col>4</xdr:col>
      <xdr:colOff>38100</xdr:colOff>
      <xdr:row>34</xdr:row>
      <xdr:rowOff>123825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80F1D9D4-2BCC-435E-9943-519017FE2D5C}"/>
            </a:ext>
          </a:extLst>
        </xdr:cNvPr>
        <xdr:cNvSpPr/>
      </xdr:nvSpPr>
      <xdr:spPr>
        <a:xfrm>
          <a:off x="1181100" y="568642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1</a:t>
          </a:r>
        </a:p>
      </xdr:txBody>
    </xdr:sp>
    <xdr:clientData/>
  </xdr:twoCellAnchor>
  <xdr:twoCellAnchor>
    <xdr:from>
      <xdr:col>1</xdr:col>
      <xdr:colOff>561975</xdr:colOff>
      <xdr:row>35</xdr:row>
      <xdr:rowOff>171450</xdr:rowOff>
    </xdr:from>
    <xdr:to>
      <xdr:col>4</xdr:col>
      <xdr:colOff>28575</xdr:colOff>
      <xdr:row>37</xdr:row>
      <xdr:rowOff>133350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83BAE643-4E94-440B-87AC-7A581590B87D}"/>
            </a:ext>
          </a:extLst>
        </xdr:cNvPr>
        <xdr:cNvSpPr/>
      </xdr:nvSpPr>
      <xdr:spPr>
        <a:xfrm>
          <a:off x="1171575" y="62674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</xdr:txBody>
    </xdr:sp>
    <xdr:clientData/>
  </xdr:twoCellAnchor>
  <xdr:twoCellAnchor>
    <xdr:from>
      <xdr:col>1</xdr:col>
      <xdr:colOff>561975</xdr:colOff>
      <xdr:row>39</xdr:row>
      <xdr:rowOff>28575</xdr:rowOff>
    </xdr:from>
    <xdr:to>
      <xdr:col>4</xdr:col>
      <xdr:colOff>28575</xdr:colOff>
      <xdr:row>40</xdr:row>
      <xdr:rowOff>180975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A54BE3CD-C41A-45A2-AAF4-FD99FF2C2637}"/>
            </a:ext>
          </a:extLst>
        </xdr:cNvPr>
        <xdr:cNvSpPr/>
      </xdr:nvSpPr>
      <xdr:spPr>
        <a:xfrm>
          <a:off x="1171575" y="688657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3</a:t>
          </a:r>
          <a:endParaRPr lang="en-IN" sz="1100"/>
        </a:p>
      </xdr:txBody>
    </xdr:sp>
    <xdr:clientData/>
  </xdr:twoCellAnchor>
  <xdr:twoCellAnchor>
    <xdr:from>
      <xdr:col>1</xdr:col>
      <xdr:colOff>552450</xdr:colOff>
      <xdr:row>45</xdr:row>
      <xdr:rowOff>161925</xdr:rowOff>
    </xdr:from>
    <xdr:to>
      <xdr:col>4</xdr:col>
      <xdr:colOff>19050</xdr:colOff>
      <xdr:row>47</xdr:row>
      <xdr:rowOff>123825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6B211BB-9D74-4E0A-A7AC-F8B546E81EA8}"/>
            </a:ext>
          </a:extLst>
        </xdr:cNvPr>
        <xdr:cNvSpPr/>
      </xdr:nvSpPr>
      <xdr:spPr>
        <a:xfrm>
          <a:off x="1162050" y="816292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n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38100</xdr:colOff>
      <xdr:row>30</xdr:row>
      <xdr:rowOff>171450</xdr:rowOff>
    </xdr:from>
    <xdr:to>
      <xdr:col>12</xdr:col>
      <xdr:colOff>57150</xdr:colOff>
      <xdr:row>49</xdr:row>
      <xdr:rowOff>123825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2F36AC83-A468-49BF-8136-BE427A13BC1D}"/>
            </a:ext>
          </a:extLst>
        </xdr:cNvPr>
        <xdr:cNvSpPr/>
      </xdr:nvSpPr>
      <xdr:spPr>
        <a:xfrm>
          <a:off x="4914900" y="53149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180975</xdr:colOff>
      <xdr:row>32</xdr:row>
      <xdr:rowOff>142875</xdr:rowOff>
    </xdr:from>
    <xdr:to>
      <xdr:col>11</xdr:col>
      <xdr:colOff>152400</xdr:colOff>
      <xdr:row>37</xdr:row>
      <xdr:rowOff>47625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B35A2B0A-3567-4D18-A3F1-8BD40E3A0907}"/>
            </a:ext>
          </a:extLst>
        </xdr:cNvPr>
        <xdr:cNvSpPr/>
      </xdr:nvSpPr>
      <xdr:spPr>
        <a:xfrm>
          <a:off x="5667375" y="566737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9</xdr:col>
      <xdr:colOff>171450</xdr:colOff>
      <xdr:row>42</xdr:row>
      <xdr:rowOff>47625</xdr:rowOff>
    </xdr:from>
    <xdr:to>
      <xdr:col>11</xdr:col>
      <xdr:colOff>142875</xdr:colOff>
      <xdr:row>46</xdr:row>
      <xdr:rowOff>142875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525134A-2730-4355-A4F6-43F95952725D}"/>
            </a:ext>
          </a:extLst>
        </xdr:cNvPr>
        <xdr:cNvSpPr/>
      </xdr:nvSpPr>
      <xdr:spPr>
        <a:xfrm>
          <a:off x="5657850" y="747712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38100</xdr:colOff>
      <xdr:row>33</xdr:row>
      <xdr:rowOff>142875</xdr:rowOff>
    </xdr:from>
    <xdr:to>
      <xdr:col>9</xdr:col>
      <xdr:colOff>266700</xdr:colOff>
      <xdr:row>33</xdr:row>
      <xdr:rowOff>161925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1B3E139-49F3-4E90-94C0-03069C2F5AFB}"/>
            </a:ext>
          </a:extLst>
        </xdr:cNvPr>
        <xdr:cNvCxnSpPr>
          <a:stCxn id="106" idx="3"/>
        </xdr:cNvCxnSpPr>
      </xdr:nvCxnSpPr>
      <xdr:spPr>
        <a:xfrm>
          <a:off x="2476500" y="5857875"/>
          <a:ext cx="327660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35</xdr:row>
      <xdr:rowOff>0</xdr:rowOff>
    </xdr:from>
    <xdr:to>
      <xdr:col>9</xdr:col>
      <xdr:colOff>247650</xdr:colOff>
      <xdr:row>37</xdr:row>
      <xdr:rowOff>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1EEFC317-2F2A-44D4-BD04-9FBA83C4C44C}"/>
            </a:ext>
          </a:extLst>
        </xdr:cNvPr>
        <xdr:cNvCxnSpPr/>
      </xdr:nvCxnSpPr>
      <xdr:spPr>
        <a:xfrm flipV="1">
          <a:off x="2486025" y="6096000"/>
          <a:ext cx="324802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35</xdr:row>
      <xdr:rowOff>142875</xdr:rowOff>
    </xdr:from>
    <xdr:to>
      <xdr:col>9</xdr:col>
      <xdr:colOff>276225</xdr:colOff>
      <xdr:row>40</xdr:row>
      <xdr:rowOff>9525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6D368963-35BA-44BB-9B7C-B554EA14C8FB}"/>
            </a:ext>
          </a:extLst>
        </xdr:cNvPr>
        <xdr:cNvCxnSpPr/>
      </xdr:nvCxnSpPr>
      <xdr:spPr>
        <a:xfrm flipV="1">
          <a:off x="2466975" y="6238875"/>
          <a:ext cx="329565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36</xdr:row>
      <xdr:rowOff>112584</xdr:rowOff>
    </xdr:from>
    <xdr:to>
      <xdr:col>9</xdr:col>
      <xdr:colOff>355338</xdr:colOff>
      <xdr:row>45</xdr:row>
      <xdr:rowOff>152400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D6A94F9-1FCC-4CC0-B014-554A54600D16}"/>
            </a:ext>
          </a:extLst>
        </xdr:cNvPr>
        <xdr:cNvCxnSpPr>
          <a:endCxn id="111" idx="3"/>
        </xdr:cNvCxnSpPr>
      </xdr:nvCxnSpPr>
      <xdr:spPr>
        <a:xfrm flipV="1">
          <a:off x="2486025" y="6399084"/>
          <a:ext cx="3355713" cy="17543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33</xdr:row>
      <xdr:rowOff>142875</xdr:rowOff>
    </xdr:from>
    <xdr:to>
      <xdr:col>9</xdr:col>
      <xdr:colOff>345813</xdr:colOff>
      <xdr:row>42</xdr:row>
      <xdr:rowOff>173166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C08C7FF4-14E1-4858-A089-807163A6B130}"/>
            </a:ext>
          </a:extLst>
        </xdr:cNvPr>
        <xdr:cNvCxnSpPr>
          <a:endCxn id="112" idx="1"/>
        </xdr:cNvCxnSpPr>
      </xdr:nvCxnSpPr>
      <xdr:spPr>
        <a:xfrm>
          <a:off x="2486025" y="5857875"/>
          <a:ext cx="3346188" cy="17447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37</xdr:row>
      <xdr:rowOff>47625</xdr:rowOff>
    </xdr:from>
    <xdr:to>
      <xdr:col>9</xdr:col>
      <xdr:colOff>269613</xdr:colOff>
      <xdr:row>43</xdr:row>
      <xdr:rowOff>39816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66C1EC1D-A643-48B9-8E38-4F41495DDB3F}"/>
            </a:ext>
          </a:extLst>
        </xdr:cNvPr>
        <xdr:cNvCxnSpPr/>
      </xdr:nvCxnSpPr>
      <xdr:spPr>
        <a:xfrm>
          <a:off x="2476500" y="6524625"/>
          <a:ext cx="3279513" cy="11351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40</xdr:row>
      <xdr:rowOff>9525</xdr:rowOff>
    </xdr:from>
    <xdr:to>
      <xdr:col>9</xdr:col>
      <xdr:colOff>200025</xdr:colOff>
      <xdr:row>43</xdr:row>
      <xdr:rowOff>114300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F4C3EA95-C082-4240-A9C7-C6E226A30C2C}"/>
            </a:ext>
          </a:extLst>
        </xdr:cNvPr>
        <xdr:cNvCxnSpPr>
          <a:stCxn id="108" idx="3"/>
        </xdr:cNvCxnSpPr>
      </xdr:nvCxnSpPr>
      <xdr:spPr>
        <a:xfrm>
          <a:off x="2466975" y="7058025"/>
          <a:ext cx="321945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</xdr:row>
      <xdr:rowOff>95250</xdr:rowOff>
    </xdr:from>
    <xdr:to>
      <xdr:col>9</xdr:col>
      <xdr:colOff>171450</xdr:colOff>
      <xdr:row>46</xdr:row>
      <xdr:rowOff>142875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1321C705-8482-4307-B754-2D8826963E45}"/>
            </a:ext>
          </a:extLst>
        </xdr:cNvPr>
        <xdr:cNvCxnSpPr>
          <a:stCxn id="109" idx="3"/>
          <a:endCxn id="112" idx="2"/>
        </xdr:cNvCxnSpPr>
      </xdr:nvCxnSpPr>
      <xdr:spPr>
        <a:xfrm flipV="1">
          <a:off x="2457450" y="7905750"/>
          <a:ext cx="3200400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30</xdr:row>
      <xdr:rowOff>161925</xdr:rowOff>
    </xdr:from>
    <xdr:to>
      <xdr:col>19</xdr:col>
      <xdr:colOff>66675</xdr:colOff>
      <xdr:row>49</xdr:row>
      <xdr:rowOff>114300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5F2528D3-46B9-4388-AD78-E624B83A40D8}"/>
            </a:ext>
          </a:extLst>
        </xdr:cNvPr>
        <xdr:cNvSpPr/>
      </xdr:nvSpPr>
      <xdr:spPr>
        <a:xfrm>
          <a:off x="9191625" y="530542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171450</xdr:colOff>
      <xdr:row>32</xdr:row>
      <xdr:rowOff>161925</xdr:rowOff>
    </xdr:from>
    <xdr:to>
      <xdr:col>18</xdr:col>
      <xdr:colOff>142875</xdr:colOff>
      <xdr:row>37</xdr:row>
      <xdr:rowOff>66675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92BDC6AD-BB97-437D-9696-995C1AFC5D44}"/>
            </a:ext>
          </a:extLst>
        </xdr:cNvPr>
        <xdr:cNvSpPr/>
      </xdr:nvSpPr>
      <xdr:spPr>
        <a:xfrm>
          <a:off x="9925050" y="568642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16</xdr:col>
      <xdr:colOff>190500</xdr:colOff>
      <xdr:row>42</xdr:row>
      <xdr:rowOff>57150</xdr:rowOff>
    </xdr:from>
    <xdr:to>
      <xdr:col>18</xdr:col>
      <xdr:colOff>161925</xdr:colOff>
      <xdr:row>46</xdr:row>
      <xdr:rowOff>152400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4511006C-A2E4-4D4F-9EF8-6B1BBD9F03F5}"/>
            </a:ext>
          </a:extLst>
        </xdr:cNvPr>
        <xdr:cNvSpPr/>
      </xdr:nvSpPr>
      <xdr:spPr>
        <a:xfrm>
          <a:off x="9944100" y="74866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152400</xdr:colOff>
      <xdr:row>35</xdr:row>
      <xdr:rowOff>0</xdr:rowOff>
    </xdr:from>
    <xdr:to>
      <xdr:col>16</xdr:col>
      <xdr:colOff>161925</xdr:colOff>
      <xdr:row>35</xdr:row>
      <xdr:rowOff>19050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0768AA3-7FD4-43FA-9427-CAEF40BAAB3C}"/>
            </a:ext>
          </a:extLst>
        </xdr:cNvPr>
        <xdr:cNvCxnSpPr>
          <a:stCxn id="111" idx="6"/>
        </xdr:cNvCxnSpPr>
      </xdr:nvCxnSpPr>
      <xdr:spPr>
        <a:xfrm>
          <a:off x="6858000" y="6096000"/>
          <a:ext cx="30575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35</xdr:row>
      <xdr:rowOff>104775</xdr:rowOff>
    </xdr:from>
    <xdr:to>
      <xdr:col>16</xdr:col>
      <xdr:colOff>161925</xdr:colOff>
      <xdr:row>44</xdr:row>
      <xdr:rowOff>95250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C5CF10C-9359-4F7A-ADDB-9FE9D74260A4}"/>
            </a:ext>
          </a:extLst>
        </xdr:cNvPr>
        <xdr:cNvCxnSpPr>
          <a:stCxn id="112" idx="6"/>
        </xdr:cNvCxnSpPr>
      </xdr:nvCxnSpPr>
      <xdr:spPr>
        <a:xfrm flipV="1">
          <a:off x="6848475" y="6200775"/>
          <a:ext cx="3067050" cy="1704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35</xdr:row>
      <xdr:rowOff>0</xdr:rowOff>
    </xdr:from>
    <xdr:to>
      <xdr:col>16</xdr:col>
      <xdr:colOff>161925</xdr:colOff>
      <xdr:row>44</xdr:row>
      <xdr:rowOff>85725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235C658C-6D80-4351-9D9D-F3A15B47DD92}"/>
            </a:ext>
          </a:extLst>
        </xdr:cNvPr>
        <xdr:cNvCxnSpPr>
          <a:stCxn id="111" idx="6"/>
        </xdr:cNvCxnSpPr>
      </xdr:nvCxnSpPr>
      <xdr:spPr>
        <a:xfrm>
          <a:off x="6858000" y="6096000"/>
          <a:ext cx="3057525" cy="1800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44</xdr:row>
      <xdr:rowOff>85725</xdr:rowOff>
    </xdr:from>
    <xdr:to>
      <xdr:col>16</xdr:col>
      <xdr:colOff>123825</xdr:colOff>
      <xdr:row>44</xdr:row>
      <xdr:rowOff>142875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B3E3C552-09AF-4ED5-8547-1D467D6CC4A0}"/>
            </a:ext>
          </a:extLst>
        </xdr:cNvPr>
        <xdr:cNvCxnSpPr/>
      </xdr:nvCxnSpPr>
      <xdr:spPr>
        <a:xfrm>
          <a:off x="6858000" y="789622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29</xdr:row>
      <xdr:rowOff>9525</xdr:rowOff>
    </xdr:from>
    <xdr:to>
      <xdr:col>3</xdr:col>
      <xdr:colOff>438150</xdr:colOff>
      <xdr:row>30</xdr:row>
      <xdr:rowOff>57150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13B9EC-E667-49F5-B2F5-5C495EE9A184}"/>
            </a:ext>
          </a:extLst>
        </xdr:cNvPr>
        <xdr:cNvSpPr txBox="1"/>
      </xdr:nvSpPr>
      <xdr:spPr>
        <a:xfrm>
          <a:off x="1390650" y="4962525"/>
          <a:ext cx="8763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Input</a:t>
          </a:r>
          <a:r>
            <a:rPr lang="en-IN" sz="1100" b="1" baseline="0"/>
            <a:t> Layer</a:t>
          </a:r>
          <a:endParaRPr lang="en-IN" sz="1100" b="1"/>
        </a:p>
      </xdr:txBody>
    </xdr:sp>
    <xdr:clientData/>
  </xdr:twoCellAnchor>
  <xdr:twoCellAnchor>
    <xdr:from>
      <xdr:col>9</xdr:col>
      <xdr:colOff>200025</xdr:colOff>
      <xdr:row>29</xdr:row>
      <xdr:rowOff>38100</xdr:rowOff>
    </xdr:from>
    <xdr:to>
      <xdr:col>10</xdr:col>
      <xdr:colOff>581025</xdr:colOff>
      <xdr:row>30</xdr:row>
      <xdr:rowOff>85725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E3EA5E32-3F72-4DEB-95BC-CF4B2D86261B}"/>
            </a:ext>
          </a:extLst>
        </xdr:cNvPr>
        <xdr:cNvSpPr txBox="1"/>
      </xdr:nvSpPr>
      <xdr:spPr>
        <a:xfrm>
          <a:off x="5686425" y="49911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16</xdr:col>
      <xdr:colOff>47625</xdr:colOff>
      <xdr:row>29</xdr:row>
      <xdr:rowOff>38100</xdr:rowOff>
    </xdr:from>
    <xdr:to>
      <xdr:col>17</xdr:col>
      <xdr:colOff>428625</xdr:colOff>
      <xdr:row>30</xdr:row>
      <xdr:rowOff>85725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7AF7C7FF-5357-4D33-885B-032408AE257C}"/>
            </a:ext>
          </a:extLst>
        </xdr:cNvPr>
        <xdr:cNvSpPr txBox="1"/>
      </xdr:nvSpPr>
      <xdr:spPr>
        <a:xfrm>
          <a:off x="9801225" y="49911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23</xdr:col>
      <xdr:colOff>57149</xdr:colOff>
      <xdr:row>37</xdr:row>
      <xdr:rowOff>66675</xdr:rowOff>
    </xdr:from>
    <xdr:to>
      <xdr:col>26</xdr:col>
      <xdr:colOff>180974</xdr:colOff>
      <xdr:row>44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70BD49-4175-4025-A018-3A1F72909D1C}"/>
                </a:ext>
              </a:extLst>
            </xdr:cNvPr>
            <xdr:cNvSpPr/>
          </xdr:nvSpPr>
          <xdr:spPr>
            <a:xfrm>
              <a:off x="14077949" y="6543675"/>
              <a:ext cx="1952625" cy="12954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9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9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900"/>
            </a:p>
          </xdr:txBody>
        </xdr:sp>
      </mc:Choice>
      <mc:Fallback xmlns=""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70BD49-4175-4025-A018-3A1F72909D1C}"/>
                </a:ext>
              </a:extLst>
            </xdr:cNvPr>
            <xdr:cNvSpPr/>
          </xdr:nvSpPr>
          <xdr:spPr>
            <a:xfrm>
              <a:off x="14077949" y="6543675"/>
              <a:ext cx="1952625" cy="12954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900" b="0" i="0">
                  <a:latin typeface="Cambria Math" panose="02040503050406030204" pitchFamily="18" charset="0"/>
                </a:rPr>
                <a:t>𝑧_𝑖=𝑤_0+∑8_𝑖▒〖𝑤_𝑖 𝐼𝑛𝑝𝑢𝑡_𝑖 〗</a:t>
              </a:r>
              <a:endParaRPr lang="en-IN" sz="900"/>
            </a:p>
          </xdr:txBody>
        </xdr:sp>
      </mc:Fallback>
    </mc:AlternateContent>
    <xdr:clientData/>
  </xdr:twoCellAnchor>
  <xdr:twoCellAnchor>
    <xdr:from>
      <xdr:col>18</xdr:col>
      <xdr:colOff>152400</xdr:colOff>
      <xdr:row>35</xdr:row>
      <xdr:rowOff>19050</xdr:rowOff>
    </xdr:from>
    <xdr:to>
      <xdr:col>23</xdr:col>
      <xdr:colOff>57149</xdr:colOff>
      <xdr:row>40</xdr:row>
      <xdr:rowOff>142875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E46BD6B7-B45B-42E0-977A-D27B902427D0}"/>
            </a:ext>
          </a:extLst>
        </xdr:cNvPr>
        <xdr:cNvCxnSpPr>
          <a:endCxn id="132" idx="2"/>
        </xdr:cNvCxnSpPr>
      </xdr:nvCxnSpPr>
      <xdr:spPr>
        <a:xfrm>
          <a:off x="11125200" y="6115050"/>
          <a:ext cx="2952749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40</xdr:row>
      <xdr:rowOff>142875</xdr:rowOff>
    </xdr:from>
    <xdr:to>
      <xdr:col>23</xdr:col>
      <xdr:colOff>57149</xdr:colOff>
      <xdr:row>44</xdr:row>
      <xdr:rowOff>104775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722556D-0D39-48A2-BEFB-E0AB72F97410}"/>
            </a:ext>
          </a:extLst>
        </xdr:cNvPr>
        <xdr:cNvCxnSpPr>
          <a:stCxn id="123" idx="6"/>
          <a:endCxn id="132" idx="2"/>
        </xdr:cNvCxnSpPr>
      </xdr:nvCxnSpPr>
      <xdr:spPr>
        <a:xfrm flipV="1">
          <a:off x="11134725" y="7191375"/>
          <a:ext cx="2943224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38</xdr:row>
      <xdr:rowOff>0</xdr:rowOff>
    </xdr:from>
    <xdr:to>
      <xdr:col>30</xdr:col>
      <xdr:colOff>600075</xdr:colOff>
      <xdr:row>43</xdr:row>
      <xdr:rowOff>171450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22080965-75BB-48C1-BC9C-F8DEAD48A7B4}"/>
            </a:ext>
          </a:extLst>
        </xdr:cNvPr>
        <xdr:cNvSpPr/>
      </xdr:nvSpPr>
      <xdr:spPr>
        <a:xfrm>
          <a:off x="16459200" y="6667500"/>
          <a:ext cx="2428875" cy="11239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28</xdr:col>
      <xdr:colOff>47625</xdr:colOff>
      <xdr:row>39</xdr:row>
      <xdr:rowOff>47625</xdr:rowOff>
    </xdr:from>
    <xdr:to>
      <xdr:col>29</xdr:col>
      <xdr:colOff>523207</xdr:colOff>
      <xdr:row>41</xdr:row>
      <xdr:rowOff>178733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9C0530A-A5B9-49B2-A53E-D3B63E58C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16425" y="6905625"/>
          <a:ext cx="1085182" cy="512108"/>
        </a:xfrm>
        <a:prstGeom prst="rect">
          <a:avLst/>
        </a:prstGeom>
      </xdr:spPr>
    </xdr:pic>
    <xdr:clientData/>
  </xdr:twoCellAnchor>
  <xdr:twoCellAnchor>
    <xdr:from>
      <xdr:col>22</xdr:col>
      <xdr:colOff>581025</xdr:colOff>
      <xdr:row>20</xdr:row>
      <xdr:rowOff>123825</xdr:rowOff>
    </xdr:from>
    <xdr:to>
      <xdr:col>25</xdr:col>
      <xdr:colOff>95251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48F47633-D38F-4C27-80CF-945D795154C3}"/>
                </a:ext>
              </a:extLst>
            </xdr:cNvPr>
            <xdr:cNvSpPr txBox="1"/>
          </xdr:nvSpPr>
          <xdr:spPr>
            <a:xfrm>
              <a:off x="13992225" y="3362325"/>
              <a:ext cx="1343026" cy="638175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IN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/>
                          <m:e>
                            <m:sSup>
                              <m:sSup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N" sz="1600">
                <a:effectLst/>
              </a:endParaRPr>
            </a:p>
            <a:p>
              <a:endParaRPr lang="en-IN" sz="16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48F47633-D38F-4C27-80CF-945D795154C3}"/>
                </a:ext>
              </a:extLst>
            </xdr:cNvPr>
            <xdr:cNvSpPr txBox="1"/>
          </xdr:nvSpPr>
          <xdr:spPr>
            <a:xfrm>
              <a:off x="13992225" y="3362325"/>
              <a:ext cx="1343026" cy="638175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𝑃_𝑖=</a:t>
              </a:r>
              <a:r>
                <a:rPr lang="en-IN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𝑒^(𝑧_𝑖 )/(∑_𝑖▒𝑒^(𝑧_𝑖 ) )</a:t>
              </a:r>
              <a:endParaRPr lang="en-IN" sz="1600">
                <a:effectLst/>
              </a:endParaRPr>
            </a:p>
            <a:p>
              <a:endParaRPr lang="en-IN" sz="1600"/>
            </a:p>
          </xdr:txBody>
        </xdr:sp>
      </mc:Fallback>
    </mc:AlternateContent>
    <xdr:clientData/>
  </xdr:twoCellAnchor>
  <xdr:twoCellAnchor>
    <xdr:from>
      <xdr:col>28</xdr:col>
      <xdr:colOff>19051</xdr:colOff>
      <xdr:row>10</xdr:row>
      <xdr:rowOff>142873</xdr:rowOff>
    </xdr:from>
    <xdr:to>
      <xdr:col>32</xdr:col>
      <xdr:colOff>257174</xdr:colOff>
      <xdr:row>18</xdr:row>
      <xdr:rowOff>47624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946D719-EA48-43F6-BDFC-01A001114E08}"/>
            </a:ext>
          </a:extLst>
        </xdr:cNvPr>
        <xdr:cNvSpPr/>
      </xdr:nvSpPr>
      <xdr:spPr>
        <a:xfrm>
          <a:off x="17087851" y="1476373"/>
          <a:ext cx="2676523" cy="1428751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428625</xdr:colOff>
      <xdr:row>12</xdr:row>
      <xdr:rowOff>123825</xdr:rowOff>
    </xdr:from>
    <xdr:to>
      <xdr:col>31</xdr:col>
      <xdr:colOff>581025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2C0C6BBA-C589-42F9-94E1-C065A8FC1BEB}"/>
                </a:ext>
              </a:extLst>
            </xdr:cNvPr>
            <xdr:cNvSpPr txBox="1"/>
          </xdr:nvSpPr>
          <xdr:spPr>
            <a:xfrm>
              <a:off x="17497425" y="1838325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=−</m:t>
                    </m:r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  <m:r>
                      <a:rPr lang="en-IN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2C0C6BBA-C589-42F9-94E1-C065A8FC1BEB}"/>
                </a:ext>
              </a:extLst>
            </xdr:cNvPr>
            <xdr:cNvSpPr txBox="1"/>
          </xdr:nvSpPr>
          <xdr:spPr>
            <a:xfrm>
              <a:off x="17497425" y="1838325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𝐶𝐸=−∑24_(𝑖=1)^𝑛▒  ∑24_(𝑗=1)^𝑘▒〖𝑦_𝑖𝑗 log⁡(𝑝_𝑖𝑗)〗   </a:t>
              </a:r>
              <a:endParaRPr lang="en-IN" sz="1100"/>
            </a:p>
          </xdr:txBody>
        </xdr:sp>
      </mc:Fallback>
    </mc:AlternateContent>
    <xdr:clientData/>
  </xdr:twoCellAnchor>
  <xdr:oneCellAnchor>
    <xdr:from>
      <xdr:col>27</xdr:col>
      <xdr:colOff>457200</xdr:colOff>
      <xdr:row>12</xdr:row>
      <xdr:rowOff>85725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91F2F608-D3F3-4FB4-A402-8D0ED9499BB2}"/>
            </a:ext>
          </a:extLst>
        </xdr:cNvPr>
        <xdr:cNvSpPr txBox="1"/>
      </xdr:nvSpPr>
      <xdr:spPr>
        <a:xfrm>
          <a:off x="169164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27</xdr:col>
      <xdr:colOff>457200</xdr:colOff>
      <xdr:row>12</xdr:row>
      <xdr:rowOff>85725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B2066CE9-89DF-43FF-A9A5-F3BEF5E69856}"/>
            </a:ext>
          </a:extLst>
        </xdr:cNvPr>
        <xdr:cNvSpPr txBox="1"/>
      </xdr:nvSpPr>
      <xdr:spPr>
        <a:xfrm>
          <a:off x="169164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40</xdr:col>
      <xdr:colOff>57150</xdr:colOff>
      <xdr:row>1</xdr:row>
      <xdr:rowOff>28575</xdr:rowOff>
    </xdr:from>
    <xdr:ext cx="895350" cy="542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6EBD2AA4-5CD8-46D0-B49F-E141DB6A05F9}"/>
                </a:ext>
              </a:extLst>
            </xdr:cNvPr>
            <xdr:cNvSpPr txBox="1"/>
          </xdr:nvSpPr>
          <xdr:spPr>
            <a:xfrm>
              <a:off x="24441150" y="219075"/>
              <a:ext cx="895350" cy="542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6EBD2AA4-5CD8-46D0-B49F-E141DB6A05F9}"/>
                </a:ext>
              </a:extLst>
            </xdr:cNvPr>
            <xdr:cNvSpPr txBox="1"/>
          </xdr:nvSpPr>
          <xdr:spPr>
            <a:xfrm>
              <a:off x="24441150" y="219075"/>
              <a:ext cx="895350" cy="542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∑</a:t>
              </a:r>
              <a:r>
                <a:rPr lang="en-IN" sz="1100" b="0" i="0">
                  <a:latin typeface="Cambria Math" panose="02040503050406030204" pitchFamily="18" charset="0"/>
                </a:rPr>
                <a:t>_(𝑗=1)^3▒〖𝑦_𝑖𝑗 log⁡(𝑝_𝑖𝑗)〗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41</xdr:col>
      <xdr:colOff>276225</xdr:colOff>
      <xdr:row>3</xdr:row>
      <xdr:rowOff>161925</xdr:rowOff>
    </xdr:from>
    <xdr:to>
      <xdr:col>44</xdr:col>
      <xdr:colOff>428625</xdr:colOff>
      <xdr:row>7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8711FC66-CBE3-4E16-B5C1-2FFD6F70863B}"/>
                </a:ext>
              </a:extLst>
            </xdr:cNvPr>
            <xdr:cNvSpPr txBox="1"/>
          </xdr:nvSpPr>
          <xdr:spPr>
            <a:xfrm>
              <a:off x="25812750" y="1104900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=−</m:t>
                    </m:r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  <m:r>
                      <a:rPr lang="en-IN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8711FC66-CBE3-4E16-B5C1-2FFD6F70863B}"/>
                </a:ext>
              </a:extLst>
            </xdr:cNvPr>
            <xdr:cNvSpPr txBox="1"/>
          </xdr:nvSpPr>
          <xdr:spPr>
            <a:xfrm>
              <a:off x="25812750" y="1104900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𝐶𝐸=−∑24_(𝑖=1)^𝑛▒  ∑24_(𝑗=1)^𝑘▒〖𝑦_𝑖𝑗 log⁡(𝑝_𝑖𝑗)〗   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29</xdr:col>
      <xdr:colOff>114301</xdr:colOff>
      <xdr:row>8</xdr:row>
      <xdr:rowOff>142875</xdr:rowOff>
    </xdr:from>
    <xdr:to>
      <xdr:col>30</xdr:col>
      <xdr:colOff>552451</xdr:colOff>
      <xdr:row>10</xdr:row>
      <xdr:rowOff>57150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D20FE674-A042-4FF4-9D0F-C028C9CE9107}"/>
            </a:ext>
          </a:extLst>
        </xdr:cNvPr>
        <xdr:cNvSpPr txBox="1"/>
      </xdr:nvSpPr>
      <xdr:spPr>
        <a:xfrm>
          <a:off x="17792701" y="2076450"/>
          <a:ext cx="1047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Cost Function</a:t>
          </a:r>
        </a:p>
      </xdr:txBody>
    </xdr:sp>
    <xdr:clientData/>
  </xdr:twoCellAnchor>
  <xdr:twoCellAnchor>
    <xdr:from>
      <xdr:col>28</xdr:col>
      <xdr:colOff>133351</xdr:colOff>
      <xdr:row>35</xdr:row>
      <xdr:rowOff>180975</xdr:rowOff>
    </xdr:from>
    <xdr:to>
      <xdr:col>29</xdr:col>
      <xdr:colOff>571501</xdr:colOff>
      <xdr:row>37</xdr:row>
      <xdr:rowOff>95250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3A0BDE61-38EE-4CC8-86B4-6238814AAAF6}"/>
            </a:ext>
          </a:extLst>
        </xdr:cNvPr>
        <xdr:cNvSpPr txBox="1"/>
      </xdr:nvSpPr>
      <xdr:spPr>
        <a:xfrm>
          <a:off x="17202151" y="7258050"/>
          <a:ext cx="1047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Cost Function</a:t>
          </a:r>
        </a:p>
      </xdr:txBody>
    </xdr:sp>
    <xdr:clientData/>
  </xdr:twoCellAnchor>
  <xdr:twoCellAnchor>
    <xdr:from>
      <xdr:col>23</xdr:col>
      <xdr:colOff>457200</xdr:colOff>
      <xdr:row>34</xdr:row>
      <xdr:rowOff>114300</xdr:rowOff>
    </xdr:from>
    <xdr:to>
      <xdr:col>25</xdr:col>
      <xdr:colOff>228600</xdr:colOff>
      <xdr:row>36</xdr:row>
      <xdr:rowOff>9525</xdr:rowOff>
    </xdr:to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AF43B71-B542-4863-890F-2C3A43705100}"/>
            </a:ext>
          </a:extLst>
        </xdr:cNvPr>
        <xdr:cNvSpPr txBox="1"/>
      </xdr:nvSpPr>
      <xdr:spPr>
        <a:xfrm>
          <a:off x="14478000" y="7000875"/>
          <a:ext cx="990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Output Layer</a:t>
          </a:r>
          <a:endParaRPr lang="en-I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20643D1-AE94-4CB0-A316-7F6FE0100411}"/>
            </a:ext>
          </a:extLst>
        </xdr:cNvPr>
        <xdr:cNvSpPr txBox="1"/>
      </xdr:nvSpPr>
      <xdr:spPr>
        <a:xfrm>
          <a:off x="865822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06A2248-5803-407F-879D-6356C6FC7625}"/>
            </a:ext>
          </a:extLst>
        </xdr:cNvPr>
        <xdr:cNvSpPr/>
      </xdr:nvSpPr>
      <xdr:spPr>
        <a:xfrm>
          <a:off x="431482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795988F-540D-4CFF-B7EF-40378E7D04A3}"/>
            </a:ext>
          </a:extLst>
        </xdr:cNvPr>
        <xdr:cNvSpPr/>
      </xdr:nvSpPr>
      <xdr:spPr>
        <a:xfrm>
          <a:off x="429577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72CDB57E-22C7-4908-8168-EFAFF1AEB714}"/>
            </a:ext>
          </a:extLst>
        </xdr:cNvPr>
        <xdr:cNvSpPr/>
      </xdr:nvSpPr>
      <xdr:spPr>
        <a:xfrm>
          <a:off x="675322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D8A70CE7-7353-4D8F-AD39-7CF17D321602}"/>
            </a:ext>
          </a:extLst>
        </xdr:cNvPr>
        <xdr:cNvSpPr/>
      </xdr:nvSpPr>
      <xdr:spPr>
        <a:xfrm>
          <a:off x="6762750" y="3209925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351FF59-6657-4452-B61B-33EBD92A295F}"/>
            </a:ext>
          </a:extLst>
        </xdr:cNvPr>
        <xdr:cNvCxnSpPr>
          <a:stCxn id="8" idx="6"/>
          <a:endCxn id="27" idx="1"/>
        </xdr:cNvCxnSpPr>
      </xdr:nvCxnSpPr>
      <xdr:spPr>
        <a:xfrm flipV="1">
          <a:off x="4886325" y="1026669"/>
          <a:ext cx="1950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9EE9378-9A60-4163-ABD2-213BF0530CA4}"/>
            </a:ext>
          </a:extLst>
        </xdr:cNvPr>
        <xdr:cNvCxnSpPr>
          <a:stCxn id="22" idx="6"/>
          <a:endCxn id="27" idx="3"/>
        </xdr:cNvCxnSpPr>
      </xdr:nvCxnSpPr>
      <xdr:spPr>
        <a:xfrm flipV="1">
          <a:off x="4867275" y="1430781"/>
          <a:ext cx="1969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762DAC9-D8E3-4E74-B9D4-400F51944195}"/>
                </a:ext>
              </a:extLst>
            </xdr:cNvPr>
            <xdr:cNvSpPr txBox="1"/>
          </xdr:nvSpPr>
          <xdr:spPr>
            <a:xfrm>
              <a:off x="579120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762DAC9-D8E3-4E74-B9D4-400F51944195}"/>
                </a:ext>
              </a:extLst>
            </xdr:cNvPr>
            <xdr:cNvSpPr txBox="1"/>
          </xdr:nvSpPr>
          <xdr:spPr>
            <a:xfrm>
              <a:off x="579120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D7FEA67-E2B6-4DC0-9EA9-D8E8D32B9D24}"/>
                </a:ext>
              </a:extLst>
            </xdr:cNvPr>
            <xdr:cNvSpPr txBox="1"/>
          </xdr:nvSpPr>
          <xdr:spPr>
            <a:xfrm>
              <a:off x="627697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D7FEA67-E2B6-4DC0-9EA9-D8E8D32B9D24}"/>
                </a:ext>
              </a:extLst>
            </xdr:cNvPr>
            <xdr:cNvSpPr txBox="1"/>
          </xdr:nvSpPr>
          <xdr:spPr>
            <a:xfrm>
              <a:off x="627697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A8F5AE8-E067-4D48-80B9-1EB46F42D94F}"/>
            </a:ext>
          </a:extLst>
        </xdr:cNvPr>
        <xdr:cNvCxnSpPr>
          <a:stCxn id="8" idx="6"/>
          <a:endCxn id="29" idx="3"/>
        </xdr:cNvCxnSpPr>
      </xdr:nvCxnSpPr>
      <xdr:spPr>
        <a:xfrm>
          <a:off x="4886325" y="1638300"/>
          <a:ext cx="1960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C19AAC7-E23C-4E17-ABAA-D6ECC3C9ED7F}"/>
                </a:ext>
              </a:extLst>
            </xdr:cNvPr>
            <xdr:cNvSpPr txBox="1"/>
          </xdr:nvSpPr>
          <xdr:spPr>
            <a:xfrm>
              <a:off x="631507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C19AAC7-E23C-4E17-ABAA-D6ECC3C9ED7F}"/>
                </a:ext>
              </a:extLst>
            </xdr:cNvPr>
            <xdr:cNvSpPr txBox="1"/>
          </xdr:nvSpPr>
          <xdr:spPr>
            <a:xfrm>
              <a:off x="631507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9C66FEF-368F-4EE0-9424-950AD2925AA0}"/>
            </a:ext>
          </a:extLst>
        </xdr:cNvPr>
        <xdr:cNvCxnSpPr>
          <a:stCxn id="22" idx="4"/>
          <a:endCxn id="29" idx="3"/>
        </xdr:cNvCxnSpPr>
      </xdr:nvCxnSpPr>
      <xdr:spPr>
        <a:xfrm>
          <a:off x="4581525" y="3028950"/>
          <a:ext cx="2264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566A8DAD-A287-47B2-83B9-EC3539A1A6E0}"/>
                </a:ext>
              </a:extLst>
            </xdr:cNvPr>
            <xdr:cNvSpPr txBox="1"/>
          </xdr:nvSpPr>
          <xdr:spPr>
            <a:xfrm>
              <a:off x="561975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566A8DAD-A287-47B2-83B9-EC3539A1A6E0}"/>
                </a:ext>
              </a:extLst>
            </xdr:cNvPr>
            <xdr:cNvSpPr txBox="1"/>
          </xdr:nvSpPr>
          <xdr:spPr>
            <a:xfrm>
              <a:off x="561975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8A8617C-AF69-42B2-A300-F4DCEB18DCA3}"/>
            </a:ext>
          </a:extLst>
        </xdr:cNvPr>
        <xdr:cNvSpPr/>
      </xdr:nvSpPr>
      <xdr:spPr>
        <a:xfrm>
          <a:off x="10382250" y="2057400"/>
          <a:ext cx="6667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102EE919-D8FC-4A5E-A144-837BE8E312D5}"/>
            </a:ext>
          </a:extLst>
        </xdr:cNvPr>
        <xdr:cNvCxnSpPr>
          <a:stCxn id="27" idx="6"/>
        </xdr:cNvCxnSpPr>
      </xdr:nvCxnSpPr>
      <xdr:spPr>
        <a:xfrm>
          <a:off x="7324725" y="1228725"/>
          <a:ext cx="3067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8FDF39F-5D3F-4A43-B039-5F22D9470A49}"/>
                </a:ext>
              </a:extLst>
            </xdr:cNvPr>
            <xdr:cNvSpPr txBox="1"/>
          </xdr:nvSpPr>
          <xdr:spPr>
            <a:xfrm>
              <a:off x="992505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8FDF39F-5D3F-4A43-B039-5F22D9470A49}"/>
                </a:ext>
              </a:extLst>
            </xdr:cNvPr>
            <xdr:cNvSpPr txBox="1"/>
          </xdr:nvSpPr>
          <xdr:spPr>
            <a:xfrm>
              <a:off x="992505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B1DAE63-9DFC-44C2-9A4F-4B335E85800F}"/>
            </a:ext>
          </a:extLst>
        </xdr:cNvPr>
        <xdr:cNvCxnSpPr>
          <a:endCxn id="57" idx="3"/>
        </xdr:cNvCxnSpPr>
      </xdr:nvCxnSpPr>
      <xdr:spPr>
        <a:xfrm flipV="1">
          <a:off x="7212456" y="2593986"/>
          <a:ext cx="33436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D3B5C3C8-006D-45B7-B857-A0CA28602EA5}"/>
                </a:ext>
              </a:extLst>
            </xdr:cNvPr>
            <xdr:cNvSpPr txBox="1"/>
          </xdr:nvSpPr>
          <xdr:spPr>
            <a:xfrm>
              <a:off x="987742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D3B5C3C8-006D-45B7-B857-A0CA28602EA5}"/>
                </a:ext>
              </a:extLst>
            </xdr:cNvPr>
            <xdr:cNvSpPr txBox="1"/>
          </xdr:nvSpPr>
          <xdr:spPr>
            <a:xfrm>
              <a:off x="987742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4DC01711-352A-4CBB-B2C0-7A6F049927C8}"/>
                </a:ext>
              </a:extLst>
            </xdr:cNvPr>
            <xdr:cNvSpPr txBox="1"/>
          </xdr:nvSpPr>
          <xdr:spPr>
            <a:xfrm rot="1177079">
              <a:off x="803438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4DC01711-352A-4CBB-B2C0-7A6F049927C8}"/>
                </a:ext>
              </a:extLst>
            </xdr:cNvPr>
            <xdr:cNvSpPr txBox="1"/>
          </xdr:nvSpPr>
          <xdr:spPr>
            <a:xfrm rot="1177079">
              <a:off x="803438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22977AC9-3C61-422A-AB96-E1A9BA70D411}"/>
                </a:ext>
              </a:extLst>
            </xdr:cNvPr>
            <xdr:cNvSpPr txBox="1"/>
          </xdr:nvSpPr>
          <xdr:spPr>
            <a:xfrm rot="20364856">
              <a:off x="823440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22977AC9-3C61-422A-AB96-E1A9BA70D411}"/>
                </a:ext>
              </a:extLst>
            </xdr:cNvPr>
            <xdr:cNvSpPr txBox="1"/>
          </xdr:nvSpPr>
          <xdr:spPr>
            <a:xfrm rot="20364856">
              <a:off x="823440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6531BE9B-F73B-4A0A-88E6-7CF6B3B37A9D}"/>
                </a:ext>
              </a:extLst>
            </xdr:cNvPr>
            <xdr:cNvSpPr txBox="1"/>
          </xdr:nvSpPr>
          <xdr:spPr>
            <a:xfrm>
              <a:off x="24193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6531BE9B-F73B-4A0A-88E6-7CF6B3B37A9D}"/>
                </a:ext>
              </a:extLst>
            </xdr:cNvPr>
            <xdr:cNvSpPr txBox="1"/>
          </xdr:nvSpPr>
          <xdr:spPr>
            <a:xfrm>
              <a:off x="24193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774264A-09AB-4004-B489-6300C49CEDEC}"/>
            </a:ext>
          </a:extLst>
        </xdr:cNvPr>
        <xdr:cNvSpPr/>
      </xdr:nvSpPr>
      <xdr:spPr>
        <a:xfrm>
          <a:off x="8591550" y="5724525"/>
          <a:ext cx="6096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0249D66-2619-4319-8C58-82F5A56508E3}"/>
            </a:ext>
          </a:extLst>
        </xdr:cNvPr>
        <xdr:cNvSpPr/>
      </xdr:nvSpPr>
      <xdr:spPr>
        <a:xfrm>
          <a:off x="9551842" y="4546023"/>
          <a:ext cx="795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E735136-3588-4AC9-A809-E6202BD671B5}"/>
            </a:ext>
          </a:extLst>
        </xdr:cNvPr>
        <xdr:cNvSpPr/>
      </xdr:nvSpPr>
      <xdr:spPr>
        <a:xfrm>
          <a:off x="12183342" y="5134841"/>
          <a:ext cx="666750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2BD1DCB-1DEA-4188-A6FA-E8B3B3DCE209}"/>
            </a:ext>
          </a:extLst>
        </xdr:cNvPr>
        <xdr:cNvCxnSpPr>
          <a:stCxn id="3" idx="6"/>
        </xdr:cNvCxnSpPr>
      </xdr:nvCxnSpPr>
      <xdr:spPr>
        <a:xfrm flipV="1">
          <a:off x="9201150" y="4943475"/>
          <a:ext cx="2457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D4F7A8B-32FE-4F0E-9521-DC4F6AF37A1C}"/>
                </a:ext>
              </a:extLst>
            </xdr:cNvPr>
            <xdr:cNvSpPr txBox="1"/>
          </xdr:nvSpPr>
          <xdr:spPr>
            <a:xfrm>
              <a:off x="112014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D4F7A8B-32FE-4F0E-9521-DC4F6AF37A1C}"/>
                </a:ext>
              </a:extLst>
            </xdr:cNvPr>
            <xdr:cNvSpPr txBox="1"/>
          </xdr:nvSpPr>
          <xdr:spPr>
            <a:xfrm>
              <a:off x="112014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27954E3-6BCA-40E4-8DA6-02333A10D077}"/>
            </a:ext>
          </a:extLst>
        </xdr:cNvPr>
        <xdr:cNvSpPr/>
      </xdr:nvSpPr>
      <xdr:spPr>
        <a:xfrm>
          <a:off x="9589076" y="7394864"/>
          <a:ext cx="797503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C932D94-BA1D-443A-ADF5-B111CCCB2A95}"/>
            </a:ext>
          </a:extLst>
        </xdr:cNvPr>
        <xdr:cNvCxnSpPr>
          <a:stCxn id="3" idx="6"/>
          <a:endCxn id="17" idx="2"/>
        </xdr:cNvCxnSpPr>
      </xdr:nvCxnSpPr>
      <xdr:spPr>
        <a:xfrm>
          <a:off x="7136823" y="6024563"/>
          <a:ext cx="2452253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4B4B451-FBC9-4616-8F15-01F2F97399B2}"/>
                </a:ext>
              </a:extLst>
            </xdr:cNvPr>
            <xdr:cNvSpPr txBox="1"/>
          </xdr:nvSpPr>
          <xdr:spPr>
            <a:xfrm>
              <a:off x="11201400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4B4B451-FBC9-4616-8F15-01F2F97399B2}"/>
                </a:ext>
              </a:extLst>
            </xdr:cNvPr>
            <xdr:cNvSpPr txBox="1"/>
          </xdr:nvSpPr>
          <xdr:spPr>
            <a:xfrm>
              <a:off x="11201400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39E75F4-94A7-4993-A08C-3580E5192C16}"/>
            </a:ext>
          </a:extLst>
        </xdr:cNvPr>
        <xdr:cNvSpPr/>
      </xdr:nvSpPr>
      <xdr:spPr>
        <a:xfrm>
          <a:off x="12223172" y="7178386"/>
          <a:ext cx="609601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7099B4-34E2-4686-95C3-EB06135ABD93}"/>
            </a:ext>
          </a:extLst>
        </xdr:cNvPr>
        <xdr:cNvCxnSpPr>
          <a:stCxn id="5" idx="6"/>
          <a:endCxn id="27" idx="2"/>
        </xdr:cNvCxnSpPr>
      </xdr:nvCxnSpPr>
      <xdr:spPr>
        <a:xfrm>
          <a:off x="10347613" y="4839999"/>
          <a:ext cx="1835729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53DB0BA-8B4A-4337-B79C-AF95BD475B26}"/>
            </a:ext>
          </a:extLst>
        </xdr:cNvPr>
        <xdr:cNvCxnSpPr>
          <a:stCxn id="17" idx="6"/>
          <a:endCxn id="27" idx="2"/>
        </xdr:cNvCxnSpPr>
      </xdr:nvCxnSpPr>
      <xdr:spPr>
        <a:xfrm flipV="1">
          <a:off x="10386579" y="5450898"/>
          <a:ext cx="1796763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0B40B55-141D-40C9-BDBB-D5DA62F98869}"/>
            </a:ext>
          </a:extLst>
        </xdr:cNvPr>
        <xdr:cNvCxnSpPr>
          <a:stCxn id="5" idx="6"/>
          <a:endCxn id="29" idx="2"/>
        </xdr:cNvCxnSpPr>
      </xdr:nvCxnSpPr>
      <xdr:spPr>
        <a:xfrm>
          <a:off x="10347613" y="4839999"/>
          <a:ext cx="1875559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577BB30-3D18-463E-883F-BE7884C386E4}"/>
            </a:ext>
          </a:extLst>
        </xdr:cNvPr>
        <xdr:cNvCxnSpPr>
          <a:stCxn id="17" idx="6"/>
          <a:endCxn id="29" idx="2"/>
        </xdr:cNvCxnSpPr>
      </xdr:nvCxnSpPr>
      <xdr:spPr>
        <a:xfrm flipV="1">
          <a:off x="10386579" y="7516091"/>
          <a:ext cx="1836593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9F4481A-0833-400A-92B9-9DBD5D12C8BD}"/>
                </a:ext>
              </a:extLst>
            </xdr:cNvPr>
            <xdr:cNvSpPr txBox="1"/>
          </xdr:nvSpPr>
          <xdr:spPr>
            <a:xfrm>
              <a:off x="13608628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9F4481A-0833-400A-92B9-9DBD5D12C8BD}"/>
                </a:ext>
              </a:extLst>
            </xdr:cNvPr>
            <xdr:cNvSpPr txBox="1"/>
          </xdr:nvSpPr>
          <xdr:spPr>
            <a:xfrm>
              <a:off x="13608628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BA830FA-20A9-43F3-BE84-B5D3325A1E28}"/>
                </a:ext>
              </a:extLst>
            </xdr:cNvPr>
            <xdr:cNvSpPr txBox="1"/>
          </xdr:nvSpPr>
          <xdr:spPr>
            <a:xfrm>
              <a:off x="13587848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BA830FA-20A9-43F3-BE84-B5D3325A1E28}"/>
                </a:ext>
              </a:extLst>
            </xdr:cNvPr>
            <xdr:cNvSpPr txBox="1"/>
          </xdr:nvSpPr>
          <xdr:spPr>
            <a:xfrm>
              <a:off x="13587848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FDB98A6-33C0-426B-A363-0AA73EDCB32F}"/>
                </a:ext>
              </a:extLst>
            </xdr:cNvPr>
            <xdr:cNvSpPr txBox="1"/>
          </xdr:nvSpPr>
          <xdr:spPr>
            <a:xfrm>
              <a:off x="13619022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FDB98A6-33C0-426B-A363-0AA73EDCB32F}"/>
                </a:ext>
              </a:extLst>
            </xdr:cNvPr>
            <xdr:cNvSpPr txBox="1"/>
          </xdr:nvSpPr>
          <xdr:spPr>
            <a:xfrm>
              <a:off x="13619022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6C4BD58-CEBE-439E-9DBC-62C82F6EB4CB}"/>
                </a:ext>
              </a:extLst>
            </xdr:cNvPr>
            <xdr:cNvSpPr txBox="1"/>
          </xdr:nvSpPr>
          <xdr:spPr>
            <a:xfrm>
              <a:off x="13572265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6C4BD58-CEBE-439E-9DBC-62C82F6EB4CB}"/>
                </a:ext>
              </a:extLst>
            </xdr:cNvPr>
            <xdr:cNvSpPr txBox="1"/>
          </xdr:nvSpPr>
          <xdr:spPr>
            <a:xfrm>
              <a:off x="13572265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554343F-6EB5-4F2F-AA10-B593B5128A92}"/>
                </a:ext>
              </a:extLst>
            </xdr:cNvPr>
            <xdr:cNvSpPr txBox="1"/>
          </xdr:nvSpPr>
          <xdr:spPr>
            <a:xfrm>
              <a:off x="12189403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554343F-6EB5-4F2F-AA10-B593B5128A92}"/>
                </a:ext>
              </a:extLst>
            </xdr:cNvPr>
            <xdr:cNvSpPr txBox="1"/>
          </xdr:nvSpPr>
          <xdr:spPr>
            <a:xfrm>
              <a:off x="12189403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101600</xdr:rowOff>
    </xdr:from>
    <xdr:to>
      <xdr:col>6</xdr:col>
      <xdr:colOff>31324</xdr:colOff>
      <xdr:row>14</xdr:row>
      <xdr:rowOff>136571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285750"/>
          <a:ext cx="3409524" cy="24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25</xdr:row>
      <xdr:rowOff>19050</xdr:rowOff>
    </xdr:from>
    <xdr:to>
      <xdr:col>9</xdr:col>
      <xdr:colOff>196424</xdr:colOff>
      <xdr:row>38</xdr:row>
      <xdr:rowOff>82243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22800"/>
          <a:ext cx="3409524" cy="2457143"/>
        </a:xfrm>
        <a:prstGeom prst="rect">
          <a:avLst/>
        </a:prstGeom>
      </xdr:spPr>
    </xdr:pic>
    <xdr:clientData/>
  </xdr:twoCellAnchor>
  <xdr:twoCellAnchor>
    <xdr:from>
      <xdr:col>4</xdr:col>
      <xdr:colOff>457200</xdr:colOff>
      <xdr:row>39</xdr:row>
      <xdr:rowOff>165100</xdr:rowOff>
    </xdr:from>
    <xdr:to>
      <xdr:col>9</xdr:col>
      <xdr:colOff>127000</xdr:colOff>
      <xdr:row>40</xdr:row>
      <xdr:rowOff>140854</xdr:rowOff>
    </xdr:to>
    <xdr:sp macro="" textlink="">
      <xdr:nvSpPr>
        <xdr:cNvPr id="4" name="Right Arrow 3"/>
        <xdr:cNvSpPr/>
      </xdr:nvSpPr>
      <xdr:spPr>
        <a:xfrm>
          <a:off x="2895600" y="7346950"/>
          <a:ext cx="3073400" cy="15990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469900</xdr:colOff>
      <xdr:row>42</xdr:row>
      <xdr:rowOff>158750</xdr:rowOff>
    </xdr:from>
    <xdr:to>
      <xdr:col>9</xdr:col>
      <xdr:colOff>139700</xdr:colOff>
      <xdr:row>43</xdr:row>
      <xdr:rowOff>134504</xdr:rowOff>
    </xdr:to>
    <xdr:sp macro="" textlink="">
      <xdr:nvSpPr>
        <xdr:cNvPr id="5" name="Right Arrow 4"/>
        <xdr:cNvSpPr/>
      </xdr:nvSpPr>
      <xdr:spPr>
        <a:xfrm rot="10800000">
          <a:off x="2908300" y="7893050"/>
          <a:ext cx="3073400" cy="15990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152400</xdr:colOff>
      <xdr:row>38</xdr:row>
      <xdr:rowOff>171450</xdr:rowOff>
    </xdr:from>
    <xdr:to>
      <xdr:col>10</xdr:col>
      <xdr:colOff>450850</xdr:colOff>
      <xdr:row>45</xdr:row>
      <xdr:rowOff>0</xdr:rowOff>
    </xdr:to>
    <xdr:sp macro="" textlink="">
      <xdr:nvSpPr>
        <xdr:cNvPr id="6" name="Right Brace 5"/>
        <xdr:cNvSpPr/>
      </xdr:nvSpPr>
      <xdr:spPr>
        <a:xfrm>
          <a:off x="6604000" y="7169150"/>
          <a:ext cx="298450" cy="1117600"/>
        </a:xfrm>
        <a:prstGeom prst="righ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9</xdr:col>
      <xdr:colOff>385939</xdr:colOff>
      <xdr:row>9</xdr:row>
      <xdr:rowOff>82550</xdr:rowOff>
    </xdr:from>
    <xdr:ext cx="65" cy="172227"/>
    <xdr:sp macro="" textlink="">
      <xdr:nvSpPr>
        <xdr:cNvPr id="7" name="TextBox 6"/>
        <xdr:cNvSpPr txBox="1"/>
      </xdr:nvSpPr>
      <xdr:spPr>
        <a:xfrm>
          <a:off x="6206772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</xdr:col>
      <xdr:colOff>209550</xdr:colOff>
      <xdr:row>8</xdr:row>
      <xdr:rowOff>146048</xdr:rowOff>
    </xdr:from>
    <xdr:ext cx="2087879" cy="361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423606" y="1641826"/>
              <a:ext cx="2087879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0">
                  <a:ea typeface="Cambria Math" panose="02040503050406030204" pitchFamily="18" charset="0"/>
                </a:rPr>
                <a:t>weigth_new = weight - </a:t>
              </a:r>
              <a:r>
                <a:rPr lang="el-GR" sz="1100" b="0">
                  <a:ea typeface="Cambria Math" panose="02040503050406030204" pitchFamily="18" charset="0"/>
                </a:rPr>
                <a:t> η</a:t>
              </a:r>
              <a:r>
                <a:rPr lang="en-IN" sz="1100" b="0">
                  <a:ea typeface="Cambria Math" panose="02040503050406030204" pitchFamily="18" charset="0"/>
                </a:rPr>
                <a:t>(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d>
                        <m:dPr>
                          <m:ctrlPr>
                            <a:rPr lang="en-I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𝑅𝑆𝑆</m:t>
                          </m:r>
                        </m:e>
                      </m:d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d>
                        <m:dPr>
                          <m:ctrlPr>
                            <a:rPr lang="en-I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𝑤𝑒𝑖𝑔h𝑡</m:t>
                          </m:r>
                        </m:e>
                      </m:d>
                    </m:den>
                  </m:f>
                  <m:r>
                    <a:rPr lang="en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IN" sz="1100" b="0">
                <a:ea typeface="Cambria Math" panose="02040503050406030204" pitchFamily="18" charset="0"/>
              </a:endParaRPr>
            </a:p>
            <a:p>
              <a:endParaRPr lang="en-IN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423606" y="1641826"/>
              <a:ext cx="2087879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0">
                  <a:ea typeface="Cambria Math" panose="02040503050406030204" pitchFamily="18" charset="0"/>
                </a:rPr>
                <a:t>weigth_new = weight - </a:t>
              </a:r>
              <a:r>
                <a:rPr lang="el-GR" sz="1100" b="0">
                  <a:ea typeface="Cambria Math" panose="02040503050406030204" pitchFamily="18" charset="0"/>
                </a:rPr>
                <a:t> η</a:t>
              </a:r>
              <a:r>
                <a:rPr lang="en-IN" sz="1100" b="0">
                  <a:ea typeface="Cambria Math" panose="02040503050406030204" pitchFamily="18" charset="0"/>
                </a:rPr>
                <a:t>( 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(𝑅𝑆𝑆)/𝜕(𝑤𝑒𝑖𝑔ℎ𝑡) )</a:t>
              </a:r>
              <a:endParaRPr lang="en-IN" sz="1100" b="0">
                <a:ea typeface="Cambria Math" panose="02040503050406030204" pitchFamily="18" charset="0"/>
              </a:endParaRPr>
            </a:p>
            <a:p>
              <a:endParaRPr lang="en-IN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160161</xdr:colOff>
      <xdr:row>13</xdr:row>
      <xdr:rowOff>146049</xdr:rowOff>
    </xdr:from>
    <xdr:ext cx="142064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4407605" y="2559049"/>
              <a:ext cx="142064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𝜂</m:t>
                    </m:r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𝑅𝑠𝑠</m:t>
                                </m:r>
                              </m:e>
                            </m:d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IN" sz="1100" i="0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  <m:sup>
                                    <m:r>
                                      <a:rPr lang="en-IN" sz="1100" i="0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4407605" y="2559049"/>
              <a:ext cx="142064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𝑤_0^3=𝑤_0^3−𝜂(∂(𝑅𝑠𝑠)/∂(𝑤_0^3 )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385939</xdr:colOff>
      <xdr:row>9</xdr:row>
      <xdr:rowOff>54328</xdr:rowOff>
    </xdr:from>
    <xdr:ext cx="65" cy="172227"/>
    <xdr:sp macro="" textlink="">
      <xdr:nvSpPr>
        <xdr:cNvPr id="10" name="TextBox 9"/>
        <xdr:cNvSpPr txBox="1"/>
      </xdr:nvSpPr>
      <xdr:spPr>
        <a:xfrm>
          <a:off x="6206772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385939</xdr:colOff>
      <xdr:row>9</xdr:row>
      <xdr:rowOff>54328</xdr:rowOff>
    </xdr:from>
    <xdr:ext cx="65" cy="172227"/>
    <xdr:sp macro="" textlink="">
      <xdr:nvSpPr>
        <xdr:cNvPr id="11" name="TextBox 10"/>
        <xdr:cNvSpPr txBox="1"/>
      </xdr:nvSpPr>
      <xdr:spPr>
        <a:xfrm>
          <a:off x="6206772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164394</xdr:colOff>
      <xdr:row>16</xdr:row>
      <xdr:rowOff>65616</xdr:rowOff>
    </xdr:from>
    <xdr:ext cx="1506695" cy="3934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411838" y="3028949"/>
              <a:ext cx="1506695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𝜂</m:t>
                    </m:r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𝑅𝑠𝑠</m:t>
                                </m:r>
                              </m:e>
                            </m:d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11</m:t>
                                    </m:r>
                                  </m:sub>
                                  <m:sup>
                                    <m:r>
                                      <a:rPr lang="en-IN" sz="1100" i="0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411838" y="3028949"/>
              <a:ext cx="1506695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𝑤_</a:t>
              </a:r>
              <a:r>
                <a:rPr lang="en-IN" sz="1100" b="0" i="0">
                  <a:latin typeface="Cambria Math" panose="02040503050406030204" pitchFamily="18" charset="0"/>
                </a:rPr>
                <a:t>11^</a:t>
              </a:r>
              <a:r>
                <a:rPr lang="en-IN" sz="1100" i="0">
                  <a:latin typeface="Cambria Math" panose="02040503050406030204" pitchFamily="18" charset="0"/>
                </a:rPr>
                <a:t>3=𝑤_</a:t>
              </a:r>
              <a:r>
                <a:rPr lang="en-IN" sz="1100" b="0" i="0">
                  <a:latin typeface="Cambria Math" panose="02040503050406030204" pitchFamily="18" charset="0"/>
                </a:rPr>
                <a:t>11^</a:t>
              </a:r>
              <a:r>
                <a:rPr lang="en-IN" sz="1100" i="0">
                  <a:latin typeface="Cambria Math" panose="02040503050406030204" pitchFamily="18" charset="0"/>
                </a:rPr>
                <a:t>3−𝜂(∂(𝑅𝑠𝑠)/∂(𝑤_</a:t>
              </a:r>
              <a:r>
                <a:rPr lang="en-IN" sz="1100" b="0" i="0">
                  <a:latin typeface="Cambria Math" panose="02040503050406030204" pitchFamily="18" charset="0"/>
                </a:rPr>
                <a:t>11^</a:t>
              </a:r>
              <a:r>
                <a:rPr lang="en-IN" sz="1100" i="0">
                  <a:latin typeface="Cambria Math" panose="02040503050406030204" pitchFamily="18" charset="0"/>
                </a:rPr>
                <a:t>3 )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154516</xdr:colOff>
      <xdr:row>18</xdr:row>
      <xdr:rowOff>168627</xdr:rowOff>
    </xdr:from>
    <xdr:ext cx="1506695" cy="3934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4401960" y="3498849"/>
              <a:ext cx="1506695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𝜂</m:t>
                    </m:r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𝑅𝑠𝑠</m:t>
                                </m:r>
                              </m:e>
                            </m:d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12</m:t>
                                    </m:r>
                                  </m:sub>
                                  <m:sup>
                                    <m:r>
                                      <a:rPr lang="en-IN" sz="1100" i="0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4401960" y="3498849"/>
              <a:ext cx="1506695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𝑤_</a:t>
              </a:r>
              <a:r>
                <a:rPr lang="en-IN" sz="1100" b="0" i="0">
                  <a:latin typeface="Cambria Math" panose="02040503050406030204" pitchFamily="18" charset="0"/>
                </a:rPr>
                <a:t>12^</a:t>
              </a:r>
              <a:r>
                <a:rPr lang="en-IN" sz="1100" i="0">
                  <a:latin typeface="Cambria Math" panose="02040503050406030204" pitchFamily="18" charset="0"/>
                </a:rPr>
                <a:t>3=𝑤_</a:t>
              </a:r>
              <a:r>
                <a:rPr lang="en-IN" sz="1100" b="0" i="0">
                  <a:latin typeface="Cambria Math" panose="02040503050406030204" pitchFamily="18" charset="0"/>
                </a:rPr>
                <a:t>12^</a:t>
              </a:r>
              <a:r>
                <a:rPr lang="en-IN" sz="1100" i="0">
                  <a:latin typeface="Cambria Math" panose="02040503050406030204" pitchFamily="18" charset="0"/>
                </a:rPr>
                <a:t>3−𝜂(∂(𝑅𝑠𝑠)/∂(𝑤_</a:t>
              </a:r>
              <a:r>
                <a:rPr lang="en-IN" sz="1100" b="0" i="0">
                  <a:latin typeface="Cambria Math" panose="02040503050406030204" pitchFamily="18" charset="0"/>
                </a:rPr>
                <a:t>12^</a:t>
              </a:r>
              <a:r>
                <a:rPr lang="en-IN" sz="1100" i="0">
                  <a:latin typeface="Cambria Math" panose="02040503050406030204" pitchFamily="18" charset="0"/>
                </a:rPr>
                <a:t>3 )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38804</xdr:colOff>
      <xdr:row>13</xdr:row>
      <xdr:rowOff>116416</xdr:rowOff>
    </xdr:from>
    <xdr:ext cx="150669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7073193" y="2529416"/>
              <a:ext cx="15066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𝜂</m:t>
                    </m:r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𝑅𝑠𝑠</m:t>
                                </m:r>
                              </m:e>
                            </m:d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11</m:t>
                                    </m:r>
                                  </m:sub>
                                  <m:sup>
                                    <m:r>
                                      <a:rPr lang="en-IN" sz="1100" b="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7073193" y="2529416"/>
              <a:ext cx="15066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𝑤_</a:t>
              </a:r>
              <a:r>
                <a:rPr lang="en-IN" sz="1100" b="0" i="0">
                  <a:latin typeface="Cambria Math" panose="02040503050406030204" pitchFamily="18" charset="0"/>
                </a:rPr>
                <a:t>11^2</a:t>
              </a:r>
              <a:r>
                <a:rPr lang="en-IN" sz="1100" i="0">
                  <a:latin typeface="Cambria Math" panose="02040503050406030204" pitchFamily="18" charset="0"/>
                </a:rPr>
                <a:t>=𝑤_</a:t>
              </a:r>
              <a:r>
                <a:rPr lang="en-IN" sz="1100" b="0" i="0">
                  <a:latin typeface="Cambria Math" panose="02040503050406030204" pitchFamily="18" charset="0"/>
                </a:rPr>
                <a:t>12^</a:t>
              </a:r>
              <a:r>
                <a:rPr lang="en-IN" sz="1100" i="0">
                  <a:latin typeface="Cambria Math" panose="02040503050406030204" pitchFamily="18" charset="0"/>
                </a:rPr>
                <a:t>3−𝜂(∂(𝑅𝑠𝑠)/∂(𝑤_</a:t>
              </a:r>
              <a:r>
                <a:rPr lang="en-IN" sz="1100" b="0" i="0">
                  <a:latin typeface="Cambria Math" panose="02040503050406030204" pitchFamily="18" charset="0"/>
                </a:rPr>
                <a:t>11^2 )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35982</xdr:colOff>
      <xdr:row>16</xdr:row>
      <xdr:rowOff>43039</xdr:rowOff>
    </xdr:from>
    <xdr:ext cx="150669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070371" y="3006372"/>
              <a:ext cx="15066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IN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𝜂</m:t>
                    </m:r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𝑅𝑠𝑠</m:t>
                                </m:r>
                              </m:e>
                            </m:d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∂</m:t>
                            </m:r>
                            <m:d>
                              <m:dPr>
                                <m:ctrlPr>
                                  <a:rPr lang="en-IN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12</m:t>
                                    </m:r>
                                  </m:sub>
                                  <m:sup>
                                    <m:r>
                                      <a:rPr lang="en-IN" sz="1100" b="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070371" y="3006372"/>
              <a:ext cx="15066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𝑤_</a:t>
              </a:r>
              <a:r>
                <a:rPr lang="en-IN" sz="1100" b="0" i="0">
                  <a:latin typeface="Cambria Math" panose="02040503050406030204" pitchFamily="18" charset="0"/>
                </a:rPr>
                <a:t>12^2</a:t>
              </a:r>
              <a:r>
                <a:rPr lang="en-IN" sz="1100" i="0">
                  <a:latin typeface="Cambria Math" panose="02040503050406030204" pitchFamily="18" charset="0"/>
                </a:rPr>
                <a:t>=𝑤_</a:t>
              </a:r>
              <a:r>
                <a:rPr lang="en-IN" sz="1100" b="0" i="0">
                  <a:latin typeface="Cambria Math" panose="02040503050406030204" pitchFamily="18" charset="0"/>
                </a:rPr>
                <a:t>12^</a:t>
              </a:r>
              <a:r>
                <a:rPr lang="en-IN" sz="1100" i="0">
                  <a:latin typeface="Cambria Math" panose="02040503050406030204" pitchFamily="18" charset="0"/>
                </a:rPr>
                <a:t>3−𝜂(∂(𝑅𝑠𝑠)/∂(𝑤_</a:t>
              </a:r>
              <a:r>
                <a:rPr lang="en-IN" sz="1100" b="0" i="0">
                  <a:latin typeface="Cambria Math" panose="02040503050406030204" pitchFamily="18" charset="0"/>
                </a:rPr>
                <a:t>12^2 ) 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0</xdr:rowOff>
    </xdr:from>
    <xdr:to>
      <xdr:col>11</xdr:col>
      <xdr:colOff>406791</xdr:colOff>
      <xdr:row>15</xdr:row>
      <xdr:rowOff>12775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F6F82-468D-40D6-B6CD-DB05C8FE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0"/>
          <a:ext cx="4416816" cy="287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AB44"/>
  <sheetViews>
    <sheetView zoomScale="50" zoomScaleNormal="50" workbookViewId="0">
      <selection activeCell="P17" sqref="P17"/>
    </sheetView>
  </sheetViews>
  <sheetFormatPr defaultRowHeight="14.5" x14ac:dyDescent="0.35"/>
  <sheetData>
    <row r="2" spans="26:28" x14ac:dyDescent="0.35">
      <c r="Z2" s="1" t="s">
        <v>0</v>
      </c>
      <c r="AA2" s="1" t="s">
        <v>1</v>
      </c>
      <c r="AB2" s="1" t="s">
        <v>2</v>
      </c>
    </row>
    <row r="3" spans="26:28" x14ac:dyDescent="0.35">
      <c r="Z3" s="5">
        <f>Q30</f>
        <v>0.2</v>
      </c>
      <c r="AA3" s="5">
        <f>Q31</f>
        <v>0.1</v>
      </c>
      <c r="AB3" s="5">
        <f>Q32</f>
        <v>1E-3</v>
      </c>
    </row>
    <row r="4" spans="26:28" x14ac:dyDescent="0.35">
      <c r="Z4" s="1" t="s">
        <v>7</v>
      </c>
      <c r="AA4" s="1" t="s">
        <v>7</v>
      </c>
      <c r="AB4" s="1" t="s">
        <v>7</v>
      </c>
    </row>
    <row r="5" spans="26:28" x14ac:dyDescent="0.35">
      <c r="Z5" s="1"/>
      <c r="AA5" s="1"/>
      <c r="AB5" s="1"/>
    </row>
    <row r="6" spans="26:28" x14ac:dyDescent="0.35">
      <c r="Z6" s="1"/>
      <c r="AA6" s="1"/>
      <c r="AB6" s="1"/>
    </row>
    <row r="7" spans="26:28" x14ac:dyDescent="0.35">
      <c r="Z7" s="1"/>
      <c r="AA7" s="1"/>
      <c r="AB7" s="1"/>
    </row>
    <row r="8" spans="26:28" x14ac:dyDescent="0.35">
      <c r="Z8" s="1"/>
      <c r="AA8" s="1"/>
      <c r="AB8" s="1"/>
    </row>
    <row r="9" spans="26:28" x14ac:dyDescent="0.35">
      <c r="Z9" s="1"/>
      <c r="AA9" s="1"/>
      <c r="AB9" s="1"/>
    </row>
    <row r="10" spans="26:28" x14ac:dyDescent="0.35">
      <c r="Z10" s="1"/>
      <c r="AA10" s="1"/>
      <c r="AB10" s="1"/>
    </row>
    <row r="11" spans="26:28" x14ac:dyDescent="0.35">
      <c r="Z11" s="1"/>
      <c r="AA11" s="1"/>
      <c r="AB11" s="1"/>
    </row>
    <row r="12" spans="26:28" x14ac:dyDescent="0.35">
      <c r="Z12" s="1"/>
      <c r="AA12" s="1"/>
      <c r="AB12" s="1"/>
    </row>
    <row r="13" spans="26:28" x14ac:dyDescent="0.35">
      <c r="Z13" s="1"/>
      <c r="AA13" s="1"/>
      <c r="AB13" s="1"/>
    </row>
    <row r="14" spans="26:28" x14ac:dyDescent="0.35">
      <c r="Z14" s="1"/>
      <c r="AA14" s="1"/>
      <c r="AB14" s="1"/>
    </row>
    <row r="15" spans="26:28" x14ac:dyDescent="0.35">
      <c r="Z15" s="1"/>
      <c r="AA15" s="1"/>
      <c r="AB15" s="1"/>
    </row>
    <row r="16" spans="26:28" x14ac:dyDescent="0.35">
      <c r="Z16" s="1"/>
      <c r="AA16" s="1"/>
      <c r="AB16" s="1"/>
    </row>
    <row r="30" spans="10:17" x14ac:dyDescent="0.35">
      <c r="J30" s="3" t="s">
        <v>3</v>
      </c>
      <c r="K30" s="3">
        <v>0.5</v>
      </c>
      <c r="P30" s="2" t="s">
        <v>0</v>
      </c>
      <c r="Q30" s="2">
        <v>0.2</v>
      </c>
    </row>
    <row r="31" spans="10:17" x14ac:dyDescent="0.35">
      <c r="J31" s="3" t="s">
        <v>4</v>
      </c>
      <c r="K31" s="3">
        <v>1</v>
      </c>
      <c r="P31" s="2" t="s">
        <v>1</v>
      </c>
      <c r="Q31" s="2">
        <v>0.1</v>
      </c>
    </row>
    <row r="32" spans="10:17" x14ac:dyDescent="0.35">
      <c r="J32" s="3" t="s">
        <v>5</v>
      </c>
      <c r="K32" s="3">
        <v>1.2</v>
      </c>
      <c r="P32" s="2" t="s">
        <v>2</v>
      </c>
      <c r="Q32" s="2">
        <v>1E-3</v>
      </c>
    </row>
    <row r="33" spans="10:17" x14ac:dyDescent="0.35">
      <c r="J33" s="3" t="s">
        <v>6</v>
      </c>
      <c r="K33" s="3">
        <v>2.2000000000000002</v>
      </c>
    </row>
    <row r="39" spans="10:17" x14ac:dyDescent="0.35">
      <c r="P39" s="4">
        <f>K30+K31*Q30+K32*Q31+K33*Q32</f>
        <v>0.82219999999999993</v>
      </c>
    </row>
    <row r="44" spans="10:17" x14ac:dyDescent="0.35">
      <c r="Q44" s="4">
        <f>1/(1+EXP(P39))</f>
        <v>0.30529686061568861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2:AO6"/>
  <sheetViews>
    <sheetView topLeftCell="R1" zoomScale="30" zoomScaleNormal="30" workbookViewId="0">
      <selection activeCell="AO11" sqref="AO11"/>
    </sheetView>
  </sheetViews>
  <sheetFormatPr defaultRowHeight="14.5" x14ac:dyDescent="0.35"/>
  <cols>
    <col min="41" max="41" width="17.26953125" customWidth="1"/>
  </cols>
  <sheetData>
    <row r="2" spans="35:41" ht="44.25" customHeight="1" x14ac:dyDescent="0.55000000000000004">
      <c r="AI2" s="6" t="s">
        <v>8</v>
      </c>
      <c r="AJ2" s="6" t="s">
        <v>9</v>
      </c>
      <c r="AK2" s="6" t="s">
        <v>10</v>
      </c>
      <c r="AL2" s="7" t="s">
        <v>11</v>
      </c>
      <c r="AM2" s="7" t="s">
        <v>12</v>
      </c>
      <c r="AN2" s="7" t="s">
        <v>13</v>
      </c>
      <c r="AO2" s="7"/>
    </row>
    <row r="3" spans="35:41" x14ac:dyDescent="0.35">
      <c r="AI3" s="1">
        <v>1</v>
      </c>
      <c r="AJ3" s="1">
        <v>0</v>
      </c>
      <c r="AK3" s="1">
        <v>0</v>
      </c>
      <c r="AL3" s="1">
        <v>0.8</v>
      </c>
      <c r="AM3" s="1">
        <v>0.1</v>
      </c>
      <c r="AN3" s="1">
        <v>0.1</v>
      </c>
      <c r="AO3" s="1">
        <f>LN(0.8)</f>
        <v>-0.22314355131420971</v>
      </c>
    </row>
    <row r="4" spans="35:41" x14ac:dyDescent="0.35">
      <c r="AI4" s="1">
        <v>0</v>
      </c>
      <c r="AJ4" s="1">
        <v>1</v>
      </c>
      <c r="AK4" s="1">
        <v>0</v>
      </c>
      <c r="AL4" s="1">
        <v>0.2</v>
      </c>
      <c r="AM4" s="1">
        <v>0.7</v>
      </c>
      <c r="AN4" s="1">
        <v>0.1</v>
      </c>
      <c r="AO4" s="1">
        <f>LN(0.7)</f>
        <v>-0.35667494393873245</v>
      </c>
    </row>
    <row r="5" spans="35:41" ht="18" customHeight="1" x14ac:dyDescent="0.35">
      <c r="AI5" s="1">
        <v>0</v>
      </c>
      <c r="AJ5" s="1">
        <v>0</v>
      </c>
      <c r="AK5" s="1">
        <v>1</v>
      </c>
      <c r="AL5" s="1">
        <v>0.05</v>
      </c>
      <c r="AM5" s="1">
        <v>0.05</v>
      </c>
      <c r="AN5" s="1">
        <v>0.9</v>
      </c>
      <c r="AO5" s="1">
        <f>LN(0.9)</f>
        <v>-0.10536051565782628</v>
      </c>
    </row>
    <row r="6" spans="35:41" x14ac:dyDescent="0.35">
      <c r="AO6" s="8">
        <f>-SUM(AO3:AO5)</f>
        <v>0.68517901091076849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"/>
  <sheetViews>
    <sheetView topLeftCell="D1" workbookViewId="0">
      <selection activeCell="S10" sqref="S10"/>
    </sheetView>
  </sheetViews>
  <sheetFormatPr defaultRowHeight="14.5" x14ac:dyDescent="0.35"/>
  <cols>
    <col min="4" max="4" width="18.54296875" bestFit="1" customWidth="1"/>
    <col min="11" max="11" width="10.26953125" bestFit="1" customWidth="1"/>
  </cols>
  <sheetData>
    <row r="3" spans="1:19" x14ac:dyDescent="0.35">
      <c r="A3" s="9" t="s">
        <v>14</v>
      </c>
      <c r="B3" s="9" t="s">
        <v>15</v>
      </c>
      <c r="C3" s="9" t="s">
        <v>16</v>
      </c>
      <c r="D3" s="9" t="s">
        <v>17</v>
      </c>
      <c r="E3" s="9" t="s">
        <v>21</v>
      </c>
      <c r="K3" s="12"/>
      <c r="L3" s="12"/>
    </row>
    <row r="4" spans="1:19" x14ac:dyDescent="0.35">
      <c r="A4">
        <v>30</v>
      </c>
      <c r="B4">
        <v>90</v>
      </c>
      <c r="C4">
        <v>25</v>
      </c>
      <c r="D4" s="17">
        <f>Q13</f>
        <v>17.250000100000001</v>
      </c>
      <c r="E4" s="17">
        <f>(C4-D4)</f>
        <v>7.7499998999999988</v>
      </c>
      <c r="J4" s="12" t="s">
        <v>3</v>
      </c>
      <c r="K4" s="14">
        <v>-0.2100127</v>
      </c>
    </row>
    <row r="5" spans="1:19" x14ac:dyDescent="0.35">
      <c r="A5">
        <v>40</v>
      </c>
      <c r="B5">
        <v>56</v>
      </c>
      <c r="C5">
        <v>19</v>
      </c>
      <c r="D5" t="s">
        <v>7</v>
      </c>
      <c r="E5" t="s">
        <v>7</v>
      </c>
      <c r="L5" s="12"/>
    </row>
    <row r="6" spans="1:19" x14ac:dyDescent="0.35">
      <c r="A6">
        <v>60</v>
      </c>
      <c r="B6">
        <v>30</v>
      </c>
      <c r="C6">
        <v>15</v>
      </c>
      <c r="J6" s="14">
        <v>5.6777870000000004</v>
      </c>
      <c r="K6" s="15">
        <f>K4+J6*G9+J9*G15</f>
        <v>474.89220829999999</v>
      </c>
      <c r="L6" s="12" t="s">
        <v>19</v>
      </c>
    </row>
    <row r="7" spans="1:19" x14ac:dyDescent="0.35">
      <c r="A7">
        <v>70</v>
      </c>
      <c r="B7">
        <v>32</v>
      </c>
      <c r="C7">
        <v>10</v>
      </c>
      <c r="K7" s="10">
        <f>1/(1+EXP(-K6))</f>
        <v>1</v>
      </c>
      <c r="L7" s="12" t="s">
        <v>20</v>
      </c>
    </row>
    <row r="8" spans="1:19" x14ac:dyDescent="0.35">
      <c r="A8" t="s">
        <v>18</v>
      </c>
      <c r="E8" s="9" t="s">
        <v>22</v>
      </c>
      <c r="H8" s="10"/>
    </row>
    <row r="9" spans="1:19" x14ac:dyDescent="0.35">
      <c r="G9" s="10">
        <f>A4</f>
        <v>30</v>
      </c>
      <c r="H9" s="10"/>
      <c r="J9" s="16">
        <v>3.3863178999999999</v>
      </c>
      <c r="K9" s="11"/>
    </row>
    <row r="10" spans="1:19" x14ac:dyDescent="0.35">
      <c r="H10" s="10"/>
      <c r="P10" s="12" t="s">
        <v>3</v>
      </c>
      <c r="Q10" s="14">
        <v>6.2653559999999997</v>
      </c>
      <c r="R10">
        <v>2</v>
      </c>
      <c r="S10">
        <v>5</v>
      </c>
    </row>
    <row r="11" spans="1:19" x14ac:dyDescent="0.35">
      <c r="H11" s="10"/>
    </row>
    <row r="12" spans="1:19" x14ac:dyDescent="0.35">
      <c r="H12" s="10"/>
      <c r="K12" s="12"/>
      <c r="L12" s="12"/>
      <c r="P12" s="14">
        <v>4.5064769</v>
      </c>
      <c r="Q12" s="12">
        <f>Q10+P12*K7+P15*K19</f>
        <v>17.250000100000001</v>
      </c>
      <c r="R12" s="12" t="s">
        <v>19</v>
      </c>
    </row>
    <row r="13" spans="1:19" x14ac:dyDescent="0.35">
      <c r="H13" s="10"/>
      <c r="Q13" s="12">
        <f>Q12</f>
        <v>17.250000100000001</v>
      </c>
      <c r="R13" s="12" t="s">
        <v>39</v>
      </c>
    </row>
    <row r="14" spans="1:19" x14ac:dyDescent="0.35">
      <c r="H14" s="10"/>
      <c r="K14" s="10"/>
      <c r="N14" s="13"/>
    </row>
    <row r="15" spans="1:19" x14ac:dyDescent="0.35">
      <c r="G15" s="10">
        <f>B4</f>
        <v>90</v>
      </c>
      <c r="J15" s="12" t="s">
        <v>3</v>
      </c>
      <c r="K15" s="14">
        <v>0.66372180000000003</v>
      </c>
      <c r="P15" s="16">
        <v>6.4781671999999997</v>
      </c>
    </row>
    <row r="16" spans="1:19" x14ac:dyDescent="0.35">
      <c r="L16" s="12"/>
    </row>
    <row r="17" spans="9:12" x14ac:dyDescent="0.35">
      <c r="J17" s="14">
        <v>0.54975300000000005</v>
      </c>
      <c r="L17" s="9"/>
    </row>
    <row r="18" spans="9:12" x14ac:dyDescent="0.35">
      <c r="I18" s="16">
        <v>0.41510360000000002</v>
      </c>
      <c r="K18" s="14">
        <f>K15+J17*G9+I18*G15</f>
        <v>54.515635799999998</v>
      </c>
      <c r="L18" s="12" t="s">
        <v>19</v>
      </c>
    </row>
    <row r="19" spans="9:12" x14ac:dyDescent="0.35">
      <c r="K19" s="10">
        <f>1/(1+EXP(-K18))</f>
        <v>1</v>
      </c>
      <c r="L19" s="12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U52"/>
  <sheetViews>
    <sheetView topLeftCell="D21" zoomScale="80" zoomScaleNormal="80" workbookViewId="0">
      <selection activeCell="U27" sqref="U27"/>
    </sheetView>
  </sheetViews>
  <sheetFormatPr defaultRowHeight="14.5" x14ac:dyDescent="0.35"/>
  <cols>
    <col min="2" max="2" width="7.54296875" bestFit="1" customWidth="1"/>
    <col min="3" max="3" width="13.1796875" bestFit="1" customWidth="1"/>
    <col min="4" max="4" width="11.26953125" bestFit="1" customWidth="1"/>
    <col min="5" max="5" width="11.1796875" bestFit="1" customWidth="1"/>
    <col min="16" max="16" width="12.26953125" bestFit="1" customWidth="1"/>
    <col min="21" max="21" width="17.54296875" customWidth="1"/>
  </cols>
  <sheetData>
    <row r="24" spans="2:21" x14ac:dyDescent="0.35">
      <c r="O24" s="12" t="s">
        <v>30</v>
      </c>
      <c r="P24" s="10">
        <v>1</v>
      </c>
    </row>
    <row r="25" spans="2:21" x14ac:dyDescent="0.35">
      <c r="P25" s="12">
        <f>P24+O26*K32</f>
        <v>11</v>
      </c>
    </row>
    <row r="26" spans="2:21" x14ac:dyDescent="0.35">
      <c r="O26" s="10">
        <v>1</v>
      </c>
      <c r="P26" s="21">
        <f>1/(1+EXP(-P25))</f>
        <v>0.99998329857815205</v>
      </c>
    </row>
    <row r="27" spans="2:21" x14ac:dyDescent="0.35">
      <c r="S27" s="12" t="s">
        <v>30</v>
      </c>
      <c r="T27" s="10">
        <v>1</v>
      </c>
      <c r="U27">
        <v>0.5</v>
      </c>
    </row>
    <row r="28" spans="2:21" x14ac:dyDescent="0.35">
      <c r="B28" s="18" t="s">
        <v>15</v>
      </c>
      <c r="C28" s="19" t="s">
        <v>23</v>
      </c>
      <c r="D28" s="18" t="s">
        <v>24</v>
      </c>
      <c r="E28" s="19" t="s">
        <v>25</v>
      </c>
      <c r="F28" s="19" t="s">
        <v>28</v>
      </c>
      <c r="G28" s="19" t="s">
        <v>29</v>
      </c>
      <c r="T28" s="20">
        <f>T27+S29*P26+S31*P41</f>
        <v>2.9999665971563041</v>
      </c>
      <c r="U28" s="12" t="s">
        <v>31</v>
      </c>
    </row>
    <row r="29" spans="2:21" x14ac:dyDescent="0.35">
      <c r="B29" s="23">
        <v>10</v>
      </c>
      <c r="C29" s="23" t="s">
        <v>26</v>
      </c>
      <c r="D29" s="23">
        <v>1</v>
      </c>
      <c r="E29" s="23">
        <v>0</v>
      </c>
      <c r="F29" s="23">
        <f>T30</f>
        <v>0.5</v>
      </c>
      <c r="G29" s="23">
        <f>T41</f>
        <v>0.5</v>
      </c>
      <c r="O29" s="10"/>
      <c r="S29" s="10">
        <v>1</v>
      </c>
      <c r="T29" s="14">
        <f>EXP(T28)</f>
        <v>20.084866020342368</v>
      </c>
      <c r="U29" s="12" t="s">
        <v>32</v>
      </c>
    </row>
    <row r="30" spans="2:21" x14ac:dyDescent="0.35">
      <c r="B30" s="23">
        <v>30</v>
      </c>
      <c r="C30" s="23" t="s">
        <v>26</v>
      </c>
      <c r="D30" s="23">
        <v>1</v>
      </c>
      <c r="E30" s="23">
        <v>0</v>
      </c>
      <c r="F30" s="23"/>
      <c r="G30" s="23"/>
      <c r="T30" s="10">
        <f>T29/SUM(T29,T40)</f>
        <v>0.5</v>
      </c>
      <c r="U30" s="12" t="s">
        <v>33</v>
      </c>
    </row>
    <row r="31" spans="2:21" x14ac:dyDescent="0.35">
      <c r="B31" s="23">
        <v>18</v>
      </c>
      <c r="C31" s="23" t="s">
        <v>27</v>
      </c>
      <c r="D31" s="23">
        <v>0</v>
      </c>
      <c r="E31" s="23">
        <v>1</v>
      </c>
      <c r="F31" s="23"/>
      <c r="G31" s="23"/>
      <c r="S31" s="11">
        <v>1</v>
      </c>
    </row>
    <row r="32" spans="2:21" x14ac:dyDescent="0.35">
      <c r="B32" s="23">
        <v>3</v>
      </c>
      <c r="C32" s="23" t="s">
        <v>27</v>
      </c>
      <c r="D32" s="23">
        <v>0</v>
      </c>
      <c r="E32" s="23">
        <v>1</v>
      </c>
      <c r="F32" s="23"/>
      <c r="G32" s="23"/>
      <c r="K32" s="10">
        <v>10</v>
      </c>
    </row>
    <row r="33" spans="2:20" x14ac:dyDescent="0.35">
      <c r="B33" s="23">
        <v>12</v>
      </c>
      <c r="C33" s="23" t="s">
        <v>26</v>
      </c>
      <c r="D33" s="23">
        <v>1</v>
      </c>
      <c r="E33" s="23">
        <v>0</v>
      </c>
      <c r="F33" s="23"/>
      <c r="G33" s="23"/>
    </row>
    <row r="34" spans="2:20" x14ac:dyDescent="0.35">
      <c r="B34" s="23">
        <v>9</v>
      </c>
      <c r="C34" s="23" t="s">
        <v>27</v>
      </c>
      <c r="D34" s="23">
        <v>0</v>
      </c>
      <c r="E34" s="23">
        <v>1</v>
      </c>
      <c r="F34" s="23"/>
      <c r="G34" s="23"/>
    </row>
    <row r="36" spans="2:20" x14ac:dyDescent="0.35">
      <c r="S36" s="12" t="s">
        <v>30</v>
      </c>
      <c r="T36" s="10">
        <v>1</v>
      </c>
    </row>
    <row r="38" spans="2:20" x14ac:dyDescent="0.35">
      <c r="S38" s="12">
        <v>1</v>
      </c>
    </row>
    <row r="39" spans="2:20" x14ac:dyDescent="0.35">
      <c r="O39" s="12" t="s">
        <v>30</v>
      </c>
      <c r="P39" s="10">
        <v>1</v>
      </c>
      <c r="T39" s="20">
        <f>T36+S38*P26+S40*P41</f>
        <v>2.9999665971563041</v>
      </c>
    </row>
    <row r="40" spans="2:20" x14ac:dyDescent="0.35">
      <c r="P40" s="12">
        <f>P39+O41*K32</f>
        <v>11</v>
      </c>
      <c r="S40" s="11">
        <v>1</v>
      </c>
      <c r="T40" s="14">
        <f>EXP(T39)</f>
        <v>20.084866020342368</v>
      </c>
    </row>
    <row r="41" spans="2:20" x14ac:dyDescent="0.35">
      <c r="O41" s="10">
        <v>1</v>
      </c>
      <c r="P41" s="22">
        <f>1/(1+EXP(-P40))</f>
        <v>0.99998329857815205</v>
      </c>
      <c r="T41" s="10">
        <f>T40/SUM(T40,T29)</f>
        <v>0.5</v>
      </c>
    </row>
    <row r="48" spans="2:20" x14ac:dyDescent="0.35">
      <c r="O48" s="12"/>
      <c r="P48" s="10"/>
    </row>
    <row r="50" spans="15:15" x14ac:dyDescent="0.35">
      <c r="O50" s="10"/>
    </row>
    <row r="52" spans="15:15" x14ac:dyDescent="0.35">
      <c r="O52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zoomScale="80" zoomScaleNormal="80" workbookViewId="0">
      <selection activeCell="F5" sqref="F5"/>
    </sheetView>
  </sheetViews>
  <sheetFormatPr defaultRowHeight="14.5" x14ac:dyDescent="0.35"/>
  <cols>
    <col min="4" max="4" width="11.26953125" customWidth="1"/>
    <col min="7" max="7" width="9.7265625" bestFit="1" customWidth="1"/>
  </cols>
  <sheetData>
    <row r="3" spans="2:10" s="10" customFormat="1" x14ac:dyDescent="0.35">
      <c r="B3" s="28" t="s">
        <v>14</v>
      </c>
      <c r="C3" s="28" t="s">
        <v>15</v>
      </c>
      <c r="D3" s="28" t="s">
        <v>23</v>
      </c>
      <c r="E3" s="28" t="s">
        <v>42</v>
      </c>
      <c r="F3" s="28" t="s">
        <v>43</v>
      </c>
      <c r="G3" s="28" t="s">
        <v>44</v>
      </c>
      <c r="H3" s="28" t="s">
        <v>41</v>
      </c>
      <c r="I3" s="28" t="s">
        <v>26</v>
      </c>
      <c r="J3" s="28" t="s">
        <v>40</v>
      </c>
    </row>
    <row r="4" spans="2:10" s="10" customFormat="1" x14ac:dyDescent="0.35">
      <c r="B4" s="23" t="s">
        <v>7</v>
      </c>
      <c r="C4" s="23" t="s">
        <v>7</v>
      </c>
      <c r="D4" s="23" t="s">
        <v>41</v>
      </c>
      <c r="E4" s="23">
        <v>0.2</v>
      </c>
      <c r="F4" s="23">
        <v>0.7</v>
      </c>
      <c r="G4" s="23">
        <v>0.1</v>
      </c>
      <c r="H4" s="23">
        <v>1</v>
      </c>
      <c r="I4" s="23">
        <v>0</v>
      </c>
      <c r="J4" s="23">
        <v>0</v>
      </c>
    </row>
    <row r="5" spans="2:10" s="10" customFormat="1" x14ac:dyDescent="0.35">
      <c r="B5" s="23" t="s">
        <v>7</v>
      </c>
      <c r="C5" s="23" t="s">
        <v>7</v>
      </c>
      <c r="D5" s="23" t="s">
        <v>26</v>
      </c>
      <c r="E5" s="23">
        <v>0.2</v>
      </c>
      <c r="F5" s="23">
        <v>0.7</v>
      </c>
      <c r="G5" s="23">
        <v>0.1</v>
      </c>
      <c r="H5" s="23">
        <v>0</v>
      </c>
      <c r="I5" s="23">
        <v>1</v>
      </c>
      <c r="J5" s="23">
        <v>0</v>
      </c>
    </row>
    <row r="6" spans="2:10" s="10" customFormat="1" x14ac:dyDescent="0.35">
      <c r="B6" s="23" t="s">
        <v>7</v>
      </c>
      <c r="C6" s="23" t="s">
        <v>7</v>
      </c>
      <c r="D6" s="23" t="s">
        <v>40</v>
      </c>
      <c r="E6" s="23"/>
      <c r="F6" s="23"/>
      <c r="G6" s="23"/>
      <c r="H6" s="23"/>
      <c r="I6" s="23"/>
      <c r="J6" s="23"/>
    </row>
    <row r="7" spans="2:10" s="10" customFormat="1" x14ac:dyDescent="0.35">
      <c r="B7" s="23" t="s">
        <v>7</v>
      </c>
      <c r="C7" s="23" t="s">
        <v>7</v>
      </c>
      <c r="D7" s="23" t="s">
        <v>41</v>
      </c>
      <c r="E7" s="23"/>
      <c r="F7" s="23"/>
      <c r="G7" s="23"/>
      <c r="H7" s="23"/>
      <c r="I7" s="23"/>
      <c r="J7" s="23"/>
    </row>
    <row r="8" spans="2:10" s="10" customFormat="1" x14ac:dyDescent="0.35">
      <c r="B8" s="23" t="s">
        <v>7</v>
      </c>
      <c r="C8" s="23" t="s">
        <v>7</v>
      </c>
      <c r="D8" s="23" t="s">
        <v>41</v>
      </c>
      <c r="E8" s="23"/>
      <c r="F8" s="23"/>
      <c r="G8" s="23"/>
      <c r="H8" s="23"/>
      <c r="I8" s="23"/>
      <c r="J8" s="23"/>
    </row>
    <row r="9" spans="2:10" s="10" customFormat="1" x14ac:dyDescent="0.35">
      <c r="B9" s="23" t="s">
        <v>7</v>
      </c>
      <c r="C9" s="23" t="s">
        <v>7</v>
      </c>
      <c r="D9" s="23" t="s">
        <v>26</v>
      </c>
      <c r="E9" s="23"/>
      <c r="F9" s="23"/>
      <c r="G9" s="23"/>
      <c r="H9" s="23"/>
      <c r="I9" s="23"/>
      <c r="J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3"/>
  <sheetViews>
    <sheetView tabSelected="1" zoomScale="90" zoomScaleNormal="90" workbookViewId="0">
      <selection activeCell="O18" sqref="O18"/>
    </sheetView>
  </sheetViews>
  <sheetFormatPr defaultRowHeight="14.5" x14ac:dyDescent="0.35"/>
  <cols>
    <col min="8" max="8" width="13.81640625" customWidth="1"/>
  </cols>
  <sheetData>
    <row r="4" spans="8:12" x14ac:dyDescent="0.35">
      <c r="H4" t="s">
        <v>45</v>
      </c>
      <c r="I4">
        <v>4</v>
      </c>
      <c r="J4">
        <v>2</v>
      </c>
    </row>
    <row r="5" spans="8:12" x14ac:dyDescent="0.35">
      <c r="H5" t="s">
        <v>46</v>
      </c>
      <c r="I5">
        <v>2</v>
      </c>
      <c r="J5">
        <v>1</v>
      </c>
    </row>
    <row r="6" spans="8:12" x14ac:dyDescent="0.35">
      <c r="H6" t="s">
        <v>47</v>
      </c>
      <c r="I6">
        <v>9</v>
      </c>
    </row>
    <row r="8" spans="8:12" ht="16.5" x14ac:dyDescent="0.45">
      <c r="H8" s="29" t="s">
        <v>58</v>
      </c>
    </row>
    <row r="10" spans="8:12" x14ac:dyDescent="0.35">
      <c r="H10" t="s">
        <v>57</v>
      </c>
    </row>
    <row r="13" spans="8:12" x14ac:dyDescent="0.35">
      <c r="H13" t="s">
        <v>48</v>
      </c>
      <c r="L13" t="s">
        <v>49</v>
      </c>
    </row>
    <row r="26" spans="2:11" x14ac:dyDescent="0.35">
      <c r="B26" t="s">
        <v>50</v>
      </c>
      <c r="C26" t="s">
        <v>51</v>
      </c>
      <c r="D26" t="s">
        <v>52</v>
      </c>
      <c r="K26" t="s">
        <v>53</v>
      </c>
    </row>
    <row r="27" spans="2:11" x14ac:dyDescent="0.35">
      <c r="B27" t="s">
        <v>18</v>
      </c>
      <c r="C27" t="s">
        <v>18</v>
      </c>
      <c r="D27" t="s">
        <v>18</v>
      </c>
      <c r="K27" t="s">
        <v>18</v>
      </c>
    </row>
    <row r="28" spans="2:11" x14ac:dyDescent="0.35">
      <c r="B28" t="s">
        <v>18</v>
      </c>
      <c r="C28" t="s">
        <v>18</v>
      </c>
      <c r="D28" t="s">
        <v>18</v>
      </c>
      <c r="K28" t="s">
        <v>18</v>
      </c>
    </row>
    <row r="29" spans="2:11" x14ac:dyDescent="0.35">
      <c r="B29" t="s">
        <v>18</v>
      </c>
      <c r="C29" t="s">
        <v>18</v>
      </c>
      <c r="D29" t="s">
        <v>18</v>
      </c>
      <c r="K29" t="s">
        <v>7</v>
      </c>
    </row>
    <row r="40" spans="8:12" x14ac:dyDescent="0.35">
      <c r="H40" t="s">
        <v>54</v>
      </c>
    </row>
    <row r="42" spans="8:12" x14ac:dyDescent="0.35">
      <c r="L42" t="s">
        <v>56</v>
      </c>
    </row>
    <row r="43" spans="8:12" x14ac:dyDescent="0.35">
      <c r="H43" t="s">
        <v>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6:Q70"/>
  <sheetViews>
    <sheetView topLeftCell="A59" workbookViewId="0">
      <selection activeCell="N13" sqref="N13"/>
    </sheetView>
  </sheetViews>
  <sheetFormatPr defaultRowHeight="14.5" x14ac:dyDescent="0.35"/>
  <sheetData>
    <row r="16" spans="7:7" x14ac:dyDescent="0.35">
      <c r="G16" s="9" t="s">
        <v>34</v>
      </c>
    </row>
    <row r="17" spans="5:17" x14ac:dyDescent="0.35">
      <c r="L17" s="9" t="s">
        <v>35</v>
      </c>
      <c r="M17" s="9" t="s">
        <v>36</v>
      </c>
    </row>
    <row r="18" spans="5:17" x14ac:dyDescent="0.35">
      <c r="E18" s="25">
        <v>3</v>
      </c>
      <c r="F18" s="25">
        <v>3</v>
      </c>
      <c r="G18" s="25">
        <v>2</v>
      </c>
      <c r="H18" s="23">
        <v>1</v>
      </c>
      <c r="I18" s="23">
        <v>0</v>
      </c>
    </row>
    <row r="19" spans="5:17" x14ac:dyDescent="0.35">
      <c r="E19" s="25">
        <v>0</v>
      </c>
      <c r="F19" s="25">
        <v>0</v>
      </c>
      <c r="G19" s="25">
        <v>1</v>
      </c>
      <c r="H19" s="23">
        <v>3</v>
      </c>
      <c r="I19" s="23">
        <v>1</v>
      </c>
      <c r="K19" s="25">
        <v>0</v>
      </c>
      <c r="L19" s="25">
        <v>1</v>
      </c>
      <c r="M19" s="25">
        <v>2</v>
      </c>
      <c r="O19" s="26">
        <f>SUMPRODUCT(K19:M21,E18:G20)</f>
        <v>12</v>
      </c>
    </row>
    <row r="20" spans="5:17" x14ac:dyDescent="0.35">
      <c r="E20" s="25">
        <v>3</v>
      </c>
      <c r="F20" s="25">
        <v>1</v>
      </c>
      <c r="G20" s="25">
        <v>2</v>
      </c>
      <c r="H20" s="23">
        <v>2</v>
      </c>
      <c r="I20" s="23">
        <v>3</v>
      </c>
      <c r="K20" s="25">
        <v>2</v>
      </c>
      <c r="L20" s="25">
        <v>2</v>
      </c>
      <c r="M20" s="25">
        <v>0</v>
      </c>
    </row>
    <row r="21" spans="5:17" x14ac:dyDescent="0.35">
      <c r="E21" s="23">
        <v>2</v>
      </c>
      <c r="F21" s="23">
        <v>0</v>
      </c>
      <c r="G21" s="23">
        <v>0</v>
      </c>
      <c r="H21" s="23">
        <v>2</v>
      </c>
      <c r="I21" s="23">
        <v>2</v>
      </c>
      <c r="K21" s="25">
        <v>0</v>
      </c>
      <c r="L21" s="25">
        <v>1</v>
      </c>
      <c r="M21" s="25">
        <v>2</v>
      </c>
    </row>
    <row r="22" spans="5:17" x14ac:dyDescent="0.35">
      <c r="E22" s="23">
        <v>2</v>
      </c>
      <c r="F22" s="23">
        <v>0</v>
      </c>
      <c r="G22" s="23">
        <v>0</v>
      </c>
      <c r="H22" s="23">
        <v>0</v>
      </c>
      <c r="I22" s="23">
        <v>1</v>
      </c>
    </row>
    <row r="24" spans="5:17" x14ac:dyDescent="0.35">
      <c r="E24" s="24">
        <v>3</v>
      </c>
      <c r="F24" s="25">
        <v>3</v>
      </c>
      <c r="G24" s="25">
        <v>2</v>
      </c>
      <c r="H24" s="25">
        <v>1</v>
      </c>
      <c r="I24" s="23">
        <v>0</v>
      </c>
    </row>
    <row r="25" spans="5:17" x14ac:dyDescent="0.35">
      <c r="E25" s="24">
        <v>0</v>
      </c>
      <c r="F25" s="25">
        <v>0</v>
      </c>
      <c r="G25" s="25">
        <v>1</v>
      </c>
      <c r="H25" s="25">
        <v>3</v>
      </c>
      <c r="I25" s="23">
        <v>1</v>
      </c>
      <c r="K25" s="25">
        <v>0</v>
      </c>
      <c r="L25" s="25">
        <v>1</v>
      </c>
      <c r="M25" s="25">
        <v>2</v>
      </c>
      <c r="O25" s="26">
        <f>SUMPRODUCT(K25:M27,E24:G26)</f>
        <v>12</v>
      </c>
      <c r="P25" s="26">
        <f>SUMPRODUCT(K25:M27,F24:H26)</f>
        <v>12</v>
      </c>
    </row>
    <row r="26" spans="5:17" x14ac:dyDescent="0.35">
      <c r="E26" s="24">
        <v>3</v>
      </c>
      <c r="F26" s="25">
        <v>1</v>
      </c>
      <c r="G26" s="25">
        <v>2</v>
      </c>
      <c r="H26" s="25">
        <v>2</v>
      </c>
      <c r="I26" s="23">
        <v>3</v>
      </c>
      <c r="K26" s="25">
        <v>2</v>
      </c>
      <c r="L26" s="25">
        <v>2</v>
      </c>
      <c r="M26" s="25">
        <v>0</v>
      </c>
    </row>
    <row r="27" spans="5:17" x14ac:dyDescent="0.35">
      <c r="E27" s="23">
        <v>2</v>
      </c>
      <c r="F27" s="23">
        <v>0</v>
      </c>
      <c r="G27" s="23">
        <v>0</v>
      </c>
      <c r="H27" s="23">
        <v>2</v>
      </c>
      <c r="I27" s="23">
        <v>2</v>
      </c>
      <c r="K27" s="25">
        <v>0</v>
      </c>
      <c r="L27" s="25">
        <v>1</v>
      </c>
      <c r="M27" s="25">
        <v>2</v>
      </c>
    </row>
    <row r="28" spans="5:17" x14ac:dyDescent="0.35">
      <c r="E28" s="23">
        <v>2</v>
      </c>
      <c r="F28" s="23">
        <v>0</v>
      </c>
      <c r="G28" s="23">
        <v>0</v>
      </c>
      <c r="H28" s="23">
        <v>0</v>
      </c>
      <c r="I28" s="23">
        <v>1</v>
      </c>
    </row>
    <row r="30" spans="5:17" x14ac:dyDescent="0.35">
      <c r="E30" s="24">
        <v>3</v>
      </c>
      <c r="F30" s="24">
        <v>3</v>
      </c>
      <c r="G30" s="25">
        <v>2</v>
      </c>
      <c r="H30" s="25">
        <v>1</v>
      </c>
      <c r="I30" s="25">
        <v>0</v>
      </c>
    </row>
    <row r="31" spans="5:17" x14ac:dyDescent="0.35">
      <c r="E31" s="24">
        <v>0</v>
      </c>
      <c r="F31" s="24">
        <v>0</v>
      </c>
      <c r="G31" s="25">
        <v>1</v>
      </c>
      <c r="H31" s="25">
        <v>3</v>
      </c>
      <c r="I31" s="25">
        <v>1</v>
      </c>
      <c r="K31" s="25">
        <v>0</v>
      </c>
      <c r="L31" s="25">
        <v>1</v>
      </c>
      <c r="M31" s="25">
        <v>2</v>
      </c>
      <c r="O31" s="26">
        <f>SUMPRODUCT(K31:M33,E30:G32)</f>
        <v>12</v>
      </c>
      <c r="P31" s="26">
        <f>SUMPRODUCT(K31:M33,F30:H32)</f>
        <v>12</v>
      </c>
      <c r="Q31" s="26">
        <f>SUMPRODUCT(K31:M33,G30:I32)</f>
        <v>17</v>
      </c>
    </row>
    <row r="32" spans="5:17" x14ac:dyDescent="0.35">
      <c r="E32" s="24">
        <v>3</v>
      </c>
      <c r="F32" s="24">
        <v>1</v>
      </c>
      <c r="G32" s="25">
        <v>2</v>
      </c>
      <c r="H32" s="25">
        <v>2</v>
      </c>
      <c r="I32" s="25">
        <v>3</v>
      </c>
      <c r="K32" s="25">
        <v>2</v>
      </c>
      <c r="L32" s="25">
        <v>2</v>
      </c>
      <c r="M32" s="25">
        <v>0</v>
      </c>
    </row>
    <row r="33" spans="5:17" x14ac:dyDescent="0.35">
      <c r="E33" s="23">
        <v>2</v>
      </c>
      <c r="F33" s="23">
        <v>0</v>
      </c>
      <c r="G33" s="23">
        <v>0</v>
      </c>
      <c r="H33" s="23">
        <v>2</v>
      </c>
      <c r="I33" s="23">
        <v>2</v>
      </c>
      <c r="K33" s="25">
        <v>0</v>
      </c>
      <c r="L33" s="25">
        <v>1</v>
      </c>
      <c r="M33" s="25">
        <v>2</v>
      </c>
    </row>
    <row r="34" spans="5:17" x14ac:dyDescent="0.35">
      <c r="E34" s="23">
        <v>2</v>
      </c>
      <c r="F34" s="23">
        <v>0</v>
      </c>
      <c r="G34" s="23">
        <v>0</v>
      </c>
      <c r="H34" s="23">
        <v>0</v>
      </c>
      <c r="I34" s="23">
        <v>1</v>
      </c>
    </row>
    <row r="36" spans="5:17" x14ac:dyDescent="0.35">
      <c r="E36" s="24">
        <v>3</v>
      </c>
      <c r="F36" s="24">
        <v>3</v>
      </c>
      <c r="G36" s="24">
        <v>2</v>
      </c>
      <c r="H36" s="24">
        <v>1</v>
      </c>
      <c r="I36" s="24">
        <v>0</v>
      </c>
    </row>
    <row r="37" spans="5:17" x14ac:dyDescent="0.35">
      <c r="E37" s="25">
        <v>0</v>
      </c>
      <c r="F37" s="25">
        <v>0</v>
      </c>
      <c r="G37" s="25">
        <v>1</v>
      </c>
      <c r="H37" s="24">
        <v>3</v>
      </c>
      <c r="I37" s="24">
        <v>1</v>
      </c>
      <c r="K37" s="25">
        <v>0</v>
      </c>
      <c r="L37" s="25">
        <v>1</v>
      </c>
      <c r="M37" s="25">
        <v>2</v>
      </c>
      <c r="O37" s="26">
        <f>SUMPRODUCT(K37:M39,E36:G38)</f>
        <v>12</v>
      </c>
      <c r="P37" s="26">
        <f>SUMPRODUCT(K37:M39,F36:H38)</f>
        <v>12</v>
      </c>
      <c r="Q37" s="26">
        <f>SUMPRODUCT(K37:M39,G36:I38)</f>
        <v>17</v>
      </c>
    </row>
    <row r="38" spans="5:17" x14ac:dyDescent="0.35">
      <c r="E38" s="25">
        <v>3</v>
      </c>
      <c r="F38" s="25">
        <v>1</v>
      </c>
      <c r="G38" s="25">
        <v>2</v>
      </c>
      <c r="H38" s="24">
        <v>2</v>
      </c>
      <c r="I38" s="24">
        <v>3</v>
      </c>
      <c r="K38" s="25">
        <v>2</v>
      </c>
      <c r="L38" s="25">
        <v>2</v>
      </c>
      <c r="M38" s="25">
        <v>0</v>
      </c>
      <c r="O38" s="26">
        <f>SUMPRODUCT(K37:M39,E37:G39)</f>
        <v>10</v>
      </c>
    </row>
    <row r="39" spans="5:17" x14ac:dyDescent="0.35">
      <c r="E39" s="25">
        <v>2</v>
      </c>
      <c r="F39" s="25">
        <v>0</v>
      </c>
      <c r="G39" s="25">
        <v>0</v>
      </c>
      <c r="H39" s="23">
        <v>2</v>
      </c>
      <c r="I39" s="23">
        <v>2</v>
      </c>
      <c r="K39" s="25">
        <v>0</v>
      </c>
      <c r="L39" s="25">
        <v>1</v>
      </c>
      <c r="M39" s="25">
        <v>2</v>
      </c>
    </row>
    <row r="40" spans="5:17" x14ac:dyDescent="0.35">
      <c r="E40" s="23">
        <v>2</v>
      </c>
      <c r="F40" s="23">
        <v>0</v>
      </c>
      <c r="G40" s="23">
        <v>0</v>
      </c>
      <c r="H40" s="23">
        <v>0</v>
      </c>
      <c r="I40" s="23">
        <v>1</v>
      </c>
    </row>
    <row r="42" spans="5:17" x14ac:dyDescent="0.35">
      <c r="E42" s="24">
        <v>3</v>
      </c>
      <c r="F42" s="24">
        <v>3</v>
      </c>
      <c r="G42" s="24">
        <v>2</v>
      </c>
      <c r="H42" s="24">
        <v>1</v>
      </c>
      <c r="I42" s="24">
        <v>0</v>
      </c>
    </row>
    <row r="43" spans="5:17" x14ac:dyDescent="0.35">
      <c r="E43" s="24">
        <v>0</v>
      </c>
      <c r="F43" s="25">
        <v>0</v>
      </c>
      <c r="G43" s="25">
        <v>1</v>
      </c>
      <c r="H43" s="25">
        <v>3</v>
      </c>
      <c r="I43" s="24">
        <v>1</v>
      </c>
      <c r="K43" s="25">
        <v>0</v>
      </c>
      <c r="L43" s="25">
        <v>1</v>
      </c>
      <c r="M43" s="25">
        <v>2</v>
      </c>
      <c r="O43" s="26">
        <f>SUMPRODUCT(K43:M45,E42:G44)</f>
        <v>12</v>
      </c>
      <c r="P43" s="26">
        <f>SUMPRODUCT(K43:M45,F42:H44)</f>
        <v>12</v>
      </c>
      <c r="Q43" s="26">
        <f>SUMPRODUCT(K43:M45,G42:I44)</f>
        <v>17</v>
      </c>
    </row>
    <row r="44" spans="5:17" x14ac:dyDescent="0.35">
      <c r="E44" s="24">
        <v>3</v>
      </c>
      <c r="F44" s="25">
        <v>1</v>
      </c>
      <c r="G44" s="25">
        <v>2</v>
      </c>
      <c r="H44" s="25">
        <v>2</v>
      </c>
      <c r="I44" s="24">
        <v>3</v>
      </c>
      <c r="K44" s="25">
        <v>2</v>
      </c>
      <c r="L44" s="25">
        <v>2</v>
      </c>
      <c r="M44" s="25">
        <v>0</v>
      </c>
      <c r="O44" s="26">
        <f>SUMPRODUCT(K43:M45,E43:G45)</f>
        <v>10</v>
      </c>
      <c r="P44" s="26">
        <f>SUMPRODUCT(K43:M45,F43:H45)</f>
        <v>17</v>
      </c>
    </row>
    <row r="45" spans="5:17" x14ac:dyDescent="0.35">
      <c r="E45" s="24">
        <v>2</v>
      </c>
      <c r="F45" s="25">
        <v>0</v>
      </c>
      <c r="G45" s="25">
        <v>0</v>
      </c>
      <c r="H45" s="25">
        <v>2</v>
      </c>
      <c r="I45" s="23">
        <v>2</v>
      </c>
      <c r="K45" s="25">
        <v>0</v>
      </c>
      <c r="L45" s="25">
        <v>1</v>
      </c>
      <c r="M45" s="25">
        <v>2</v>
      </c>
    </row>
    <row r="46" spans="5:17" x14ac:dyDescent="0.35">
      <c r="E46" s="23">
        <v>2</v>
      </c>
      <c r="F46" s="23">
        <v>0</v>
      </c>
      <c r="G46" s="23">
        <v>0</v>
      </c>
      <c r="H46" s="23">
        <v>0</v>
      </c>
      <c r="I46" s="23">
        <v>1</v>
      </c>
    </row>
    <row r="48" spans="5:17" x14ac:dyDescent="0.35">
      <c r="E48" s="24">
        <v>3</v>
      </c>
      <c r="F48" s="24">
        <v>3</v>
      </c>
      <c r="G48" s="24">
        <v>2</v>
      </c>
      <c r="H48" s="24">
        <v>1</v>
      </c>
      <c r="I48" s="24">
        <v>0</v>
      </c>
    </row>
    <row r="49" spans="5:17" x14ac:dyDescent="0.35">
      <c r="E49" s="24">
        <v>0</v>
      </c>
      <c r="F49" s="24">
        <v>0</v>
      </c>
      <c r="G49" s="25">
        <v>1</v>
      </c>
      <c r="H49" s="25">
        <v>3</v>
      </c>
      <c r="I49" s="25">
        <v>1</v>
      </c>
      <c r="K49" s="25">
        <v>0</v>
      </c>
      <c r="L49" s="25">
        <v>1</v>
      </c>
      <c r="M49" s="25">
        <v>2</v>
      </c>
      <c r="O49" s="26">
        <f>SUMPRODUCT(K49:M51,E48:G50)</f>
        <v>12</v>
      </c>
      <c r="P49" s="26">
        <f>SUMPRODUCT(K49:M51,F48:H50)</f>
        <v>12</v>
      </c>
      <c r="Q49" s="26">
        <f>SUMPRODUCT(K49:M51,G48:I50)</f>
        <v>17</v>
      </c>
    </row>
    <row r="50" spans="5:17" x14ac:dyDescent="0.35">
      <c r="E50" s="24">
        <v>3</v>
      </c>
      <c r="F50" s="24">
        <v>1</v>
      </c>
      <c r="G50" s="25">
        <v>2</v>
      </c>
      <c r="H50" s="25">
        <v>2</v>
      </c>
      <c r="I50" s="25">
        <v>3</v>
      </c>
      <c r="K50" s="25">
        <v>2</v>
      </c>
      <c r="L50" s="25">
        <v>2</v>
      </c>
      <c r="M50" s="25">
        <v>0</v>
      </c>
      <c r="O50" s="26">
        <f>SUMPRODUCT(K49:M51,E49:G51)</f>
        <v>10</v>
      </c>
      <c r="P50" s="26">
        <f>SUMPRODUCT(K49:M51,F49:H51)</f>
        <v>17</v>
      </c>
      <c r="Q50" s="26">
        <f>SUMPRODUCT(K49:M51,G49:I51)</f>
        <v>19</v>
      </c>
    </row>
    <row r="51" spans="5:17" x14ac:dyDescent="0.35">
      <c r="E51" s="24">
        <v>2</v>
      </c>
      <c r="F51" s="24">
        <v>0</v>
      </c>
      <c r="G51" s="25">
        <v>0</v>
      </c>
      <c r="H51" s="25">
        <v>2</v>
      </c>
      <c r="I51" s="25">
        <v>2</v>
      </c>
      <c r="K51" s="25">
        <v>0</v>
      </c>
      <c r="L51" s="25">
        <v>1</v>
      </c>
      <c r="M51" s="25">
        <v>2</v>
      </c>
    </row>
    <row r="52" spans="5:17" x14ac:dyDescent="0.35">
      <c r="E52" s="23">
        <v>2</v>
      </c>
      <c r="F52" s="23">
        <v>0</v>
      </c>
      <c r="G52" s="23">
        <v>0</v>
      </c>
      <c r="H52" s="23">
        <v>0</v>
      </c>
      <c r="I52" s="23">
        <v>1</v>
      </c>
    </row>
    <row r="54" spans="5:17" x14ac:dyDescent="0.35">
      <c r="E54" s="24">
        <v>3</v>
      </c>
      <c r="F54" s="24">
        <v>3</v>
      </c>
      <c r="G54" s="24">
        <v>2</v>
      </c>
      <c r="H54" s="24">
        <v>1</v>
      </c>
      <c r="I54" s="24">
        <v>0</v>
      </c>
    </row>
    <row r="55" spans="5:17" x14ac:dyDescent="0.35">
      <c r="E55" s="24">
        <v>0</v>
      </c>
      <c r="F55" s="24">
        <v>0</v>
      </c>
      <c r="G55" s="24">
        <v>1</v>
      </c>
      <c r="H55" s="24">
        <v>3</v>
      </c>
      <c r="I55" s="24">
        <v>1</v>
      </c>
      <c r="K55" s="25">
        <v>0</v>
      </c>
      <c r="L55" s="25">
        <v>1</v>
      </c>
      <c r="M55" s="25">
        <v>2</v>
      </c>
      <c r="O55" s="26">
        <f>SUMPRODUCT(K55:M57,E54:G56)</f>
        <v>12</v>
      </c>
      <c r="P55" s="26">
        <f>SUMPRODUCT(K55:M57,F54:H56)</f>
        <v>12</v>
      </c>
      <c r="Q55" s="26">
        <f>SUMPRODUCT(K55:M57,G54:I56)</f>
        <v>17</v>
      </c>
    </row>
    <row r="56" spans="5:17" x14ac:dyDescent="0.35">
      <c r="E56" s="25">
        <v>3</v>
      </c>
      <c r="F56" s="25">
        <v>1</v>
      </c>
      <c r="G56" s="25">
        <v>2</v>
      </c>
      <c r="H56" s="24">
        <v>2</v>
      </c>
      <c r="I56" s="24">
        <v>3</v>
      </c>
      <c r="K56" s="25">
        <v>2</v>
      </c>
      <c r="L56" s="25">
        <v>2</v>
      </c>
      <c r="M56" s="25">
        <v>0</v>
      </c>
      <c r="O56" s="26">
        <f>SUMPRODUCT(K55:M57,E55:G57)</f>
        <v>10</v>
      </c>
      <c r="P56" s="26">
        <f>SUMPRODUCT(K55:M57,F55:H57)</f>
        <v>17</v>
      </c>
      <c r="Q56" s="26">
        <f>SUMPRODUCT(K55:M57,G55:I57)</f>
        <v>19</v>
      </c>
    </row>
    <row r="57" spans="5:17" x14ac:dyDescent="0.35">
      <c r="E57" s="25">
        <v>2</v>
      </c>
      <c r="F57" s="25">
        <v>0</v>
      </c>
      <c r="G57" s="25">
        <v>0</v>
      </c>
      <c r="H57" s="24">
        <v>2</v>
      </c>
      <c r="I57" s="24">
        <v>2</v>
      </c>
      <c r="K57" s="25">
        <v>0</v>
      </c>
      <c r="L57" s="25">
        <v>1</v>
      </c>
      <c r="M57" s="25">
        <v>2</v>
      </c>
      <c r="O57" s="26">
        <f>SUMPRODUCT(K55:M57,E56:G58)</f>
        <v>9</v>
      </c>
    </row>
    <row r="58" spans="5:17" x14ac:dyDescent="0.35">
      <c r="E58" s="25">
        <v>2</v>
      </c>
      <c r="F58" s="25">
        <v>0</v>
      </c>
      <c r="G58" s="25">
        <v>0</v>
      </c>
      <c r="H58" s="23">
        <v>0</v>
      </c>
      <c r="I58" s="23">
        <v>1</v>
      </c>
    </row>
    <row r="60" spans="5:17" x14ac:dyDescent="0.35">
      <c r="E60" s="24">
        <v>3</v>
      </c>
      <c r="F60" s="24">
        <v>3</v>
      </c>
      <c r="G60" s="24">
        <v>2</v>
      </c>
      <c r="H60" s="24">
        <v>1</v>
      </c>
      <c r="I60" s="24">
        <v>0</v>
      </c>
    </row>
    <row r="61" spans="5:17" x14ac:dyDescent="0.35">
      <c r="E61" s="24">
        <v>0</v>
      </c>
      <c r="F61" s="24">
        <v>0</v>
      </c>
      <c r="G61" s="24">
        <v>1</v>
      </c>
      <c r="H61" s="24">
        <v>3</v>
      </c>
      <c r="I61" s="24">
        <v>1</v>
      </c>
      <c r="K61" s="25">
        <v>0</v>
      </c>
      <c r="L61" s="25">
        <v>1</v>
      </c>
      <c r="M61" s="25">
        <v>2</v>
      </c>
      <c r="O61" s="26">
        <f>SUMPRODUCT(K61:M63,E60:G62)</f>
        <v>12</v>
      </c>
      <c r="P61" s="26">
        <f>SUMPRODUCT(K61:M63,F60:H62)</f>
        <v>12</v>
      </c>
      <c r="Q61" s="26">
        <f>SUMPRODUCT(K61:M63,G60:I62)</f>
        <v>17</v>
      </c>
    </row>
    <row r="62" spans="5:17" x14ac:dyDescent="0.35">
      <c r="E62" s="24">
        <v>3</v>
      </c>
      <c r="F62" s="25">
        <v>1</v>
      </c>
      <c r="G62" s="25">
        <v>2</v>
      </c>
      <c r="H62" s="25">
        <v>2</v>
      </c>
      <c r="I62" s="24">
        <v>3</v>
      </c>
      <c r="K62" s="25">
        <v>2</v>
      </c>
      <c r="L62" s="25">
        <v>2</v>
      </c>
      <c r="M62" s="25">
        <v>0</v>
      </c>
      <c r="O62" s="26">
        <f>SUMPRODUCT(K61:M63,E61:G63)</f>
        <v>10</v>
      </c>
      <c r="P62" s="26">
        <f>SUMPRODUCT(K61:M63,F61:H63)</f>
        <v>17</v>
      </c>
      <c r="Q62" s="26">
        <f>SUMPRODUCT(K61:M63,G61:I63)</f>
        <v>19</v>
      </c>
    </row>
    <row r="63" spans="5:17" x14ac:dyDescent="0.35">
      <c r="E63" s="24">
        <v>2</v>
      </c>
      <c r="F63" s="25">
        <v>0</v>
      </c>
      <c r="G63" s="25">
        <v>0</v>
      </c>
      <c r="H63" s="25">
        <v>2</v>
      </c>
      <c r="I63" s="24">
        <v>2</v>
      </c>
      <c r="K63" s="25">
        <v>0</v>
      </c>
      <c r="L63" s="25">
        <v>1</v>
      </c>
      <c r="M63" s="25">
        <v>2</v>
      </c>
      <c r="O63" s="26">
        <f>SUMPRODUCT(K61:M63,E62:G64)</f>
        <v>9</v>
      </c>
      <c r="P63" s="26">
        <f>SUMPRODUCT(K61:M63,F62:H64)</f>
        <v>6</v>
      </c>
    </row>
    <row r="64" spans="5:17" x14ac:dyDescent="0.35">
      <c r="E64" s="24">
        <v>2</v>
      </c>
      <c r="F64" s="25">
        <v>0</v>
      </c>
      <c r="G64" s="25">
        <v>0</v>
      </c>
      <c r="H64" s="25">
        <v>0</v>
      </c>
      <c r="I64" s="23">
        <v>1</v>
      </c>
    </row>
    <row r="66" spans="5:17" x14ac:dyDescent="0.35">
      <c r="E66" s="24">
        <v>3</v>
      </c>
      <c r="F66" s="24">
        <v>3</v>
      </c>
      <c r="G66" s="24">
        <v>2</v>
      </c>
      <c r="H66" s="24">
        <v>1</v>
      </c>
      <c r="I66" s="24">
        <v>0</v>
      </c>
    </row>
    <row r="67" spans="5:17" x14ac:dyDescent="0.35">
      <c r="E67" s="24">
        <v>0</v>
      </c>
      <c r="F67" s="24">
        <v>0</v>
      </c>
      <c r="G67" s="24">
        <v>1</v>
      </c>
      <c r="H67" s="24">
        <v>3</v>
      </c>
      <c r="I67" s="24">
        <v>1</v>
      </c>
      <c r="K67" s="25">
        <v>0</v>
      </c>
      <c r="L67" s="25">
        <v>1</v>
      </c>
      <c r="M67" s="25">
        <v>2</v>
      </c>
      <c r="O67" s="27">
        <f>SUMPRODUCT(K67:M69,E66:G68)</f>
        <v>12</v>
      </c>
      <c r="P67" s="27">
        <f>SUMPRODUCT(K67:M69,F66:H68)</f>
        <v>12</v>
      </c>
      <c r="Q67" s="27">
        <f>SUMPRODUCT(K67:M69,G66:I68)</f>
        <v>17</v>
      </c>
    </row>
    <row r="68" spans="5:17" x14ac:dyDescent="0.35">
      <c r="E68" s="24">
        <v>3</v>
      </c>
      <c r="F68" s="24">
        <v>1</v>
      </c>
      <c r="G68" s="25">
        <v>2</v>
      </c>
      <c r="H68" s="25">
        <v>2</v>
      </c>
      <c r="I68" s="25">
        <v>3</v>
      </c>
      <c r="K68" s="25">
        <v>2</v>
      </c>
      <c r="L68" s="25">
        <v>2</v>
      </c>
      <c r="M68" s="25">
        <v>0</v>
      </c>
      <c r="O68" s="27">
        <f>SUMPRODUCT(K67:M69,E67:G69)</f>
        <v>10</v>
      </c>
      <c r="P68" s="27">
        <f>SUMPRODUCT(K67:M69,F67:H69)</f>
        <v>17</v>
      </c>
      <c r="Q68" s="27">
        <f>SUMPRODUCT(K67:M69,G67:I69)</f>
        <v>19</v>
      </c>
    </row>
    <row r="69" spans="5:17" x14ac:dyDescent="0.35">
      <c r="E69" s="24">
        <v>2</v>
      </c>
      <c r="F69" s="24">
        <v>0</v>
      </c>
      <c r="G69" s="25">
        <v>0</v>
      </c>
      <c r="H69" s="25">
        <v>2</v>
      </c>
      <c r="I69" s="25">
        <v>2</v>
      </c>
      <c r="K69" s="25">
        <v>0</v>
      </c>
      <c r="L69" s="25">
        <v>1</v>
      </c>
      <c r="M69" s="25">
        <v>2</v>
      </c>
      <c r="O69" s="27">
        <f>SUMPRODUCT(K67:M69,E68:G70)</f>
        <v>9</v>
      </c>
      <c r="P69" s="27">
        <f>SUMPRODUCT(K67:M69,F68:H70)</f>
        <v>6</v>
      </c>
      <c r="Q69" s="27">
        <f>SUMPRODUCT(K67:M69,G68:I70)</f>
        <v>14</v>
      </c>
    </row>
    <row r="70" spans="5:17" x14ac:dyDescent="0.35">
      <c r="E70" s="24">
        <v>2</v>
      </c>
      <c r="F70" s="24">
        <v>0</v>
      </c>
      <c r="G70" s="25">
        <v>0</v>
      </c>
      <c r="H70" s="25">
        <v>0</v>
      </c>
      <c r="I70" s="2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41"/>
  <sheetViews>
    <sheetView topLeftCell="A25" workbookViewId="0">
      <selection activeCell="I37" sqref="I37"/>
    </sheetView>
  </sheetViews>
  <sheetFormatPr defaultRowHeight="14.5" x14ac:dyDescent="0.35"/>
  <sheetData>
    <row r="5" spans="3:13" x14ac:dyDescent="0.35">
      <c r="F5" s="9" t="s">
        <v>34</v>
      </c>
    </row>
    <row r="6" spans="3:13" x14ac:dyDescent="0.35">
      <c r="L6" s="9" t="s">
        <v>35</v>
      </c>
    </row>
    <row r="7" spans="3:13" x14ac:dyDescent="0.35">
      <c r="D7" s="25">
        <v>3</v>
      </c>
      <c r="E7" s="25">
        <v>3</v>
      </c>
      <c r="F7" s="25">
        <v>2</v>
      </c>
      <c r="G7" s="23">
        <v>1</v>
      </c>
      <c r="H7" s="23">
        <v>0</v>
      </c>
    </row>
    <row r="8" spans="3:13" x14ac:dyDescent="0.35">
      <c r="D8" s="25">
        <v>0</v>
      </c>
      <c r="E8" s="25">
        <v>0</v>
      </c>
      <c r="F8" s="25">
        <v>1</v>
      </c>
      <c r="G8" s="23">
        <v>3</v>
      </c>
      <c r="H8" s="23">
        <v>1</v>
      </c>
      <c r="K8" s="25">
        <v>0</v>
      </c>
      <c r="L8" s="25">
        <v>1</v>
      </c>
      <c r="M8" s="25">
        <v>2</v>
      </c>
    </row>
    <row r="9" spans="3:13" x14ac:dyDescent="0.35">
      <c r="D9" s="25">
        <v>3</v>
      </c>
      <c r="E9" s="25">
        <v>1</v>
      </c>
      <c r="F9" s="25">
        <v>2</v>
      </c>
      <c r="G9" s="23">
        <v>2</v>
      </c>
      <c r="H9" s="23">
        <v>3</v>
      </c>
      <c r="K9" s="25">
        <v>2</v>
      </c>
      <c r="L9" s="25">
        <v>2</v>
      </c>
      <c r="M9" s="25">
        <v>0</v>
      </c>
    </row>
    <row r="10" spans="3:13" x14ac:dyDescent="0.35">
      <c r="D10" s="23">
        <v>2</v>
      </c>
      <c r="E10" s="23">
        <v>0</v>
      </c>
      <c r="F10" s="23">
        <v>0</v>
      </c>
      <c r="G10" s="23">
        <v>2</v>
      </c>
      <c r="H10" s="23">
        <v>2</v>
      </c>
      <c r="K10" s="25">
        <v>0</v>
      </c>
      <c r="L10" s="25">
        <v>1</v>
      </c>
      <c r="M10" s="25">
        <v>2</v>
      </c>
    </row>
    <row r="11" spans="3:13" x14ac:dyDescent="0.35">
      <c r="D11" s="23">
        <v>2</v>
      </c>
      <c r="E11" s="23">
        <v>0</v>
      </c>
      <c r="F11" s="23">
        <v>0</v>
      </c>
      <c r="G11" s="23">
        <v>0</v>
      </c>
      <c r="H11" s="23">
        <v>1</v>
      </c>
    </row>
    <row r="14" spans="3:13" x14ac:dyDescent="0.35">
      <c r="F14" s="9" t="s">
        <v>37</v>
      </c>
    </row>
    <row r="16" spans="3:13" x14ac:dyDescent="0.35">
      <c r="C16" s="25">
        <v>0</v>
      </c>
      <c r="D16" s="25">
        <v>0</v>
      </c>
      <c r="E16" s="25">
        <v>0</v>
      </c>
      <c r="F16" s="24">
        <v>0</v>
      </c>
      <c r="G16" s="23">
        <v>0</v>
      </c>
      <c r="H16" s="23">
        <v>0</v>
      </c>
      <c r="I16" s="23">
        <v>0</v>
      </c>
    </row>
    <row r="17" spans="3:13" x14ac:dyDescent="0.35">
      <c r="C17" s="25">
        <v>0</v>
      </c>
      <c r="D17" s="25">
        <v>3</v>
      </c>
      <c r="E17" s="25">
        <v>3</v>
      </c>
      <c r="F17" s="24">
        <v>2</v>
      </c>
      <c r="G17" s="23">
        <v>1</v>
      </c>
      <c r="H17" s="23">
        <v>0</v>
      </c>
      <c r="I17" s="23">
        <v>0</v>
      </c>
      <c r="L17" s="9" t="s">
        <v>35</v>
      </c>
    </row>
    <row r="18" spans="3:13" x14ac:dyDescent="0.35">
      <c r="C18" s="25">
        <v>0</v>
      </c>
      <c r="D18" s="25">
        <v>0</v>
      </c>
      <c r="E18" s="25">
        <v>0</v>
      </c>
      <c r="F18" s="24">
        <v>1</v>
      </c>
      <c r="G18" s="23">
        <v>3</v>
      </c>
      <c r="H18" s="23">
        <v>1</v>
      </c>
      <c r="I18" s="23">
        <v>0</v>
      </c>
      <c r="K18" s="25">
        <v>0</v>
      </c>
      <c r="L18" s="25">
        <v>1</v>
      </c>
      <c r="M18" s="25">
        <v>2</v>
      </c>
    </row>
    <row r="19" spans="3:13" x14ac:dyDescent="0.35">
      <c r="C19" s="23">
        <v>0</v>
      </c>
      <c r="D19" s="24">
        <v>3</v>
      </c>
      <c r="E19" s="24">
        <v>1</v>
      </c>
      <c r="F19" s="24">
        <v>2</v>
      </c>
      <c r="G19" s="23">
        <v>2</v>
      </c>
      <c r="H19" s="23">
        <v>3</v>
      </c>
      <c r="I19" s="23">
        <v>0</v>
      </c>
      <c r="K19" s="25">
        <v>2</v>
      </c>
      <c r="L19" s="25">
        <v>2</v>
      </c>
      <c r="M19" s="25">
        <v>0</v>
      </c>
    </row>
    <row r="20" spans="3:13" x14ac:dyDescent="0.35">
      <c r="C20" s="23">
        <v>0</v>
      </c>
      <c r="D20" s="23">
        <v>2</v>
      </c>
      <c r="E20" s="23">
        <v>0</v>
      </c>
      <c r="F20" s="23">
        <v>0</v>
      </c>
      <c r="G20" s="23">
        <v>2</v>
      </c>
      <c r="H20" s="23">
        <v>2</v>
      </c>
      <c r="I20" s="23">
        <v>0</v>
      </c>
      <c r="K20" s="25">
        <v>0</v>
      </c>
      <c r="L20" s="25">
        <v>1</v>
      </c>
      <c r="M20" s="25">
        <v>2</v>
      </c>
    </row>
    <row r="21" spans="3:13" x14ac:dyDescent="0.35">
      <c r="C21" s="23">
        <v>0</v>
      </c>
      <c r="D21" s="23">
        <v>2</v>
      </c>
      <c r="E21" s="23">
        <v>0</v>
      </c>
      <c r="F21" s="23">
        <v>0</v>
      </c>
      <c r="G21" s="23">
        <v>0</v>
      </c>
      <c r="H21" s="23">
        <v>1</v>
      </c>
      <c r="I21" s="23">
        <v>0</v>
      </c>
    </row>
    <row r="22" spans="3:13" x14ac:dyDescent="0.35"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</row>
    <row r="27" spans="3:13" x14ac:dyDescent="0.35">
      <c r="F27" s="9" t="s">
        <v>34</v>
      </c>
    </row>
    <row r="28" spans="3:13" x14ac:dyDescent="0.35">
      <c r="L28" s="9" t="s">
        <v>35</v>
      </c>
    </row>
    <row r="29" spans="3:13" x14ac:dyDescent="0.35">
      <c r="D29" s="25">
        <v>3</v>
      </c>
      <c r="E29" s="25">
        <v>3</v>
      </c>
      <c r="F29" s="25">
        <v>2</v>
      </c>
      <c r="G29" s="23">
        <v>1</v>
      </c>
      <c r="H29" s="23">
        <v>0</v>
      </c>
    </row>
    <row r="30" spans="3:13" x14ac:dyDescent="0.35">
      <c r="D30" s="25">
        <v>0</v>
      </c>
      <c r="E30" s="25">
        <v>0</v>
      </c>
      <c r="F30" s="25">
        <v>1</v>
      </c>
      <c r="G30" s="23">
        <v>3</v>
      </c>
      <c r="H30" s="23">
        <v>1</v>
      </c>
      <c r="K30" s="25">
        <v>0</v>
      </c>
      <c r="L30" s="25">
        <v>1</v>
      </c>
      <c r="M30" s="25">
        <v>2</v>
      </c>
    </row>
    <row r="31" spans="3:13" x14ac:dyDescent="0.35">
      <c r="D31" s="25">
        <v>3</v>
      </c>
      <c r="E31" s="25">
        <v>1</v>
      </c>
      <c r="F31" s="25">
        <v>2</v>
      </c>
      <c r="G31" s="23">
        <v>2</v>
      </c>
      <c r="H31" s="23">
        <v>3</v>
      </c>
      <c r="K31" s="25">
        <v>2</v>
      </c>
      <c r="L31" s="25">
        <v>2</v>
      </c>
      <c r="M31" s="25">
        <v>0</v>
      </c>
    </row>
    <row r="32" spans="3:13" x14ac:dyDescent="0.35">
      <c r="D32" s="23">
        <v>2</v>
      </c>
      <c r="E32" s="23">
        <v>0</v>
      </c>
      <c r="F32" s="23">
        <v>0</v>
      </c>
      <c r="G32" s="23">
        <v>2</v>
      </c>
      <c r="H32" s="23">
        <v>2</v>
      </c>
      <c r="K32" s="25">
        <v>0</v>
      </c>
      <c r="L32" s="25">
        <v>1</v>
      </c>
      <c r="M32" s="25">
        <v>2</v>
      </c>
    </row>
    <row r="33" spans="4:13" x14ac:dyDescent="0.35">
      <c r="D33" s="23">
        <v>2</v>
      </c>
      <c r="E33" s="23">
        <v>0</v>
      </c>
      <c r="F33" s="23">
        <v>0</v>
      </c>
      <c r="G33" s="23">
        <v>0</v>
      </c>
      <c r="H33" s="23">
        <v>1</v>
      </c>
    </row>
    <row r="35" spans="4:13" x14ac:dyDescent="0.35">
      <c r="F35" s="9" t="s">
        <v>38</v>
      </c>
    </row>
    <row r="36" spans="4:13" x14ac:dyDescent="0.35">
      <c r="L36" s="9" t="s">
        <v>35</v>
      </c>
    </row>
    <row r="37" spans="4:13" x14ac:dyDescent="0.35">
      <c r="D37" s="24">
        <v>3</v>
      </c>
      <c r="E37" s="24">
        <v>3</v>
      </c>
      <c r="F37" s="25">
        <v>2</v>
      </c>
      <c r="G37" s="25">
        <v>1</v>
      </c>
      <c r="H37" s="25">
        <v>0</v>
      </c>
    </row>
    <row r="38" spans="4:13" x14ac:dyDescent="0.35">
      <c r="D38" s="24">
        <v>0</v>
      </c>
      <c r="E38" s="24">
        <v>0</v>
      </c>
      <c r="F38" s="25">
        <v>1</v>
      </c>
      <c r="G38" s="25">
        <v>3</v>
      </c>
      <c r="H38" s="25">
        <v>1</v>
      </c>
      <c r="K38" s="25">
        <v>0</v>
      </c>
      <c r="L38" s="25">
        <v>1</v>
      </c>
      <c r="M38" s="25">
        <v>2</v>
      </c>
    </row>
    <row r="39" spans="4:13" x14ac:dyDescent="0.35">
      <c r="D39" s="24">
        <v>3</v>
      </c>
      <c r="E39" s="24">
        <v>1</v>
      </c>
      <c r="F39" s="25">
        <v>2</v>
      </c>
      <c r="G39" s="25">
        <v>2</v>
      </c>
      <c r="H39" s="25">
        <v>3</v>
      </c>
      <c r="K39" s="25">
        <v>2</v>
      </c>
      <c r="L39" s="25">
        <v>2</v>
      </c>
      <c r="M39" s="25">
        <v>0</v>
      </c>
    </row>
    <row r="40" spans="4:13" x14ac:dyDescent="0.35">
      <c r="D40" s="23">
        <v>2</v>
      </c>
      <c r="E40" s="23">
        <v>0</v>
      </c>
      <c r="F40" s="23">
        <v>0</v>
      </c>
      <c r="G40" s="23">
        <v>2</v>
      </c>
      <c r="H40" s="23">
        <v>2</v>
      </c>
      <c r="K40" s="25">
        <v>0</v>
      </c>
      <c r="L40" s="25">
        <v>1</v>
      </c>
      <c r="M40" s="25">
        <v>2</v>
      </c>
    </row>
    <row r="41" spans="4:13" x14ac:dyDescent="0.35">
      <c r="D41" s="23">
        <v>2</v>
      </c>
      <c r="E41" s="23">
        <v>0</v>
      </c>
      <c r="F41" s="23">
        <v>0</v>
      </c>
      <c r="G41" s="23">
        <v>0</v>
      </c>
      <c r="H41" s="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zoomScale="70" zoomScaleNormal="70" workbookViewId="0">
      <selection activeCell="A31" sqref="A31"/>
    </sheetView>
  </sheetViews>
  <sheetFormatPr defaultRowHeight="14.5" x14ac:dyDescent="0.35"/>
  <sheetData>
    <row r="1" spans="1:53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53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E2">
        <f>SUMPRODUCT(D1:F3:$M$31:$O$33)</f>
        <v>137</v>
      </c>
      <c r="AF2">
        <f>SUMPRODUCT(E1:G3:$M$31:$O$33)</f>
        <v>115</v>
      </c>
      <c r="AG2">
        <f>SUMPRODUCT(F1:H3:$M$31:$O$33)</f>
        <v>98</v>
      </c>
      <c r="AH2">
        <f>SUMPRODUCT(G1:I3:$M$31:$O$33)</f>
        <v>84</v>
      </c>
      <c r="AI2">
        <f>SUMPRODUCT(H1:J3:$M$31:$O$33)</f>
        <v>72</v>
      </c>
      <c r="AJ2">
        <f>SUMPRODUCT(I1:K3:$M$31:$O$33)</f>
        <v>62</v>
      </c>
      <c r="AK2">
        <f>SUMPRODUCT(J1:L3:$M$31:$O$33)</f>
        <v>53</v>
      </c>
      <c r="AL2">
        <f>SUMPRODUCT(K1:M3:$M$31:$O$33)</f>
        <v>45</v>
      </c>
      <c r="AM2">
        <f>SUMPRODUCT(L1:N3:$M$31:$O$33)</f>
        <v>37</v>
      </c>
      <c r="AN2">
        <f>SUMPRODUCT(M1:O3:$M$31:$O$33)</f>
        <v>27</v>
      </c>
      <c r="AO2">
        <f>SUMPRODUCT(N1:P3:$M$31:$O$33)</f>
        <v>32</v>
      </c>
      <c r="AP2">
        <f>SUMPRODUCT(O1:Q3:$M$31:$O$33)</f>
        <v>37</v>
      </c>
      <c r="AQ2">
        <f>SUMPRODUCT(P1:R3:$M$31:$O$33)</f>
        <v>41</v>
      </c>
      <c r="AR2">
        <f>SUMPRODUCT(Q1:S3:$M$31:$O$33)</f>
        <v>46</v>
      </c>
      <c r="AS2">
        <f>SUMPRODUCT(R1:T3:$M$31:$O$33)</f>
        <v>54</v>
      </c>
      <c r="AT2">
        <f>SUMPRODUCT(S1:U3:$M$31:$O$33)</f>
        <v>63</v>
      </c>
      <c r="AU2">
        <f>SUMPRODUCT(T1:V3:$M$31:$O$33)</f>
        <v>79</v>
      </c>
      <c r="AV2">
        <f>SUMPRODUCT(U1:W3:$M$31:$O$33)</f>
        <v>99</v>
      </c>
      <c r="AW2">
        <f>SUMPRODUCT(V1:X3:$M$31:$O$33)</f>
        <v>123</v>
      </c>
      <c r="AX2">
        <f>SUMPRODUCT(W1:Y3:$M$31:$O$33)</f>
        <v>151</v>
      </c>
      <c r="AY2">
        <f>SUMPRODUCT(X1:Z3:$M$31:$O$33)</f>
        <v>179</v>
      </c>
      <c r="AZ2">
        <f>SUMPRODUCT(Y1:AA3:$M$31:$O$33)</f>
        <v>207</v>
      </c>
      <c r="BA2">
        <f>SUMPRODUCT(Z1:AB3:$M$31:$O$33)</f>
        <v>235</v>
      </c>
    </row>
    <row r="3" spans="1:53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E3">
        <f>SUMPRODUCT(D2:F4:$M$31:$O$33)</f>
        <v>125</v>
      </c>
      <c r="AF3">
        <f>SUMPRODUCT(E2:G4:$M$31:$O$33)</f>
        <v>104</v>
      </c>
      <c r="AG3">
        <f>SUMPRODUCT(F2:H4:$M$31:$O$33)</f>
        <v>88</v>
      </c>
      <c r="AH3">
        <f>SUMPRODUCT(G2:I4:$M$31:$O$33)</f>
        <v>75</v>
      </c>
      <c r="AI3">
        <f>SUMPRODUCT(H2:J4:$M$31:$O$33)</f>
        <v>64</v>
      </c>
      <c r="AJ3">
        <f>SUMPRODUCT(I2:K4:$M$31:$O$33)</f>
        <v>55</v>
      </c>
      <c r="AK3">
        <f>SUMPRODUCT(J2:L4:$M$31:$O$33)</f>
        <v>47</v>
      </c>
      <c r="AL3">
        <f>SUMPRODUCT(K2:M4:$M$31:$O$33)</f>
        <v>40</v>
      </c>
      <c r="AM3">
        <f>SUMPRODUCT(L2:N4:$M$31:$O$33)</f>
        <v>33</v>
      </c>
      <c r="AN3">
        <f>SUMPRODUCT(M2:O4:$M$31:$O$33)</f>
        <v>24</v>
      </c>
      <c r="AO3">
        <f>SUMPRODUCT(N2:P4:$M$31:$O$33)</f>
        <v>28</v>
      </c>
      <c r="AP3">
        <f>SUMPRODUCT(O2:Q4:$M$31:$O$33)</f>
        <v>32</v>
      </c>
      <c r="AQ3">
        <f>SUMPRODUCT(P2:R4:$M$31:$O$33)</f>
        <v>35</v>
      </c>
      <c r="AR3">
        <f>SUMPRODUCT(Q2:S4:$M$31:$O$33)</f>
        <v>39</v>
      </c>
      <c r="AS3">
        <f>SUMPRODUCT(R2:T4:$M$31:$O$33)</f>
        <v>46</v>
      </c>
      <c r="AT3">
        <f>SUMPRODUCT(S2:U4:$M$31:$O$33)</f>
        <v>54</v>
      </c>
      <c r="AU3">
        <f>SUMPRODUCT(T2:V4:$M$31:$O$33)</f>
        <v>69</v>
      </c>
      <c r="AV3">
        <f>SUMPRODUCT(U2:W4:$M$31:$O$33)</f>
        <v>88</v>
      </c>
      <c r="AW3">
        <f>SUMPRODUCT(V2:X4:$M$31:$O$33)</f>
        <v>111</v>
      </c>
      <c r="AX3">
        <f>SUMPRODUCT(W2:Y4:$M$31:$O$33)</f>
        <v>138</v>
      </c>
      <c r="AY3">
        <f>SUMPRODUCT(X2:Z4:$M$31:$O$33)</f>
        <v>165</v>
      </c>
      <c r="AZ3">
        <f>SUMPRODUCT(Y2:AA4:$M$31:$O$33)</f>
        <v>192</v>
      </c>
      <c r="BA3">
        <f>SUMPRODUCT(Z2:AB4:$M$31:$O$33)</f>
        <v>219</v>
      </c>
    </row>
    <row r="4" spans="1:53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E4">
        <f>SUMPRODUCT(D3:F5:$M$31:$O$33)</f>
        <v>113</v>
      </c>
      <c r="AF4">
        <f>SUMPRODUCT(E3:G5:$M$31:$O$33)</f>
        <v>93</v>
      </c>
      <c r="AG4">
        <f>SUMPRODUCT(F3:H5:$M$31:$O$33)</f>
        <v>78</v>
      </c>
      <c r="AH4">
        <f>SUMPRODUCT(G3:I5:$M$31:$O$33)</f>
        <v>66</v>
      </c>
      <c r="AI4">
        <f>SUMPRODUCT(H3:J5:$M$31:$O$33)</f>
        <v>56</v>
      </c>
      <c r="AJ4">
        <f>SUMPRODUCT(I3:K5:$M$31:$O$33)</f>
        <v>48</v>
      </c>
      <c r="AK4">
        <f>SUMPRODUCT(J3:L5:$M$31:$O$33)</f>
        <v>41</v>
      </c>
      <c r="AL4">
        <f>SUMPRODUCT(K3:M5:$M$31:$O$33)</f>
        <v>35</v>
      </c>
      <c r="AM4">
        <f>SUMPRODUCT(L3:N5:$M$31:$O$33)</f>
        <v>29</v>
      </c>
      <c r="AN4">
        <f>SUMPRODUCT(M3:O5:$M$31:$O$33)</f>
        <v>21</v>
      </c>
      <c r="AO4">
        <f>SUMPRODUCT(N3:P5:$M$31:$O$33)</f>
        <v>24</v>
      </c>
      <c r="AP4">
        <f>SUMPRODUCT(O3:Q5:$M$31:$O$33)</f>
        <v>27</v>
      </c>
      <c r="AQ4">
        <f>SUMPRODUCT(P3:R5:$M$31:$O$33)</f>
        <v>30</v>
      </c>
      <c r="AR4">
        <f>SUMPRODUCT(Q3:S5:$M$31:$O$33)</f>
        <v>34</v>
      </c>
      <c r="AS4">
        <f>SUMPRODUCT(R3:T5:$M$31:$O$33)</f>
        <v>40</v>
      </c>
      <c r="AT4">
        <f>SUMPRODUCT(S3:U5:$M$31:$O$33)</f>
        <v>47</v>
      </c>
      <c r="AU4">
        <f>SUMPRODUCT(T3:V5:$M$31:$O$33)</f>
        <v>61</v>
      </c>
      <c r="AV4">
        <f>SUMPRODUCT(U3:W5:$M$31:$O$33)</f>
        <v>79</v>
      </c>
      <c r="AW4">
        <f>SUMPRODUCT(V3:X5:$M$31:$O$33)</f>
        <v>101</v>
      </c>
      <c r="AX4">
        <f>SUMPRODUCT(W3:Y5:$M$31:$O$33)</f>
        <v>127</v>
      </c>
      <c r="AY4">
        <f>SUMPRODUCT(X3:Z5:$M$31:$O$33)</f>
        <v>153</v>
      </c>
      <c r="AZ4">
        <f>SUMPRODUCT(Y3:AA5:$M$31:$O$33)</f>
        <v>179</v>
      </c>
      <c r="BA4">
        <f>SUMPRODUCT(Z3:AB5:$M$31:$O$33)</f>
        <v>205</v>
      </c>
    </row>
    <row r="5" spans="1:53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E5">
        <f>SUMPRODUCT(D4:F6:$M$31:$O$33)</f>
        <v>101</v>
      </c>
      <c r="AF5">
        <f>SUMPRODUCT(E4:G6:$M$31:$O$33)</f>
        <v>82</v>
      </c>
      <c r="AG5">
        <f>SUMPRODUCT(F4:H6:$M$31:$O$33)</f>
        <v>68</v>
      </c>
      <c r="AH5">
        <f>SUMPRODUCT(G4:I6:$M$31:$O$33)</f>
        <v>57</v>
      </c>
      <c r="AI5">
        <f>SUMPRODUCT(H4:J6:$M$31:$O$33)</f>
        <v>48</v>
      </c>
      <c r="AJ5">
        <f>SUMPRODUCT(I4:K6:$M$31:$O$33)</f>
        <v>41</v>
      </c>
      <c r="AK5">
        <f>SUMPRODUCT(J4:L6:$M$31:$O$33)</f>
        <v>35</v>
      </c>
      <c r="AL5">
        <f>SUMPRODUCT(K4:M6:$M$31:$O$33)</f>
        <v>30</v>
      </c>
      <c r="AM5">
        <f>SUMPRODUCT(L4:N6:$M$31:$O$33)</f>
        <v>25</v>
      </c>
      <c r="AN5">
        <f>SUMPRODUCT(M4:O6:$M$31:$O$33)</f>
        <v>18</v>
      </c>
      <c r="AO5">
        <f>SUMPRODUCT(N4:P6:$M$31:$O$33)</f>
        <v>21</v>
      </c>
      <c r="AP5">
        <f>SUMPRODUCT(O4:Q6:$M$31:$O$33)</f>
        <v>24</v>
      </c>
      <c r="AQ5">
        <f>SUMPRODUCT(P4:R6:$M$31:$O$33)</f>
        <v>27</v>
      </c>
      <c r="AR5">
        <f>SUMPRODUCT(Q4:S6:$M$31:$O$33)</f>
        <v>31</v>
      </c>
      <c r="AS5">
        <f>SUMPRODUCT(R4:T6:$M$31:$O$33)</f>
        <v>36</v>
      </c>
      <c r="AT5">
        <f>SUMPRODUCT(S4:U6:$M$31:$O$33)</f>
        <v>42</v>
      </c>
      <c r="AU5">
        <f>SUMPRODUCT(T4:V6:$M$31:$O$33)</f>
        <v>55</v>
      </c>
      <c r="AV5">
        <f>SUMPRODUCT(U4:W6:$M$31:$O$33)</f>
        <v>72</v>
      </c>
      <c r="AW5">
        <f>SUMPRODUCT(V4:X6:$M$31:$O$33)</f>
        <v>93</v>
      </c>
      <c r="AX5">
        <f>SUMPRODUCT(W4:Y6:$M$31:$O$33)</f>
        <v>118</v>
      </c>
      <c r="AY5">
        <f>SUMPRODUCT(X4:Z6:$M$31:$O$33)</f>
        <v>143</v>
      </c>
      <c r="AZ5">
        <f>SUMPRODUCT(Y4:AA6:$M$31:$O$33)</f>
        <v>168</v>
      </c>
      <c r="BA5">
        <f>SUMPRODUCT(Z4:AB6:$M$31:$O$33)</f>
        <v>193</v>
      </c>
    </row>
    <row r="6" spans="1:53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E6">
        <f>SUMPRODUCT(D5:F7:$M$31:$O$33)</f>
        <v>89</v>
      </c>
      <c r="AF6">
        <f>SUMPRODUCT(E5:G7:$M$31:$O$33)</f>
        <v>71</v>
      </c>
      <c r="AG6">
        <f>SUMPRODUCT(F5:H7:$M$31:$O$33)</f>
        <v>58</v>
      </c>
      <c r="AH6">
        <f>SUMPRODUCT(G5:I7:$M$31:$O$33)</f>
        <v>48</v>
      </c>
      <c r="AI6">
        <f>SUMPRODUCT(H5:J7:$M$31:$O$33)</f>
        <v>40</v>
      </c>
      <c r="AJ6">
        <f>SUMPRODUCT(I5:K7:$M$31:$O$33)</f>
        <v>34</v>
      </c>
      <c r="AK6">
        <f>SUMPRODUCT(J5:L7:$M$31:$O$33)</f>
        <v>29</v>
      </c>
      <c r="AL6">
        <f>SUMPRODUCT(K5:M7:$M$31:$O$33)</f>
        <v>25</v>
      </c>
      <c r="AM6">
        <f>SUMPRODUCT(L5:N7:$M$31:$O$33)</f>
        <v>21</v>
      </c>
      <c r="AN6">
        <f>SUMPRODUCT(M5:O7:$M$31:$O$33)</f>
        <v>15</v>
      </c>
      <c r="AO6">
        <f>SUMPRODUCT(N5:P7:$M$31:$O$33)</f>
        <v>18</v>
      </c>
      <c r="AP6">
        <f>SUMPRODUCT(O5:Q7:$M$31:$O$33)</f>
        <v>21</v>
      </c>
      <c r="AQ6">
        <f>SUMPRODUCT(P5:R7:$M$31:$O$33)</f>
        <v>24</v>
      </c>
      <c r="AR6">
        <f>SUMPRODUCT(Q5:S7:$M$31:$O$33)</f>
        <v>28</v>
      </c>
      <c r="AS6">
        <f>SUMPRODUCT(R5:T7:$M$31:$O$33)</f>
        <v>32</v>
      </c>
      <c r="AT6">
        <f>SUMPRODUCT(S5:U7:$M$31:$O$33)</f>
        <v>37</v>
      </c>
      <c r="AU6">
        <f>SUMPRODUCT(T5:V7:$M$31:$O$33)</f>
        <v>49</v>
      </c>
      <c r="AV6">
        <f>SUMPRODUCT(U5:W7:$M$31:$O$33)</f>
        <v>65</v>
      </c>
      <c r="AW6">
        <f>SUMPRODUCT(V5:X7:$M$31:$O$33)</f>
        <v>85</v>
      </c>
      <c r="AX6">
        <f>SUMPRODUCT(W5:Y7:$M$31:$O$33)</f>
        <v>109</v>
      </c>
      <c r="AY6">
        <f>SUMPRODUCT(X5:Z7:$M$31:$O$33)</f>
        <v>133</v>
      </c>
      <c r="AZ6">
        <f>SUMPRODUCT(Y5:AA7:$M$31:$O$33)</f>
        <v>157</v>
      </c>
      <c r="BA6">
        <f>SUMPRODUCT(Z5:AB7:$M$31:$O$33)</f>
        <v>181</v>
      </c>
    </row>
    <row r="7" spans="1:53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E7">
        <f>SUMPRODUCT(D6:F8:$M$31:$O$33)</f>
        <v>78</v>
      </c>
      <c r="AF7">
        <f>SUMPRODUCT(E6:G8:$M$31:$O$33)</f>
        <v>61</v>
      </c>
      <c r="AG7">
        <f>SUMPRODUCT(F6:H8:$M$31:$O$33)</f>
        <v>49</v>
      </c>
      <c r="AH7">
        <f>SUMPRODUCT(G6:I8:$M$31:$O$33)</f>
        <v>40</v>
      </c>
      <c r="AI7">
        <f>SUMPRODUCT(H6:J8:$M$31:$O$33)</f>
        <v>33</v>
      </c>
      <c r="AJ7">
        <f>SUMPRODUCT(I6:K8:$M$31:$O$33)</f>
        <v>28</v>
      </c>
      <c r="AK7">
        <f>SUMPRODUCT(J6:L8:$M$31:$O$33)</f>
        <v>24</v>
      </c>
      <c r="AL7">
        <f>SUMPRODUCT(K6:M8:$M$31:$O$33)</f>
        <v>21</v>
      </c>
      <c r="AM7">
        <f>SUMPRODUCT(L6:N8:$M$31:$O$33)</f>
        <v>18</v>
      </c>
      <c r="AN7">
        <f>SUMPRODUCT(M6:O8:$M$31:$O$33)</f>
        <v>13</v>
      </c>
      <c r="AO7">
        <f>SUMPRODUCT(N6:P8:$M$31:$O$33)</f>
        <v>16</v>
      </c>
      <c r="AP7">
        <f>SUMPRODUCT(O6:Q8:$M$31:$O$33)</f>
        <v>19</v>
      </c>
      <c r="AQ7">
        <f>SUMPRODUCT(P6:R8:$M$31:$O$33)</f>
        <v>22</v>
      </c>
      <c r="AR7">
        <f>SUMPRODUCT(Q6:S8:$M$31:$O$33)</f>
        <v>25</v>
      </c>
      <c r="AS7">
        <f>SUMPRODUCT(R6:T8:$M$31:$O$33)</f>
        <v>28</v>
      </c>
      <c r="AT7">
        <f>SUMPRODUCT(S6:U8:$M$31:$O$33)</f>
        <v>32</v>
      </c>
      <c r="AU7">
        <f>SUMPRODUCT(T6:V8:$M$31:$O$33)</f>
        <v>43</v>
      </c>
      <c r="AV7">
        <f>SUMPRODUCT(U6:W8:$M$31:$O$33)</f>
        <v>58</v>
      </c>
      <c r="AW7">
        <f>SUMPRODUCT(V6:X8:$M$31:$O$33)</f>
        <v>77</v>
      </c>
      <c r="AX7">
        <f>SUMPRODUCT(W6:Y8:$M$31:$O$33)</f>
        <v>100</v>
      </c>
      <c r="AY7">
        <f>SUMPRODUCT(X6:Z8:$M$31:$O$33)</f>
        <v>123</v>
      </c>
      <c r="AZ7">
        <f>SUMPRODUCT(Y6:AA8:$M$31:$O$33)</f>
        <v>146</v>
      </c>
      <c r="BA7">
        <f>SUMPRODUCT(Z6:AB8:$M$31:$O$33)</f>
        <v>169</v>
      </c>
    </row>
    <row r="8" spans="1:53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E8">
        <f>SUMPRODUCT(D7:F9:$M$31:$O$33)</f>
        <v>67</v>
      </c>
      <c r="AF8">
        <f>SUMPRODUCT(E7:G9:$M$31:$O$33)</f>
        <v>51</v>
      </c>
      <c r="AG8">
        <f>SUMPRODUCT(F7:H9:$M$31:$O$33)</f>
        <v>40</v>
      </c>
      <c r="AH8">
        <f>SUMPRODUCT(G7:I9:$M$31:$O$33)</f>
        <v>32</v>
      </c>
      <c r="AI8">
        <f>SUMPRODUCT(H7:J9:$M$31:$O$33)</f>
        <v>26</v>
      </c>
      <c r="AJ8">
        <f>SUMPRODUCT(I7:K9:$M$31:$O$33)</f>
        <v>22</v>
      </c>
      <c r="AK8">
        <f>SUMPRODUCT(J7:L9:$M$31:$O$33)</f>
        <v>19</v>
      </c>
      <c r="AL8">
        <f>SUMPRODUCT(K7:M9:$M$31:$O$33)</f>
        <v>17</v>
      </c>
      <c r="AM8">
        <f>SUMPRODUCT(L7:N9:$M$31:$O$33)</f>
        <v>15</v>
      </c>
      <c r="AN8">
        <f>SUMPRODUCT(M7:O9:$M$31:$O$33)</f>
        <v>11</v>
      </c>
      <c r="AO8">
        <f>SUMPRODUCT(N7:P9:$M$31:$O$33)</f>
        <v>14</v>
      </c>
      <c r="AP8">
        <f>SUMPRODUCT(O7:Q9:$M$31:$O$33)</f>
        <v>17</v>
      </c>
      <c r="AQ8">
        <f>SUMPRODUCT(P7:R9:$M$31:$O$33)</f>
        <v>19</v>
      </c>
      <c r="AR8">
        <f>SUMPRODUCT(Q7:S9:$M$31:$O$33)</f>
        <v>21</v>
      </c>
      <c r="AS8">
        <f>SUMPRODUCT(R7:T9:$M$31:$O$33)</f>
        <v>23</v>
      </c>
      <c r="AT8">
        <f>SUMPRODUCT(S7:U9:$M$31:$O$33)</f>
        <v>26</v>
      </c>
      <c r="AU8">
        <f>SUMPRODUCT(T7:V9:$M$31:$O$33)</f>
        <v>36</v>
      </c>
      <c r="AV8">
        <f>SUMPRODUCT(U7:W9:$M$31:$O$33)</f>
        <v>50</v>
      </c>
      <c r="AW8">
        <f>SUMPRODUCT(V7:X9:$M$31:$O$33)</f>
        <v>68</v>
      </c>
      <c r="AX8">
        <f>SUMPRODUCT(W7:Y9:$M$31:$O$33)</f>
        <v>90</v>
      </c>
      <c r="AY8">
        <f>SUMPRODUCT(X7:Z9:$M$31:$O$33)</f>
        <v>112</v>
      </c>
      <c r="AZ8">
        <f>SUMPRODUCT(Y7:AA9:$M$31:$O$33)</f>
        <v>134</v>
      </c>
      <c r="BA8">
        <f>SUMPRODUCT(Z7:AB9:$M$31:$O$33)</f>
        <v>156</v>
      </c>
    </row>
    <row r="9" spans="1:53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E9">
        <f>SUMPRODUCT(D8:F10:$M$31:$O$33)</f>
        <v>56</v>
      </c>
      <c r="AF9">
        <f>SUMPRODUCT(E8:G10:$M$31:$O$33)</f>
        <v>41</v>
      </c>
      <c r="AG9">
        <f>SUMPRODUCT(F8:H10:$M$31:$O$33)</f>
        <v>31</v>
      </c>
      <c r="AH9">
        <f>SUMPRODUCT(G8:I10:$M$31:$O$33)</f>
        <v>24</v>
      </c>
      <c r="AI9">
        <f>SUMPRODUCT(H8:J10:$M$31:$O$33)</f>
        <v>19</v>
      </c>
      <c r="AJ9">
        <f>SUMPRODUCT(I8:K10:$M$31:$O$33)</f>
        <v>16</v>
      </c>
      <c r="AK9">
        <f>SUMPRODUCT(J8:L10:$M$31:$O$33)</f>
        <v>14</v>
      </c>
      <c r="AL9">
        <f>SUMPRODUCT(K8:M10:$M$31:$O$33)</f>
        <v>13</v>
      </c>
      <c r="AM9">
        <f>SUMPRODUCT(L8:N10:$M$31:$O$33)</f>
        <v>12</v>
      </c>
      <c r="AN9">
        <f>SUMPRODUCT(M8:O10:$M$31:$O$33)</f>
        <v>9</v>
      </c>
      <c r="AO9">
        <f>SUMPRODUCT(N8:P10:$M$31:$O$33)</f>
        <v>12</v>
      </c>
      <c r="AP9">
        <f>SUMPRODUCT(O8:Q10:$M$31:$O$33)</f>
        <v>14</v>
      </c>
      <c r="AQ9">
        <f>SUMPRODUCT(P8:R10:$M$31:$O$33)</f>
        <v>15</v>
      </c>
      <c r="AR9">
        <f>SUMPRODUCT(Q8:S10:$M$31:$O$33)</f>
        <v>16</v>
      </c>
      <c r="AS9">
        <f>SUMPRODUCT(R8:T10:$M$31:$O$33)</f>
        <v>17</v>
      </c>
      <c r="AT9">
        <f>SUMPRODUCT(S8:U10:$M$31:$O$33)</f>
        <v>19</v>
      </c>
      <c r="AU9">
        <f>SUMPRODUCT(T8:V10:$M$31:$O$33)</f>
        <v>28</v>
      </c>
      <c r="AV9">
        <f>SUMPRODUCT(U8:W10:$M$31:$O$33)</f>
        <v>41</v>
      </c>
      <c r="AW9">
        <f>SUMPRODUCT(V8:X10:$M$31:$O$33)</f>
        <v>58</v>
      </c>
      <c r="AX9">
        <f>SUMPRODUCT(W8:Y10:$M$31:$O$33)</f>
        <v>79</v>
      </c>
      <c r="AY9">
        <f>SUMPRODUCT(X8:Z10:$M$31:$O$33)</f>
        <v>100</v>
      </c>
      <c r="AZ9">
        <f>SUMPRODUCT(Y8:AA10:$M$31:$O$33)</f>
        <v>121</v>
      </c>
      <c r="BA9">
        <f>SUMPRODUCT(Z8:AB10:$M$31:$O$33)</f>
        <v>142</v>
      </c>
    </row>
    <row r="10" spans="1:53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E10">
        <f>SUMPRODUCT(D9:F11:$M$31:$O$33)</f>
        <v>47</v>
      </c>
      <c r="AF10">
        <f>SUMPRODUCT(E9:G11:$M$31:$O$33)</f>
        <v>33</v>
      </c>
      <c r="AG10">
        <f>SUMPRODUCT(F9:H11:$M$31:$O$33)</f>
        <v>24</v>
      </c>
      <c r="AH10">
        <f>SUMPRODUCT(G9:I11:$M$31:$O$33)</f>
        <v>18</v>
      </c>
      <c r="AI10">
        <f>SUMPRODUCT(H9:J11:$M$31:$O$33)</f>
        <v>14</v>
      </c>
      <c r="AJ10">
        <f>SUMPRODUCT(I9:K11:$M$31:$O$33)</f>
        <v>12</v>
      </c>
      <c r="AK10">
        <f>SUMPRODUCT(J9:L11:$M$31:$O$33)</f>
        <v>10</v>
      </c>
      <c r="AL10">
        <f>SUMPRODUCT(K9:M11:$M$31:$O$33)</f>
        <v>9</v>
      </c>
      <c r="AM10">
        <f>SUMPRODUCT(L9:N11:$M$31:$O$33)</f>
        <v>8</v>
      </c>
      <c r="AN10">
        <f>SUMPRODUCT(M9:O11:$M$31:$O$33)</f>
        <v>6</v>
      </c>
      <c r="AO10">
        <f>SUMPRODUCT(N9:P11:$M$31:$O$33)</f>
        <v>8</v>
      </c>
      <c r="AP10">
        <f>SUMPRODUCT(O9:Q11:$M$31:$O$33)</f>
        <v>10</v>
      </c>
      <c r="AQ10">
        <f>SUMPRODUCT(P9:R11:$M$31:$O$33)</f>
        <v>11</v>
      </c>
      <c r="AR10">
        <f>SUMPRODUCT(Q9:S11:$M$31:$O$33)</f>
        <v>12</v>
      </c>
      <c r="AS10">
        <f>SUMPRODUCT(R9:T11:$M$31:$O$33)</f>
        <v>13</v>
      </c>
      <c r="AT10">
        <f>SUMPRODUCT(S9:U11:$M$31:$O$33)</f>
        <v>15</v>
      </c>
      <c r="AU10">
        <f>SUMPRODUCT(T9:V11:$M$31:$O$33)</f>
        <v>23</v>
      </c>
      <c r="AV10">
        <f>SUMPRODUCT(U9:W11:$M$31:$O$33)</f>
        <v>35</v>
      </c>
      <c r="AW10">
        <f>SUMPRODUCT(V9:X11:$M$31:$O$33)</f>
        <v>51</v>
      </c>
      <c r="AX10">
        <f>SUMPRODUCT(W9:Y11:$M$31:$O$33)</f>
        <v>71</v>
      </c>
      <c r="AY10">
        <f>SUMPRODUCT(X9:Z11:$M$31:$O$33)</f>
        <v>91</v>
      </c>
      <c r="AZ10">
        <f>SUMPRODUCT(Y9:AA11:$M$31:$O$33)</f>
        <v>111</v>
      </c>
      <c r="BA10">
        <f>SUMPRODUCT(Z9:AB11:$M$31:$O$33)</f>
        <v>131</v>
      </c>
    </row>
    <row r="11" spans="1:53" x14ac:dyDescent="0.3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E11">
        <f>SUMPRODUCT(D10:F12:$M$31:$O$33)</f>
        <v>44</v>
      </c>
      <c r="AF11">
        <f>SUMPRODUCT(E10:G12:$M$31:$O$33)</f>
        <v>31</v>
      </c>
      <c r="AG11">
        <f>SUMPRODUCT(F10:H12:$M$31:$O$33)</f>
        <v>23</v>
      </c>
      <c r="AH11">
        <f>SUMPRODUCT(G10:I12:$M$31:$O$33)</f>
        <v>18</v>
      </c>
      <c r="AI11">
        <f>SUMPRODUCT(H10:J12:$M$31:$O$33)</f>
        <v>14</v>
      </c>
      <c r="AJ11">
        <f>SUMPRODUCT(I10:K12:$M$31:$O$33)</f>
        <v>12</v>
      </c>
      <c r="AK11">
        <f>SUMPRODUCT(J10:L12:$M$31:$O$33)</f>
        <v>10</v>
      </c>
      <c r="AL11">
        <f>SUMPRODUCT(K10:M12:$M$31:$O$33)</f>
        <v>9</v>
      </c>
      <c r="AM11">
        <f>SUMPRODUCT(L10:N12:$M$31:$O$33)</f>
        <v>8</v>
      </c>
      <c r="AN11">
        <f>SUMPRODUCT(M10:O12:$M$31:$O$33)</f>
        <v>6</v>
      </c>
      <c r="AO11">
        <f>SUMPRODUCT(N10:P12:$M$31:$O$33)</f>
        <v>8</v>
      </c>
      <c r="AP11">
        <f>SUMPRODUCT(O10:Q12:$M$31:$O$33)</f>
        <v>10</v>
      </c>
      <c r="AQ11">
        <f>SUMPRODUCT(P10:R12:$M$31:$O$33)</f>
        <v>11</v>
      </c>
      <c r="AR11">
        <f>SUMPRODUCT(Q10:S12:$M$31:$O$33)</f>
        <v>12</v>
      </c>
      <c r="AS11">
        <f>SUMPRODUCT(R10:T12:$M$31:$O$33)</f>
        <v>13</v>
      </c>
      <c r="AT11">
        <f>SUMPRODUCT(S10:U12:$M$31:$O$33)</f>
        <v>15</v>
      </c>
      <c r="AU11">
        <f>SUMPRODUCT(T10:V12:$M$31:$O$33)</f>
        <v>23</v>
      </c>
      <c r="AV11">
        <f>SUMPRODUCT(U10:W12:$M$31:$O$33)</f>
        <v>35</v>
      </c>
      <c r="AW11">
        <f>SUMPRODUCT(V10:X12:$M$31:$O$33)</f>
        <v>50</v>
      </c>
      <c r="AX11">
        <f>SUMPRODUCT(W10:Y12:$M$31:$O$33)</f>
        <v>69</v>
      </c>
      <c r="AY11">
        <f>SUMPRODUCT(X10:Z12:$M$31:$O$33)</f>
        <v>88</v>
      </c>
      <c r="AZ11">
        <f>SUMPRODUCT(Y10:AA12:$M$31:$O$33)</f>
        <v>107</v>
      </c>
      <c r="BA11">
        <f>SUMPRODUCT(Z10:AB12:$M$31:$O$33)</f>
        <v>126</v>
      </c>
    </row>
    <row r="12" spans="1:53" x14ac:dyDescent="0.35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f>SUMPRODUCT(D11:F13:$M$31:$O$33)</f>
        <v>42</v>
      </c>
      <c r="AF12">
        <f>SUMPRODUCT(E11:G13:$M$31:$O$33)</f>
        <v>30</v>
      </c>
      <c r="AG12">
        <f>SUMPRODUCT(F11:H13:$M$31:$O$33)</f>
        <v>23</v>
      </c>
      <c r="AH12">
        <f>SUMPRODUCT(G11:I13:$M$31:$O$33)</f>
        <v>18</v>
      </c>
      <c r="AI12">
        <f>SUMPRODUCT(H11:J13:$M$31:$O$33)</f>
        <v>14</v>
      </c>
      <c r="AJ12">
        <f>SUMPRODUCT(I11:K13:$M$31:$O$33)</f>
        <v>12</v>
      </c>
      <c r="AK12">
        <f>SUMPRODUCT(J11:L13:$M$31:$O$33)</f>
        <v>10</v>
      </c>
      <c r="AL12">
        <f>SUMPRODUCT(K11:M13:$M$31:$O$33)</f>
        <v>9</v>
      </c>
      <c r="AM12">
        <f>SUMPRODUCT(L11:N13:$M$31:$O$33)</f>
        <v>8</v>
      </c>
      <c r="AN12">
        <f>SUMPRODUCT(M11:O13:$M$31:$O$33)</f>
        <v>6</v>
      </c>
      <c r="AO12">
        <f>SUMPRODUCT(N11:P13:$M$31:$O$33)</f>
        <v>8</v>
      </c>
      <c r="AP12">
        <f>SUMPRODUCT(O11:Q13:$M$31:$O$33)</f>
        <v>10</v>
      </c>
      <c r="AQ12">
        <f>SUMPRODUCT(P11:R13:$M$31:$O$33)</f>
        <v>11</v>
      </c>
      <c r="AR12">
        <f>SUMPRODUCT(Q11:S13:$M$31:$O$33)</f>
        <v>12</v>
      </c>
      <c r="AS12">
        <f>SUMPRODUCT(R11:T13:$M$31:$O$33)</f>
        <v>13</v>
      </c>
      <c r="AT12">
        <f>SUMPRODUCT(S11:U13:$M$31:$O$33)</f>
        <v>15</v>
      </c>
      <c r="AU12">
        <f>SUMPRODUCT(T11:V13:$M$31:$O$33)</f>
        <v>23</v>
      </c>
      <c r="AV12">
        <f>SUMPRODUCT(U11:W13:$M$31:$O$33)</f>
        <v>35</v>
      </c>
      <c r="AW12">
        <f>SUMPRODUCT(V11:X13:$M$31:$O$33)</f>
        <v>50</v>
      </c>
      <c r="AX12">
        <f>SUMPRODUCT(W11:Y13:$M$31:$O$33)</f>
        <v>68</v>
      </c>
      <c r="AY12">
        <f>SUMPRODUCT(X11:Z13:$M$31:$O$33)</f>
        <v>86</v>
      </c>
      <c r="AZ12">
        <f>SUMPRODUCT(Y11:AA13:$M$31:$O$33)</f>
        <v>104</v>
      </c>
      <c r="BA12">
        <f>SUMPRODUCT(Z11:AB13:$M$31:$O$33)</f>
        <v>122</v>
      </c>
    </row>
    <row r="13" spans="1:53" x14ac:dyDescent="0.3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E13">
        <f>SUMPRODUCT(D12:F14:$M$31:$O$33)</f>
        <v>41</v>
      </c>
      <c r="AF13">
        <f>SUMPRODUCT(E12:G14:$M$31:$O$33)</f>
        <v>30</v>
      </c>
      <c r="AG13">
        <f>SUMPRODUCT(F12:H14:$M$31:$O$33)</f>
        <v>23</v>
      </c>
      <c r="AH13">
        <f>SUMPRODUCT(G12:I14:$M$31:$O$33)</f>
        <v>18</v>
      </c>
      <c r="AI13">
        <f>SUMPRODUCT(H12:J14:$M$31:$O$33)</f>
        <v>14</v>
      </c>
      <c r="AJ13">
        <f>SUMPRODUCT(I12:K14:$M$31:$O$33)</f>
        <v>12</v>
      </c>
      <c r="AK13">
        <f>SUMPRODUCT(J12:L14:$M$31:$O$33)</f>
        <v>10</v>
      </c>
      <c r="AL13">
        <f>SUMPRODUCT(K12:M14:$M$31:$O$33)</f>
        <v>9</v>
      </c>
      <c r="AM13">
        <f>SUMPRODUCT(L12:N14:$M$31:$O$33)</f>
        <v>8</v>
      </c>
      <c r="AN13">
        <f>SUMPRODUCT(M12:O14:$M$31:$O$33)</f>
        <v>6</v>
      </c>
      <c r="AO13">
        <f>SUMPRODUCT(N12:P14:$M$31:$O$33)</f>
        <v>8</v>
      </c>
      <c r="AP13">
        <f>SUMPRODUCT(O12:Q14:$M$31:$O$33)</f>
        <v>10</v>
      </c>
      <c r="AQ13">
        <f>SUMPRODUCT(P12:R14:$M$31:$O$33)</f>
        <v>11</v>
      </c>
      <c r="AR13">
        <f>SUMPRODUCT(Q12:S14:$M$31:$O$33)</f>
        <v>12</v>
      </c>
      <c r="AS13">
        <f>SUMPRODUCT(R12:T14:$M$31:$O$33)</f>
        <v>13</v>
      </c>
      <c r="AT13">
        <f>SUMPRODUCT(S12:U14:$M$31:$O$33)</f>
        <v>15</v>
      </c>
      <c r="AU13">
        <f>SUMPRODUCT(T12:V14:$M$31:$O$33)</f>
        <v>23</v>
      </c>
      <c r="AV13">
        <f>SUMPRODUCT(U12:W14:$M$31:$O$33)</f>
        <v>35</v>
      </c>
      <c r="AW13">
        <f>SUMPRODUCT(V12:X14:$M$31:$O$33)</f>
        <v>49</v>
      </c>
      <c r="AX13">
        <f>SUMPRODUCT(W12:Y14:$M$31:$O$33)</f>
        <v>66</v>
      </c>
      <c r="AY13">
        <f>SUMPRODUCT(X12:Z14:$M$31:$O$33)</f>
        <v>83</v>
      </c>
      <c r="AZ13">
        <f>SUMPRODUCT(Y12:AA14:$M$31:$O$33)</f>
        <v>100</v>
      </c>
      <c r="BA13">
        <f>SUMPRODUCT(Z12:AB14:$M$31:$O$33)</f>
        <v>117</v>
      </c>
    </row>
    <row r="14" spans="1:53" x14ac:dyDescent="0.3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E14">
        <f>SUMPRODUCT(D13:F15:$M$31:$O$33)</f>
        <v>40</v>
      </c>
      <c r="AF14">
        <f>SUMPRODUCT(E13:G15:$M$31:$O$33)</f>
        <v>30</v>
      </c>
      <c r="AG14">
        <f>SUMPRODUCT(F13:H15:$M$31:$O$33)</f>
        <v>23</v>
      </c>
      <c r="AH14">
        <f>SUMPRODUCT(G13:I15:$M$31:$O$33)</f>
        <v>18</v>
      </c>
      <c r="AI14">
        <f>SUMPRODUCT(H13:J15:$M$31:$O$33)</f>
        <v>14</v>
      </c>
      <c r="AJ14">
        <f>SUMPRODUCT(I13:K15:$M$31:$O$33)</f>
        <v>12</v>
      </c>
      <c r="AK14">
        <f>SUMPRODUCT(J13:L15:$M$31:$O$33)</f>
        <v>10</v>
      </c>
      <c r="AL14">
        <f>SUMPRODUCT(K13:M15:$M$31:$O$33)</f>
        <v>9</v>
      </c>
      <c r="AM14">
        <f>SUMPRODUCT(L13:N15:$M$31:$O$33)</f>
        <v>8</v>
      </c>
      <c r="AN14">
        <f>SUMPRODUCT(M13:O15:$M$31:$O$33)</f>
        <v>6</v>
      </c>
      <c r="AO14">
        <f>SUMPRODUCT(N13:P15:$M$31:$O$33)</f>
        <v>8</v>
      </c>
      <c r="AP14">
        <f>SUMPRODUCT(O13:Q15:$M$31:$O$33)</f>
        <v>10</v>
      </c>
      <c r="AQ14">
        <f>SUMPRODUCT(P13:R15:$M$31:$O$33)</f>
        <v>11</v>
      </c>
      <c r="AR14">
        <f>SUMPRODUCT(Q13:S15:$M$31:$O$33)</f>
        <v>12</v>
      </c>
      <c r="AS14">
        <f>SUMPRODUCT(R13:T15:$M$31:$O$33)</f>
        <v>13</v>
      </c>
      <c r="AT14">
        <f>SUMPRODUCT(S13:U15:$M$31:$O$33)</f>
        <v>15</v>
      </c>
      <c r="AU14">
        <f>SUMPRODUCT(T13:V15:$M$31:$O$33)</f>
        <v>23</v>
      </c>
      <c r="AV14">
        <f>SUMPRODUCT(U13:W15:$M$31:$O$33)</f>
        <v>34</v>
      </c>
      <c r="AW14">
        <f>SUMPRODUCT(V13:X15:$M$31:$O$33)</f>
        <v>47</v>
      </c>
      <c r="AX14">
        <f>SUMPRODUCT(W13:Y15:$M$31:$O$33)</f>
        <v>63</v>
      </c>
      <c r="AY14">
        <f>SUMPRODUCT(X13:Z15:$M$31:$O$33)</f>
        <v>79</v>
      </c>
      <c r="AZ14">
        <f>SUMPRODUCT(Y13:AA15:$M$31:$O$33)</f>
        <v>95</v>
      </c>
      <c r="BA14">
        <f>SUMPRODUCT(Z13:AB15:$M$31:$O$33)</f>
        <v>111</v>
      </c>
    </row>
    <row r="15" spans="1:53" x14ac:dyDescent="0.3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E15">
        <f>SUMPRODUCT(D14:F16:$M$31:$O$33)</f>
        <v>40</v>
      </c>
      <c r="AF15">
        <f>SUMPRODUCT(E14:G16:$M$31:$O$33)</f>
        <v>30</v>
      </c>
      <c r="AG15">
        <f>SUMPRODUCT(F14:H16:$M$31:$O$33)</f>
        <v>23</v>
      </c>
      <c r="AH15">
        <f>SUMPRODUCT(G14:I16:$M$31:$O$33)</f>
        <v>18</v>
      </c>
      <c r="AI15">
        <f>SUMPRODUCT(H14:J16:$M$31:$O$33)</f>
        <v>14</v>
      </c>
      <c r="AJ15">
        <f>SUMPRODUCT(I14:K16:$M$31:$O$33)</f>
        <v>12</v>
      </c>
      <c r="AK15">
        <f>SUMPRODUCT(J14:L16:$M$31:$O$33)</f>
        <v>10</v>
      </c>
      <c r="AL15">
        <f>SUMPRODUCT(K14:M16:$M$31:$O$33)</f>
        <v>9</v>
      </c>
      <c r="AM15">
        <f>SUMPRODUCT(L14:N16:$M$31:$O$33)</f>
        <v>8</v>
      </c>
      <c r="AN15">
        <f>SUMPRODUCT(M14:O16:$M$31:$O$33)</f>
        <v>6</v>
      </c>
      <c r="AO15">
        <f>SUMPRODUCT(N14:P16:$M$31:$O$33)</f>
        <v>8</v>
      </c>
      <c r="AP15">
        <f>SUMPRODUCT(O14:Q16:$M$31:$O$33)</f>
        <v>10</v>
      </c>
      <c r="AQ15">
        <f>SUMPRODUCT(P14:R16:$M$31:$O$33)</f>
        <v>11</v>
      </c>
      <c r="AR15">
        <f>SUMPRODUCT(Q14:S16:$M$31:$O$33)</f>
        <v>12</v>
      </c>
      <c r="AS15">
        <f>SUMPRODUCT(R14:T16:$M$31:$O$33)</f>
        <v>13</v>
      </c>
      <c r="AT15">
        <f>SUMPRODUCT(S14:U16:$M$31:$O$33)</f>
        <v>15</v>
      </c>
      <c r="AU15">
        <f>SUMPRODUCT(T14:V16:$M$31:$O$33)</f>
        <v>22</v>
      </c>
      <c r="AV15">
        <f>SUMPRODUCT(U14:W16:$M$31:$O$33)</f>
        <v>32</v>
      </c>
      <c r="AW15">
        <f>SUMPRODUCT(V14:X16:$M$31:$O$33)</f>
        <v>44</v>
      </c>
      <c r="AX15">
        <f>SUMPRODUCT(W14:Y16:$M$31:$O$33)</f>
        <v>59</v>
      </c>
      <c r="AY15">
        <f>SUMPRODUCT(X14:Z16:$M$31:$O$33)</f>
        <v>74</v>
      </c>
      <c r="AZ15">
        <f>SUMPRODUCT(Y14:AA16:$M$31:$O$33)</f>
        <v>89</v>
      </c>
      <c r="BA15">
        <f>SUMPRODUCT(Z14:AB16:$M$31:$O$33)</f>
        <v>104</v>
      </c>
    </row>
    <row r="16" spans="1:53" x14ac:dyDescent="0.3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E16">
        <f>SUMPRODUCT(D15:F17:$M$31:$O$33)</f>
        <v>40</v>
      </c>
      <c r="AF16">
        <f>SUMPRODUCT(E15:G17:$M$31:$O$33)</f>
        <v>30</v>
      </c>
      <c r="AG16">
        <f>SUMPRODUCT(F15:H17:$M$31:$O$33)</f>
        <v>23</v>
      </c>
      <c r="AH16">
        <f>SUMPRODUCT(G15:I17:$M$31:$O$33)</f>
        <v>18</v>
      </c>
      <c r="AI16">
        <f>SUMPRODUCT(H15:J17:$M$31:$O$33)</f>
        <v>14</v>
      </c>
      <c r="AJ16">
        <f>SUMPRODUCT(I15:K17:$M$31:$O$33)</f>
        <v>12</v>
      </c>
      <c r="AK16">
        <f>SUMPRODUCT(J15:L17:$M$31:$O$33)</f>
        <v>10</v>
      </c>
      <c r="AL16">
        <f>SUMPRODUCT(K15:M17:$M$31:$O$33)</f>
        <v>9</v>
      </c>
      <c r="AM16">
        <f>SUMPRODUCT(L15:N17:$M$31:$O$33)</f>
        <v>8</v>
      </c>
      <c r="AN16">
        <f>SUMPRODUCT(M15:O17:$M$31:$O$33)</f>
        <v>6</v>
      </c>
      <c r="AO16">
        <f>SUMPRODUCT(N15:P17:$M$31:$O$33)</f>
        <v>8</v>
      </c>
      <c r="AP16">
        <f>SUMPRODUCT(O15:Q17:$M$31:$O$33)</f>
        <v>10</v>
      </c>
      <c r="AQ16">
        <f>SUMPRODUCT(P15:R17:$M$31:$O$33)</f>
        <v>11</v>
      </c>
      <c r="AR16">
        <f>SUMPRODUCT(Q15:S17:$M$31:$O$33)</f>
        <v>12</v>
      </c>
      <c r="AS16">
        <f>SUMPRODUCT(R15:T17:$M$31:$O$33)</f>
        <v>13</v>
      </c>
      <c r="AT16">
        <f>SUMPRODUCT(S15:U17:$M$31:$O$33)</f>
        <v>15</v>
      </c>
      <c r="AU16">
        <f>SUMPRODUCT(T15:V17:$M$31:$O$33)</f>
        <v>21</v>
      </c>
      <c r="AV16">
        <f>SUMPRODUCT(U15:W17:$M$31:$O$33)</f>
        <v>30</v>
      </c>
      <c r="AW16">
        <f>SUMPRODUCT(V15:X17:$M$31:$O$33)</f>
        <v>41</v>
      </c>
      <c r="AX16">
        <f>SUMPRODUCT(W15:Y17:$M$31:$O$33)</f>
        <v>55</v>
      </c>
      <c r="AY16">
        <f>SUMPRODUCT(X15:Z17:$M$31:$O$33)</f>
        <v>69</v>
      </c>
      <c r="AZ16">
        <f>SUMPRODUCT(Y15:AA17:$M$31:$O$33)</f>
        <v>83</v>
      </c>
      <c r="BA16">
        <f>SUMPRODUCT(Z15:AB17:$M$31:$O$33)</f>
        <v>97</v>
      </c>
    </row>
    <row r="17" spans="1:53" x14ac:dyDescent="0.3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E17">
        <f>SUMPRODUCT(D16:F18:$M$31:$O$33)</f>
        <v>40</v>
      </c>
      <c r="AF17">
        <f>SUMPRODUCT(E16:G18:$M$31:$O$33)</f>
        <v>30</v>
      </c>
      <c r="AG17">
        <f>SUMPRODUCT(F16:H18:$M$31:$O$33)</f>
        <v>23</v>
      </c>
      <c r="AH17">
        <f>SUMPRODUCT(G16:I18:$M$31:$O$33)</f>
        <v>18</v>
      </c>
      <c r="AI17">
        <f>SUMPRODUCT(H16:J18:$M$31:$O$33)</f>
        <v>14</v>
      </c>
      <c r="AJ17">
        <f>SUMPRODUCT(I16:K18:$M$31:$O$33)</f>
        <v>12</v>
      </c>
      <c r="AK17">
        <f>SUMPRODUCT(J16:L18:$M$31:$O$33)</f>
        <v>10</v>
      </c>
      <c r="AL17">
        <f>SUMPRODUCT(K16:M18:$M$31:$O$33)</f>
        <v>9</v>
      </c>
      <c r="AM17">
        <f>SUMPRODUCT(L16:N18:$M$31:$O$33)</f>
        <v>8</v>
      </c>
      <c r="AN17">
        <f>SUMPRODUCT(M16:O18:$M$31:$O$33)</f>
        <v>6</v>
      </c>
      <c r="AO17">
        <f>SUMPRODUCT(N16:P18:$M$31:$O$33)</f>
        <v>8</v>
      </c>
      <c r="AP17">
        <f>SUMPRODUCT(O16:Q18:$M$31:$O$33)</f>
        <v>10</v>
      </c>
      <c r="AQ17">
        <f>SUMPRODUCT(P16:R18:$M$31:$O$33)</f>
        <v>11</v>
      </c>
      <c r="AR17">
        <f>SUMPRODUCT(Q16:S18:$M$31:$O$33)</f>
        <v>12</v>
      </c>
      <c r="AS17">
        <f>SUMPRODUCT(R16:T18:$M$31:$O$33)</f>
        <v>13</v>
      </c>
      <c r="AT17">
        <f>SUMPRODUCT(S16:U18:$M$31:$O$33)</f>
        <v>15</v>
      </c>
      <c r="AU17">
        <f>SUMPRODUCT(T16:V18:$M$31:$O$33)</f>
        <v>20</v>
      </c>
      <c r="AV17">
        <f>SUMPRODUCT(U16:W18:$M$31:$O$33)</f>
        <v>28</v>
      </c>
      <c r="AW17">
        <f>SUMPRODUCT(V16:X18:$M$31:$O$33)</f>
        <v>38</v>
      </c>
      <c r="AX17">
        <f>SUMPRODUCT(W16:Y18:$M$31:$O$33)</f>
        <v>51</v>
      </c>
      <c r="AY17">
        <f>SUMPRODUCT(X16:Z18:$M$31:$O$33)</f>
        <v>64</v>
      </c>
      <c r="AZ17">
        <f>SUMPRODUCT(Y16:AA18:$M$31:$O$33)</f>
        <v>77</v>
      </c>
      <c r="BA17">
        <f>SUMPRODUCT(Z16:AB18:$M$31:$O$33)</f>
        <v>90</v>
      </c>
    </row>
    <row r="18" spans="1:53" x14ac:dyDescent="0.3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E18">
        <f>SUMPRODUCT(D17:F19:$M$31:$O$33)</f>
        <v>40</v>
      </c>
      <c r="AF18">
        <f>SUMPRODUCT(E17:G19:$M$31:$O$33)</f>
        <v>30</v>
      </c>
      <c r="AG18">
        <f>SUMPRODUCT(F17:H19:$M$31:$O$33)</f>
        <v>23</v>
      </c>
      <c r="AH18">
        <f>SUMPRODUCT(G17:I19:$M$31:$O$33)</f>
        <v>18</v>
      </c>
      <c r="AI18">
        <f>SUMPRODUCT(H17:J19:$M$31:$O$33)</f>
        <v>14</v>
      </c>
      <c r="AJ18">
        <f>SUMPRODUCT(I17:K19:$M$31:$O$33)</f>
        <v>12</v>
      </c>
      <c r="AK18">
        <f>SUMPRODUCT(J17:L19:$M$31:$O$33)</f>
        <v>10</v>
      </c>
      <c r="AL18">
        <f>SUMPRODUCT(K17:M19:$M$31:$O$33)</f>
        <v>9</v>
      </c>
      <c r="AM18">
        <f>SUMPRODUCT(L17:N19:$M$31:$O$33)</f>
        <v>8</v>
      </c>
      <c r="AN18">
        <f>SUMPRODUCT(M17:O19:$M$31:$O$33)</f>
        <v>6</v>
      </c>
      <c r="AO18">
        <f>SUMPRODUCT(N17:P19:$M$31:$O$33)</f>
        <v>8</v>
      </c>
      <c r="AP18">
        <f>SUMPRODUCT(O17:Q19:$M$31:$O$33)</f>
        <v>10</v>
      </c>
      <c r="AQ18">
        <f>SUMPRODUCT(P17:R19:$M$31:$O$33)</f>
        <v>11</v>
      </c>
      <c r="AR18">
        <f>SUMPRODUCT(Q17:S19:$M$31:$O$33)</f>
        <v>12</v>
      </c>
      <c r="AS18">
        <f>SUMPRODUCT(R17:T19:$M$31:$O$33)</f>
        <v>13</v>
      </c>
      <c r="AT18">
        <f>SUMPRODUCT(S17:U19:$M$31:$O$33)</f>
        <v>15</v>
      </c>
      <c r="AU18">
        <f>SUMPRODUCT(T17:V19:$M$31:$O$33)</f>
        <v>19</v>
      </c>
      <c r="AV18">
        <f>SUMPRODUCT(U17:W19:$M$31:$O$33)</f>
        <v>26</v>
      </c>
      <c r="AW18">
        <f>SUMPRODUCT(V17:X19:$M$31:$O$33)</f>
        <v>35</v>
      </c>
      <c r="AX18">
        <f>SUMPRODUCT(W17:Y19:$M$31:$O$33)</f>
        <v>47</v>
      </c>
      <c r="AY18">
        <f>SUMPRODUCT(X17:Z19:$M$31:$O$33)</f>
        <v>59</v>
      </c>
      <c r="AZ18">
        <f>SUMPRODUCT(Y17:AA19:$M$31:$O$33)</f>
        <v>71</v>
      </c>
      <c r="BA18">
        <f>SUMPRODUCT(Z17:AB19:$M$31:$O$33)</f>
        <v>83</v>
      </c>
    </row>
    <row r="19" spans="1:53" x14ac:dyDescent="0.3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E19">
        <f>SUMPRODUCT(D18:F20:$M$31:$O$33)</f>
        <v>40</v>
      </c>
      <c r="AF19">
        <f>SUMPRODUCT(E18:G20:$M$31:$O$33)</f>
        <v>30</v>
      </c>
      <c r="AG19">
        <f>SUMPRODUCT(F18:H20:$M$31:$O$33)</f>
        <v>23</v>
      </c>
      <c r="AH19">
        <f>SUMPRODUCT(G18:I20:$M$31:$O$33)</f>
        <v>18</v>
      </c>
      <c r="AI19">
        <f>SUMPRODUCT(H18:J20:$M$31:$O$33)</f>
        <v>14</v>
      </c>
      <c r="AJ19">
        <f>SUMPRODUCT(I18:K20:$M$31:$O$33)</f>
        <v>12</v>
      </c>
      <c r="AK19">
        <f>SUMPRODUCT(J18:L20:$M$31:$O$33)</f>
        <v>10</v>
      </c>
      <c r="AL19">
        <f>SUMPRODUCT(K18:M20:$M$31:$O$33)</f>
        <v>9</v>
      </c>
      <c r="AM19">
        <f>SUMPRODUCT(L18:N20:$M$31:$O$33)</f>
        <v>8</v>
      </c>
      <c r="AN19">
        <f>SUMPRODUCT(M18:O20:$M$31:$O$33)</f>
        <v>6</v>
      </c>
      <c r="AO19">
        <f>SUMPRODUCT(N18:P20:$M$31:$O$33)</f>
        <v>8</v>
      </c>
      <c r="AP19">
        <f>SUMPRODUCT(O18:Q20:$M$31:$O$33)</f>
        <v>10</v>
      </c>
      <c r="AQ19">
        <f>SUMPRODUCT(P18:R20:$M$31:$O$33)</f>
        <v>11</v>
      </c>
      <c r="AR19">
        <f>SUMPRODUCT(Q18:S20:$M$31:$O$33)</f>
        <v>12</v>
      </c>
      <c r="AS19">
        <f>SUMPRODUCT(R18:T20:$M$31:$O$33)</f>
        <v>13</v>
      </c>
      <c r="AT19">
        <f>SUMPRODUCT(S18:U20:$M$31:$O$33)</f>
        <v>15</v>
      </c>
      <c r="AU19">
        <f>SUMPRODUCT(T18:V20:$M$31:$O$33)</f>
        <v>18</v>
      </c>
      <c r="AV19">
        <f>SUMPRODUCT(U18:W20:$M$31:$O$33)</f>
        <v>24</v>
      </c>
      <c r="AW19">
        <f>SUMPRODUCT(V18:X20:$M$31:$O$33)</f>
        <v>32</v>
      </c>
      <c r="AX19">
        <f>SUMPRODUCT(W18:Y20:$M$31:$O$33)</f>
        <v>43</v>
      </c>
      <c r="AY19">
        <f>SUMPRODUCT(X18:Z20:$M$31:$O$33)</f>
        <v>54</v>
      </c>
      <c r="AZ19">
        <f>SUMPRODUCT(Y18:AA20:$M$31:$O$33)</f>
        <v>65</v>
      </c>
      <c r="BA19">
        <f>SUMPRODUCT(Z18:AB20:$M$31:$O$33)</f>
        <v>76</v>
      </c>
    </row>
    <row r="20" spans="1:53" x14ac:dyDescent="0.35">
      <c r="A20">
        <v>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E20">
        <f>SUMPRODUCT(D19:F21:$M$31:$O$33)</f>
        <v>40</v>
      </c>
      <c r="AF20">
        <f>SUMPRODUCT(E19:G21:$M$31:$O$33)</f>
        <v>30</v>
      </c>
      <c r="AG20">
        <f>SUMPRODUCT(F19:H21:$M$31:$O$33)</f>
        <v>23</v>
      </c>
      <c r="AH20">
        <f>SUMPRODUCT(G19:I21:$M$31:$O$33)</f>
        <v>18</v>
      </c>
      <c r="AI20">
        <f>SUMPRODUCT(H19:J21:$M$31:$O$33)</f>
        <v>14</v>
      </c>
      <c r="AJ20">
        <f>SUMPRODUCT(I19:K21:$M$31:$O$33)</f>
        <v>12</v>
      </c>
      <c r="AK20">
        <f>SUMPRODUCT(J19:L21:$M$31:$O$33)</f>
        <v>10</v>
      </c>
      <c r="AL20">
        <f>SUMPRODUCT(K19:M21:$M$31:$O$33)</f>
        <v>9</v>
      </c>
      <c r="AM20">
        <f>SUMPRODUCT(L19:N21:$M$31:$O$33)</f>
        <v>8</v>
      </c>
      <c r="AN20">
        <f>SUMPRODUCT(M19:O21:$M$31:$O$33)</f>
        <v>6</v>
      </c>
      <c r="AO20">
        <f>SUMPRODUCT(N19:P21:$M$31:$O$33)</f>
        <v>8</v>
      </c>
      <c r="AP20">
        <f>SUMPRODUCT(O19:Q21:$M$31:$O$33)</f>
        <v>10</v>
      </c>
      <c r="AQ20">
        <f>SUMPRODUCT(P19:R21:$M$31:$O$33)</f>
        <v>11</v>
      </c>
      <c r="AR20">
        <f>SUMPRODUCT(Q19:S21:$M$31:$O$33)</f>
        <v>12</v>
      </c>
      <c r="AS20">
        <f>SUMPRODUCT(R19:T21:$M$31:$O$33)</f>
        <v>13</v>
      </c>
      <c r="AT20">
        <f>SUMPRODUCT(S19:U21:$M$31:$O$33)</f>
        <v>15</v>
      </c>
      <c r="AU20">
        <f>SUMPRODUCT(T19:V21:$M$31:$O$33)</f>
        <v>18</v>
      </c>
      <c r="AV20">
        <f>SUMPRODUCT(U19:W21:$M$31:$O$33)</f>
        <v>23</v>
      </c>
      <c r="AW20">
        <f>SUMPRODUCT(V19:X21:$M$31:$O$33)</f>
        <v>30</v>
      </c>
      <c r="AX20">
        <f>SUMPRODUCT(W19:Y21:$M$31:$O$33)</f>
        <v>40</v>
      </c>
      <c r="AY20">
        <f>SUMPRODUCT(X19:Z21:$M$31:$O$33)</f>
        <v>50</v>
      </c>
      <c r="AZ20">
        <f>SUMPRODUCT(Y19:AA21:$M$31:$O$33)</f>
        <v>60</v>
      </c>
      <c r="BA20">
        <f>SUMPRODUCT(Z19:AB21:$M$31:$O$33)</f>
        <v>70</v>
      </c>
    </row>
    <row r="21" spans="1:53" x14ac:dyDescent="0.3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E21">
        <f>SUMPRODUCT(D20:F22:$M$31:$O$33)</f>
        <v>39</v>
      </c>
      <c r="AF21">
        <f>SUMPRODUCT(E20:G22:$M$31:$O$33)</f>
        <v>30</v>
      </c>
      <c r="AG21">
        <f>SUMPRODUCT(F20:H22:$M$31:$O$33)</f>
        <v>23</v>
      </c>
      <c r="AH21">
        <f>SUMPRODUCT(G20:I22:$M$31:$O$33)</f>
        <v>18</v>
      </c>
      <c r="AI21">
        <f>SUMPRODUCT(H20:J22:$M$31:$O$33)</f>
        <v>14</v>
      </c>
      <c r="AJ21">
        <f>SUMPRODUCT(I20:K22:$M$31:$O$33)</f>
        <v>12</v>
      </c>
      <c r="AK21">
        <f>SUMPRODUCT(J20:L22:$M$31:$O$33)</f>
        <v>10</v>
      </c>
      <c r="AL21">
        <f>SUMPRODUCT(K20:M22:$M$31:$O$33)</f>
        <v>9</v>
      </c>
      <c r="AM21">
        <f>SUMPRODUCT(L20:N22:$M$31:$O$33)</f>
        <v>8</v>
      </c>
      <c r="AN21">
        <f>SUMPRODUCT(M20:O22:$M$31:$O$33)</f>
        <v>6</v>
      </c>
      <c r="AO21">
        <f>SUMPRODUCT(N20:P22:$M$31:$O$33)</f>
        <v>8</v>
      </c>
      <c r="AP21">
        <f>SUMPRODUCT(O20:Q22:$M$31:$O$33)</f>
        <v>10</v>
      </c>
      <c r="AQ21">
        <f>SUMPRODUCT(P20:R22:$M$31:$O$33)</f>
        <v>11</v>
      </c>
      <c r="AR21">
        <f>SUMPRODUCT(Q20:S22:$M$31:$O$33)</f>
        <v>12</v>
      </c>
      <c r="AS21">
        <f>SUMPRODUCT(R20:T22:$M$31:$O$33)</f>
        <v>13</v>
      </c>
      <c r="AT21">
        <f>SUMPRODUCT(S20:U22:$M$31:$O$33)</f>
        <v>15</v>
      </c>
      <c r="AU21">
        <f>SUMPRODUCT(T20:V22:$M$31:$O$33)</f>
        <v>18</v>
      </c>
      <c r="AV21">
        <f>SUMPRODUCT(U20:W22:$M$31:$O$33)</f>
        <v>22</v>
      </c>
      <c r="AW21">
        <f>SUMPRODUCT(V20:X22:$M$31:$O$33)</f>
        <v>28</v>
      </c>
      <c r="AX21">
        <f>SUMPRODUCT(W20:Y22:$M$31:$O$33)</f>
        <v>37</v>
      </c>
      <c r="AY21">
        <f>SUMPRODUCT(X20:Z22:$M$31:$O$33)</f>
        <v>46</v>
      </c>
      <c r="AZ21">
        <f>SUMPRODUCT(Y20:AA22:$M$31:$O$33)</f>
        <v>55</v>
      </c>
      <c r="BA21">
        <f>SUMPRODUCT(Z20:AB22:$M$31:$O$33)</f>
        <v>64</v>
      </c>
    </row>
    <row r="22" spans="1:53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E22">
        <f>SUMPRODUCT(D21:F23:$M$31:$O$33)</f>
        <v>38</v>
      </c>
      <c r="AF22">
        <f>SUMPRODUCT(E21:G23:$M$31:$O$33)</f>
        <v>30</v>
      </c>
      <c r="AG22">
        <f>SUMPRODUCT(F21:H23:$M$31:$O$33)</f>
        <v>23</v>
      </c>
      <c r="AH22">
        <f>SUMPRODUCT(G21:I23:$M$31:$O$33)</f>
        <v>18</v>
      </c>
      <c r="AI22">
        <f>SUMPRODUCT(H21:J23:$M$31:$O$33)</f>
        <v>14</v>
      </c>
      <c r="AJ22">
        <f>SUMPRODUCT(I21:K23:$M$31:$O$33)</f>
        <v>12</v>
      </c>
      <c r="AK22">
        <f>SUMPRODUCT(J21:L23:$M$31:$O$33)</f>
        <v>10</v>
      </c>
      <c r="AL22">
        <f>SUMPRODUCT(K21:M23:$M$31:$O$33)</f>
        <v>9</v>
      </c>
      <c r="AM22">
        <f>SUMPRODUCT(L21:N23:$M$31:$O$33)</f>
        <v>8</v>
      </c>
      <c r="AN22">
        <f>SUMPRODUCT(M21:O23:$M$31:$O$33)</f>
        <v>6</v>
      </c>
      <c r="AO22">
        <f>SUMPRODUCT(N21:P23:$M$31:$O$33)</f>
        <v>8</v>
      </c>
      <c r="AP22">
        <f>SUMPRODUCT(O21:Q23:$M$31:$O$33)</f>
        <v>10</v>
      </c>
      <c r="AQ22">
        <f>SUMPRODUCT(P21:R23:$M$31:$O$33)</f>
        <v>11</v>
      </c>
      <c r="AR22">
        <f>SUMPRODUCT(Q21:S23:$M$31:$O$33)</f>
        <v>12</v>
      </c>
      <c r="AS22">
        <f>SUMPRODUCT(R21:T23:$M$31:$O$33)</f>
        <v>13</v>
      </c>
      <c r="AT22">
        <f>SUMPRODUCT(S21:U23:$M$31:$O$33)</f>
        <v>15</v>
      </c>
      <c r="AU22">
        <f>SUMPRODUCT(T21:V23:$M$31:$O$33)</f>
        <v>18</v>
      </c>
      <c r="AV22">
        <f>SUMPRODUCT(U21:W23:$M$31:$O$33)</f>
        <v>22</v>
      </c>
      <c r="AW22">
        <f>SUMPRODUCT(V21:X23:$M$31:$O$33)</f>
        <v>28</v>
      </c>
      <c r="AX22">
        <f>SUMPRODUCT(W21:Y23:$M$31:$O$33)</f>
        <v>36</v>
      </c>
      <c r="AY22">
        <f>SUMPRODUCT(X21:Z23:$M$31:$O$33)</f>
        <v>44</v>
      </c>
      <c r="AZ22">
        <f>SUMPRODUCT(Y21:AA23:$M$31:$O$33)</f>
        <v>52</v>
      </c>
      <c r="BA22">
        <f>SUMPRODUCT(Z21:AB23:$M$31:$O$33)</f>
        <v>60</v>
      </c>
    </row>
    <row r="23" spans="1:53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E23">
        <f>SUMPRODUCT(D22:F24:$M$31:$O$33)</f>
        <v>37</v>
      </c>
      <c r="AF23">
        <f>SUMPRODUCT(E22:G24:$M$31:$O$33)</f>
        <v>30</v>
      </c>
      <c r="AG23">
        <f>SUMPRODUCT(F22:H24:$M$31:$O$33)</f>
        <v>23</v>
      </c>
      <c r="AH23">
        <f>SUMPRODUCT(G22:I24:$M$31:$O$33)</f>
        <v>18</v>
      </c>
      <c r="AI23">
        <f>SUMPRODUCT(H22:J24:$M$31:$O$33)</f>
        <v>14</v>
      </c>
      <c r="AJ23">
        <f>SUMPRODUCT(I22:K24:$M$31:$O$33)</f>
        <v>12</v>
      </c>
      <c r="AK23">
        <f>SUMPRODUCT(J22:L24:$M$31:$O$33)</f>
        <v>10</v>
      </c>
      <c r="AL23">
        <f>SUMPRODUCT(K22:M24:$M$31:$O$33)</f>
        <v>9</v>
      </c>
      <c r="AM23">
        <f>SUMPRODUCT(L22:N24:$M$31:$O$33)</f>
        <v>8</v>
      </c>
      <c r="AN23">
        <f>SUMPRODUCT(M22:O24:$M$31:$O$33)</f>
        <v>6</v>
      </c>
      <c r="AO23">
        <f>SUMPRODUCT(N22:P24:$M$31:$O$33)</f>
        <v>8</v>
      </c>
      <c r="AP23">
        <f>SUMPRODUCT(O22:Q24:$M$31:$O$33)</f>
        <v>10</v>
      </c>
      <c r="AQ23">
        <f>SUMPRODUCT(P22:R24:$M$31:$O$33)</f>
        <v>11</v>
      </c>
      <c r="AR23">
        <f>SUMPRODUCT(Q22:S24:$M$31:$O$33)</f>
        <v>12</v>
      </c>
      <c r="AS23">
        <f>SUMPRODUCT(R22:T24:$M$31:$O$33)</f>
        <v>13</v>
      </c>
      <c r="AT23">
        <f>SUMPRODUCT(S22:U24:$M$31:$O$33)</f>
        <v>15</v>
      </c>
      <c r="AU23">
        <f>SUMPRODUCT(T22:V24:$M$31:$O$33)</f>
        <v>18</v>
      </c>
      <c r="AV23">
        <f>SUMPRODUCT(U22:W24:$M$31:$O$33)</f>
        <v>22</v>
      </c>
      <c r="AW23">
        <f>SUMPRODUCT(V22:X24:$M$31:$O$33)</f>
        <v>28</v>
      </c>
      <c r="AX23">
        <f>SUMPRODUCT(W22:Y24:$M$31:$O$33)</f>
        <v>35</v>
      </c>
      <c r="AY23">
        <f>SUMPRODUCT(X22:Z24:$M$31:$O$33)</f>
        <v>42</v>
      </c>
      <c r="AZ23">
        <f>SUMPRODUCT(Y22:AA24:$M$31:$O$33)</f>
        <v>49</v>
      </c>
      <c r="BA23">
        <f>SUMPRODUCT(Z22:AB24:$M$31:$O$33)</f>
        <v>56</v>
      </c>
    </row>
    <row r="24" spans="1:53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E24">
        <f>SUMPRODUCT(D23:F25:$M$31:$O$33)</f>
        <v>35</v>
      </c>
      <c r="AF24">
        <f>SUMPRODUCT(E23:G25:$M$31:$O$33)</f>
        <v>29</v>
      </c>
      <c r="AG24">
        <f>SUMPRODUCT(F23:H25:$M$31:$O$33)</f>
        <v>23</v>
      </c>
      <c r="AH24">
        <f>SUMPRODUCT(G23:I25:$M$31:$O$33)</f>
        <v>18</v>
      </c>
      <c r="AI24">
        <f>SUMPRODUCT(H23:J25:$M$31:$O$33)</f>
        <v>14</v>
      </c>
      <c r="AJ24">
        <f>SUMPRODUCT(I23:K25:$M$31:$O$33)</f>
        <v>12</v>
      </c>
      <c r="AK24">
        <f>SUMPRODUCT(J23:L25:$M$31:$O$33)</f>
        <v>10</v>
      </c>
      <c r="AL24">
        <f>SUMPRODUCT(K23:M25:$M$31:$O$33)</f>
        <v>9</v>
      </c>
      <c r="AM24">
        <f>SUMPRODUCT(L23:N25:$M$31:$O$33)</f>
        <v>8</v>
      </c>
      <c r="AN24">
        <f>SUMPRODUCT(M23:O25:$M$31:$O$33)</f>
        <v>6</v>
      </c>
      <c r="AO24">
        <f>SUMPRODUCT(N23:P25:$M$31:$O$33)</f>
        <v>8</v>
      </c>
      <c r="AP24">
        <f>SUMPRODUCT(O23:Q25:$M$31:$O$33)</f>
        <v>10</v>
      </c>
      <c r="AQ24">
        <f>SUMPRODUCT(P23:R25:$M$31:$O$33)</f>
        <v>11</v>
      </c>
      <c r="AR24">
        <f>SUMPRODUCT(Q23:S25:$M$31:$O$33)</f>
        <v>12</v>
      </c>
      <c r="AS24">
        <f>SUMPRODUCT(R23:T25:$M$31:$O$33)</f>
        <v>13</v>
      </c>
      <c r="AT24">
        <f>SUMPRODUCT(S23:U25:$M$31:$O$33)</f>
        <v>15</v>
      </c>
      <c r="AU24">
        <f>SUMPRODUCT(T23:V25:$M$31:$O$33)</f>
        <v>18</v>
      </c>
      <c r="AV24">
        <f>SUMPRODUCT(U23:W25:$M$31:$O$33)</f>
        <v>22</v>
      </c>
      <c r="AW24">
        <f>SUMPRODUCT(V23:X25:$M$31:$O$33)</f>
        <v>28</v>
      </c>
      <c r="AX24">
        <f>SUMPRODUCT(W23:Y25:$M$31:$O$33)</f>
        <v>34</v>
      </c>
      <c r="AY24">
        <f>SUMPRODUCT(X23:Z25:$M$31:$O$33)</f>
        <v>40</v>
      </c>
      <c r="AZ24">
        <f>SUMPRODUCT(Y23:AA25:$M$31:$O$33)</f>
        <v>46</v>
      </c>
      <c r="BA24">
        <f>SUMPRODUCT(Z23:AB25:$M$31:$O$33)</f>
        <v>52</v>
      </c>
    </row>
    <row r="25" spans="1:53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E25">
        <f>SUMPRODUCT(D24:F26:$M$31:$O$33)</f>
        <v>33</v>
      </c>
      <c r="AF25">
        <f>SUMPRODUCT(E24:G26:$M$31:$O$33)</f>
        <v>28</v>
      </c>
      <c r="AG25">
        <f>SUMPRODUCT(F24:H26:$M$31:$O$33)</f>
        <v>23</v>
      </c>
      <c r="AH25">
        <f>SUMPRODUCT(G24:I26:$M$31:$O$33)</f>
        <v>18</v>
      </c>
      <c r="AI25">
        <f>SUMPRODUCT(H24:J26:$M$31:$O$33)</f>
        <v>14</v>
      </c>
      <c r="AJ25">
        <f>SUMPRODUCT(I24:K26:$M$31:$O$33)</f>
        <v>12</v>
      </c>
      <c r="AK25">
        <f>SUMPRODUCT(J24:L26:$M$31:$O$33)</f>
        <v>10</v>
      </c>
      <c r="AL25">
        <f>SUMPRODUCT(K24:M26:$M$31:$O$33)</f>
        <v>9</v>
      </c>
      <c r="AM25">
        <f>SUMPRODUCT(L24:N26:$M$31:$O$33)</f>
        <v>8</v>
      </c>
      <c r="AN25">
        <f>SUMPRODUCT(M24:O26:$M$31:$O$33)</f>
        <v>6</v>
      </c>
      <c r="AO25">
        <f>SUMPRODUCT(N24:P26:$M$31:$O$33)</f>
        <v>8</v>
      </c>
      <c r="AP25">
        <f>SUMPRODUCT(O24:Q26:$M$31:$O$33)</f>
        <v>10</v>
      </c>
      <c r="AQ25">
        <f>SUMPRODUCT(P24:R26:$M$31:$O$33)</f>
        <v>11</v>
      </c>
      <c r="AR25">
        <f>SUMPRODUCT(Q24:S26:$M$31:$O$33)</f>
        <v>12</v>
      </c>
      <c r="AS25">
        <f>SUMPRODUCT(R24:T26:$M$31:$O$33)</f>
        <v>13</v>
      </c>
      <c r="AT25">
        <f>SUMPRODUCT(S24:U26:$M$31:$O$33)</f>
        <v>15</v>
      </c>
      <c r="AU25">
        <f>SUMPRODUCT(T24:V26:$M$31:$O$33)</f>
        <v>18</v>
      </c>
      <c r="AV25">
        <f>SUMPRODUCT(U24:W26:$M$31:$O$33)</f>
        <v>22</v>
      </c>
      <c r="AW25">
        <f>SUMPRODUCT(V24:X26:$M$31:$O$33)</f>
        <v>27</v>
      </c>
      <c r="AX25">
        <f>SUMPRODUCT(W24:Y26:$M$31:$O$33)</f>
        <v>32</v>
      </c>
      <c r="AY25">
        <f>SUMPRODUCT(X24:Z26:$M$31:$O$33)</f>
        <v>37</v>
      </c>
      <c r="AZ25">
        <f>SUMPRODUCT(Y24:AA26:$M$31:$O$33)</f>
        <v>42</v>
      </c>
      <c r="BA25">
        <f>SUMPRODUCT(Z24:AB26:$M$31:$O$33)</f>
        <v>47</v>
      </c>
    </row>
    <row r="26" spans="1:53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E26">
        <f>SUMPRODUCT(D25:F27:$M$31:$O$33)</f>
        <v>30</v>
      </c>
      <c r="AF26">
        <f>SUMPRODUCT(E25:G27:$M$31:$O$33)</f>
        <v>26</v>
      </c>
      <c r="AG26">
        <f>SUMPRODUCT(F25:H27:$M$31:$O$33)</f>
        <v>22</v>
      </c>
      <c r="AH26">
        <f>SUMPRODUCT(G25:I27:$M$31:$O$33)</f>
        <v>18</v>
      </c>
      <c r="AI26">
        <f>SUMPRODUCT(H25:J27:$M$31:$O$33)</f>
        <v>14</v>
      </c>
      <c r="AJ26">
        <f>SUMPRODUCT(I25:K27:$M$31:$O$33)</f>
        <v>12</v>
      </c>
      <c r="AK26">
        <f>SUMPRODUCT(J25:L27:$M$31:$O$33)</f>
        <v>10</v>
      </c>
      <c r="AL26">
        <f>SUMPRODUCT(K25:M27:$M$31:$O$33)</f>
        <v>9</v>
      </c>
      <c r="AM26">
        <f>SUMPRODUCT(L25:N27:$M$31:$O$33)</f>
        <v>8</v>
      </c>
      <c r="AN26">
        <f>SUMPRODUCT(M25:O27:$M$31:$O$33)</f>
        <v>6</v>
      </c>
      <c r="AO26">
        <f>SUMPRODUCT(N25:P27:$M$31:$O$33)</f>
        <v>8</v>
      </c>
      <c r="AP26">
        <f>SUMPRODUCT(O25:Q27:$M$31:$O$33)</f>
        <v>10</v>
      </c>
      <c r="AQ26">
        <f>SUMPRODUCT(P25:R27:$M$31:$O$33)</f>
        <v>11</v>
      </c>
      <c r="AR26">
        <f>SUMPRODUCT(Q25:S27:$M$31:$O$33)</f>
        <v>12</v>
      </c>
      <c r="AS26">
        <f>SUMPRODUCT(R25:T27:$M$31:$O$33)</f>
        <v>13</v>
      </c>
      <c r="AT26">
        <f>SUMPRODUCT(S25:U27:$M$31:$O$33)</f>
        <v>15</v>
      </c>
      <c r="AU26">
        <f>SUMPRODUCT(T25:V27:$M$31:$O$33)</f>
        <v>18</v>
      </c>
      <c r="AV26">
        <f>SUMPRODUCT(U25:W27:$M$31:$O$33)</f>
        <v>22</v>
      </c>
      <c r="AW26">
        <f>SUMPRODUCT(V25:X27:$M$31:$O$33)</f>
        <v>26</v>
      </c>
      <c r="AX26">
        <f>SUMPRODUCT(W25:Y27:$M$31:$O$33)</f>
        <v>30</v>
      </c>
      <c r="AY26">
        <f>SUMPRODUCT(X25:Z27:$M$31:$O$33)</f>
        <v>34</v>
      </c>
      <c r="AZ26">
        <f>SUMPRODUCT(Y25:AA27:$M$31:$O$33)</f>
        <v>38</v>
      </c>
      <c r="BA26">
        <f>SUMPRODUCT(Z25:AB27:$M$31:$O$33)</f>
        <v>42</v>
      </c>
    </row>
    <row r="27" spans="1:53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E27">
        <f>SUMPRODUCT(D26:F28:$M$31:$O$33)</f>
        <v>26</v>
      </c>
      <c r="AF27">
        <f>SUMPRODUCT(E26:G28:$M$31:$O$33)</f>
        <v>23</v>
      </c>
      <c r="AG27">
        <f>SUMPRODUCT(F26:H28:$M$31:$O$33)</f>
        <v>20</v>
      </c>
      <c r="AH27">
        <f>SUMPRODUCT(G26:I28:$M$31:$O$33)</f>
        <v>17</v>
      </c>
      <c r="AI27">
        <f>SUMPRODUCT(H26:J28:$M$31:$O$33)</f>
        <v>14</v>
      </c>
      <c r="AJ27">
        <f>SUMPRODUCT(I26:K28:$M$31:$O$33)</f>
        <v>12</v>
      </c>
      <c r="AK27">
        <f>SUMPRODUCT(J26:L28:$M$31:$O$33)</f>
        <v>10</v>
      </c>
      <c r="AL27">
        <f>SUMPRODUCT(K26:M28:$M$31:$O$33)</f>
        <v>9</v>
      </c>
      <c r="AM27">
        <f>SUMPRODUCT(L26:N28:$M$31:$O$33)</f>
        <v>8</v>
      </c>
      <c r="AN27">
        <f>SUMPRODUCT(M26:O28:$M$31:$O$33)</f>
        <v>6</v>
      </c>
      <c r="AO27">
        <f>SUMPRODUCT(N26:P28:$M$31:$O$33)</f>
        <v>8</v>
      </c>
      <c r="AP27">
        <f>SUMPRODUCT(O26:Q28:$M$31:$O$33)</f>
        <v>10</v>
      </c>
      <c r="AQ27">
        <f>SUMPRODUCT(P26:R28:$M$31:$O$33)</f>
        <v>11</v>
      </c>
      <c r="AR27">
        <f>SUMPRODUCT(Q26:S28:$M$31:$O$33)</f>
        <v>12</v>
      </c>
      <c r="AS27">
        <f>SUMPRODUCT(R26:T28:$M$31:$O$33)</f>
        <v>13</v>
      </c>
      <c r="AT27">
        <f>SUMPRODUCT(S26:U28:$M$31:$O$33)</f>
        <v>15</v>
      </c>
      <c r="AU27">
        <f>SUMPRODUCT(T26:V28:$M$31:$O$33)</f>
        <v>18</v>
      </c>
      <c r="AV27">
        <f>SUMPRODUCT(U26:W28:$M$31:$O$33)</f>
        <v>21</v>
      </c>
      <c r="AW27">
        <f>SUMPRODUCT(V26:X28:$M$31:$O$33)</f>
        <v>24</v>
      </c>
      <c r="AX27">
        <f>SUMPRODUCT(W26:Y28:$M$31:$O$33)</f>
        <v>27</v>
      </c>
      <c r="AY27">
        <f>SUMPRODUCT(X26:Z28:$M$31:$O$33)</f>
        <v>30</v>
      </c>
      <c r="AZ27">
        <f>SUMPRODUCT(Y26:AA28:$M$31:$O$33)</f>
        <v>33</v>
      </c>
      <c r="BA27">
        <f>SUMPRODUCT(Z26:AB28:$M$31:$O$33)</f>
        <v>36</v>
      </c>
    </row>
    <row r="28" spans="1:53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E28">
        <f>SUMPRODUCT(D27:F29:$M$31:$O$33)</f>
        <v>22</v>
      </c>
      <c r="AF28">
        <f>SUMPRODUCT(E27:G29:$M$31:$O$33)</f>
        <v>20</v>
      </c>
      <c r="AG28">
        <f>SUMPRODUCT(F27:H29:$M$31:$O$33)</f>
        <v>18</v>
      </c>
      <c r="AH28">
        <f>SUMPRODUCT(G27:I29:$M$31:$O$33)</f>
        <v>16</v>
      </c>
      <c r="AI28">
        <f>SUMPRODUCT(H27:J29:$M$31:$O$33)</f>
        <v>14</v>
      </c>
      <c r="AJ28">
        <f>SUMPRODUCT(I27:K29:$M$31:$O$33)</f>
        <v>12</v>
      </c>
      <c r="AK28">
        <f>SUMPRODUCT(J27:L29:$M$31:$O$33)</f>
        <v>10</v>
      </c>
      <c r="AL28">
        <f>SUMPRODUCT(K27:M29:$M$31:$O$33)</f>
        <v>9</v>
      </c>
      <c r="AM28">
        <f>SUMPRODUCT(L27:N29:$M$31:$O$33)</f>
        <v>8</v>
      </c>
      <c r="AN28">
        <f>SUMPRODUCT(M27:O29:$M$31:$O$33)</f>
        <v>6</v>
      </c>
      <c r="AO28">
        <f>SUMPRODUCT(N27:P29:$M$31:$O$33)</f>
        <v>8</v>
      </c>
      <c r="AP28">
        <f>SUMPRODUCT(O27:Q29:$M$31:$O$33)</f>
        <v>10</v>
      </c>
      <c r="AQ28">
        <f>SUMPRODUCT(P27:R29:$M$31:$O$33)</f>
        <v>11</v>
      </c>
      <c r="AR28">
        <f>SUMPRODUCT(Q27:S29:$M$31:$O$33)</f>
        <v>12</v>
      </c>
      <c r="AS28">
        <f>SUMPRODUCT(R27:T29:$M$31:$O$33)</f>
        <v>13</v>
      </c>
      <c r="AT28">
        <f>SUMPRODUCT(S27:U29:$M$31:$O$33)</f>
        <v>15</v>
      </c>
      <c r="AU28">
        <f>SUMPRODUCT(T27:V29:$M$31:$O$33)</f>
        <v>17</v>
      </c>
      <c r="AV28">
        <f>SUMPRODUCT(U27:W29:$M$31:$O$33)</f>
        <v>19</v>
      </c>
      <c r="AW28">
        <f>SUMPRODUCT(V27:X29:$M$31:$O$33)</f>
        <v>21</v>
      </c>
      <c r="AX28">
        <f>SUMPRODUCT(W27:Y29:$M$31:$O$33)</f>
        <v>23</v>
      </c>
      <c r="AY28">
        <f>SUMPRODUCT(X27:Z29:$M$31:$O$33)</f>
        <v>25</v>
      </c>
      <c r="AZ28">
        <f>SUMPRODUCT(Y27:AA29:$M$31:$O$33)</f>
        <v>27</v>
      </c>
      <c r="BA28">
        <f>SUMPRODUCT(Z27:AB29:$M$31:$O$33)</f>
        <v>29</v>
      </c>
    </row>
    <row r="30" spans="1:53" x14ac:dyDescent="0.35">
      <c r="N30" s="9" t="s">
        <v>35</v>
      </c>
    </row>
    <row r="31" spans="1:53" x14ac:dyDescent="0.35">
      <c r="M31" s="28">
        <v>1</v>
      </c>
      <c r="N31" s="28">
        <v>0</v>
      </c>
      <c r="O31" s="28">
        <v>-1</v>
      </c>
    </row>
    <row r="32" spans="1:53" x14ac:dyDescent="0.35">
      <c r="M32" s="28">
        <v>2</v>
      </c>
      <c r="N32" s="28">
        <v>0</v>
      </c>
      <c r="O32" s="28">
        <v>-2</v>
      </c>
    </row>
    <row r="33" spans="13:15" x14ac:dyDescent="0.35">
      <c r="M33" s="28">
        <v>1</v>
      </c>
      <c r="N33" s="28">
        <v>0</v>
      </c>
      <c r="O33" s="28">
        <v>-1</v>
      </c>
    </row>
  </sheetData>
  <conditionalFormatting sqref="P30:XFD33 A34:XFD1048576 A30:L33 AC1:XFD1 A29:XFD29 AC2:AD28 BB2:XFD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{EF6C4404-4311-485C-8300-E1D402FF7D0F}</x14:id>
        </ext>
      </extLst>
    </cfRule>
  </conditionalFormatting>
  <conditionalFormatting sqref="A29:AB2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B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BA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B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C4404-4311-485C-8300-E1D402FF7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P30:XFD33 A34:XFD1048576 A30:L33 AC1:XFD1 A29:XFD29 AC2:AD28 BB2:XFD28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Neuron</vt:lpstr>
      <vt:lpstr>MLP</vt:lpstr>
      <vt:lpstr>Regression</vt:lpstr>
      <vt:lpstr>Classifier</vt:lpstr>
      <vt:lpstr>Classifier Table</vt:lpstr>
      <vt:lpstr>Gradient descent</vt:lpstr>
      <vt:lpstr>Convolution</vt:lpstr>
      <vt:lpstr>Convolution Padding</vt:lpstr>
      <vt:lpstr>Convolution 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VK</cp:lastModifiedBy>
  <dcterms:created xsi:type="dcterms:W3CDTF">2017-04-17T15:47:23Z</dcterms:created>
  <dcterms:modified xsi:type="dcterms:W3CDTF">2021-10-30T09:14:45Z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73737f79-20bd-45f5-962b-91fdfa64707d</vt:lpwstr>
  </property>
</Properties>
</file>