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HP\Desktop\"/>
    </mc:Choice>
  </mc:AlternateContent>
  <xr:revisionPtr revIDLastSave="0" documentId="13_ncr:1_{2C36A7FB-DBDA-4461-BC16-1289AE15C03D}" xr6:coauthVersionLast="47" xr6:coauthVersionMax="47" xr10:uidLastSave="{00000000-0000-0000-0000-000000000000}"/>
  <bookViews>
    <workbookView xWindow="-120" yWindow="-120" windowWidth="19440" windowHeight="10320" firstSheet="1" activeTab="3" xr2:uid="{00000000-000D-0000-FFFF-FFFF00000000}"/>
  </bookViews>
  <sheets>
    <sheet name="Data" sheetId="1" r:id="rId1"/>
    <sheet name="Sheet1" sheetId="7" r:id="rId2"/>
    <sheet name="Images" sheetId="2" r:id="rId3"/>
    <sheet name="Background 1" sheetId="3" r:id="rId4"/>
    <sheet name="Background 2" sheetId="4" r:id="rId5"/>
    <sheet name="Background 3" sheetId="5" r:id="rId6"/>
    <sheet name="Background 4" sheetId="6" r:id="rId7"/>
  </sheets>
  <definedNames>
    <definedName name="_xlchart.v1.10" hidden="1">Sheet1!$D$43</definedName>
    <definedName name="_xlchart.v1.11" hidden="1">Sheet1!$D$44:$D$52</definedName>
    <definedName name="_xlchart.v1.3" hidden="1">Sheet1!$C$44:$C$52</definedName>
    <definedName name="_xlchart.v1.4" hidden="1">Sheet1!$D$43</definedName>
    <definedName name="_xlchart.v1.5" hidden="1">Sheet1!$D$44:$D$52</definedName>
    <definedName name="_xlchart.v1.9" hidden="1">Sheet1!$C$44:$C$52</definedName>
    <definedName name="_xlchart.v2.0" hidden="1">Sheet1!$C$79:$C$82</definedName>
    <definedName name="_xlchart.v2.1" hidden="1">Sheet1!$D$78</definedName>
    <definedName name="_xlchart.v2.2" hidden="1">Sheet1!$D$79:$D$82</definedName>
    <definedName name="_xlchart.v2.6" hidden="1">Sheet1!$C$79:$C$82</definedName>
    <definedName name="_xlchart.v2.7" hidden="1">Sheet1!$D$78</definedName>
    <definedName name="_xlchart.v2.8" hidden="1">Sheet1!$D$79:$D$82</definedName>
    <definedName name="Slicer_Age">#N/A</definedName>
    <definedName name="Slicer_Department">#N/A</definedName>
    <definedName name="Slicer_Education_Field">#N/A</definedName>
    <definedName name="Slicer_Gende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3" roundtripDataChecksum="0W7NtiAel2xy0cZdwUBcRsMoEuXg6pzXui43o1bypBA="/>
    </ext>
  </extLst>
</workbook>
</file>

<file path=xl/calcChain.xml><?xml version="1.0" encoding="utf-8"?>
<calcChain xmlns="http://schemas.openxmlformats.org/spreadsheetml/2006/main">
  <c r="D80" i="7" l="1"/>
  <c r="D81" i="7"/>
  <c r="D79" i="7"/>
  <c r="C80" i="7"/>
  <c r="C81" i="7"/>
  <c r="C79" i="7"/>
  <c r="D53" i="7"/>
  <c r="D52" i="7"/>
  <c r="D51" i="7"/>
  <c r="D50" i="7"/>
  <c r="D49" i="7"/>
  <c r="D48" i="7"/>
  <c r="D47" i="7"/>
  <c r="D46" i="7"/>
  <c r="D45" i="7"/>
  <c r="D44" i="7"/>
  <c r="C45" i="7"/>
  <c r="C46" i="7"/>
  <c r="C47" i="7"/>
  <c r="C48" i="7"/>
  <c r="C49" i="7"/>
  <c r="C50" i="7"/>
  <c r="C51" i="7"/>
  <c r="C52" i="7"/>
  <c r="C53" i="7"/>
  <c r="C44" i="7"/>
  <c r="B29" i="7"/>
  <c r="B28" i="7"/>
  <c r="C28" i="7" s="1"/>
  <c r="B12" i="7"/>
  <c r="C7" i="7"/>
  <c r="B7" i="7"/>
  <c r="A7" i="7"/>
  <c r="D7" i="7" s="1"/>
  <c r="C29" i="7" l="1"/>
  <c r="C12" i="7"/>
  <c r="B13" i="7"/>
  <c r="C13" i="7" s="1"/>
  <c r="E7" i="7"/>
</calcChain>
</file>

<file path=xl/sharedStrings.xml><?xml version="1.0" encoding="utf-8"?>
<sst xmlns="http://schemas.openxmlformats.org/spreadsheetml/2006/main" count="19208" uniqueCount="1572">
  <si>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</si>
  <si>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</si>
  <si>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</si>
  <si>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</si>
  <si>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</si>
  <si>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</si>
  <si>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</si>
  <si>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</si>
  <si>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</si>
  <si>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</si>
  <si>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</si>
  <si>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</si>
  <si>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</si>
  <si>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</si>
  <si>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</si>
  <si>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</si>
  <si>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</si>
  <si>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</si>
  <si>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</si>
  <si>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</si>
  <si>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</si>
  <si>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</si>
  <si>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</si>
  <si>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</si>
  <si>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</si>
  <si>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</si>
  <si>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</si>
  <si>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</si>
  <si>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</si>
  <si>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</si>
  <si>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</si>
  <si>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</si>
  <si>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</si>
  <si>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</si>
  <si>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</si>
  <si>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</si>
  <si>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</si>
  <si>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</si>
  <si>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</si>
  <si>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</si>
  <si>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</si>
  <si>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</si>
  <si>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</si>
  <si>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</si>
  <si>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</si>
  <si>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</si>
  <si>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</si>
  <si>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</si>
  <si>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</si>
  <si>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</si>
  <si>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</si>
  <si>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</si>
  <si>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</si>
  <si>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</si>
  <si>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</si>
  <si>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</si>
  <si>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</si>
  <si>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</si>
  <si>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</si>
  <si>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</si>
  <si>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</si>
  <si>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</si>
  <si>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</si>
  <si>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</si>
  <si>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</si>
  <si>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</si>
  <si>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</si>
  <si>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</si>
  <si>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</si>
  <si>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</si>
  <si>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</si>
  <si>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</si>
  <si>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</si>
  <si>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</si>
  <si>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</si>
  <si>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</si>
  <si>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</si>
  <si>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</si>
  <si>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</si>
  <si>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</si>
  <si>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</si>
  <si>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</si>
  <si>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</si>
  <si>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</si>
  <si>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</si>
  <si>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</si>
  <si>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</si>
  <si>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</si>
  <si>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</si>
  <si>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</si>
  <si>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</si>
  <si>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</si>
  <si>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</si>
  <si>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</si>
  <si>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</si>
  <si>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</si>
  <si>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</si>
  <si>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</si>
  <si>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</si>
  <si>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</si>
  <si>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</si>
  <si>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</si>
  <si>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</si>
  <si>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</si>
  <si>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</si>
  <si>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</si>
  <si>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</si>
  <si>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</si>
  <si>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</si>
  <si>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</si>
  <si>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</si>
  <si>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</si>
  <si>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</si>
  <si>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</si>
  <si>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</si>
  <si>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</si>
  <si>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</si>
  <si>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</si>
  <si>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</si>
  <si>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</si>
  <si>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</si>
  <si>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</si>
  <si>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</si>
  <si>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</si>
  <si>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</si>
  <si>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</si>
  <si>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</si>
  <si>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</si>
  <si>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</si>
  <si>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</si>
  <si>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</si>
  <si>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</si>
  <si>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</si>
  <si>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</si>
  <si>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</si>
  <si>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</si>
  <si>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</si>
  <si>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</si>
  <si>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</si>
  <si>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</si>
  <si>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</si>
  <si>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</si>
  <si>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</si>
  <si>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</si>
  <si>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</si>
  <si>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</si>
  <si>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</si>
  <si>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</si>
  <si>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</si>
  <si>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</si>
  <si>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</si>
  <si>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</si>
  <si>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</si>
  <si>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</si>
  <si>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</si>
  <si>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</si>
  <si>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</si>
  <si>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</si>
  <si>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</si>
  <si>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</si>
  <si>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</si>
  <si>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</si>
  <si>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</si>
  <si>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</si>
  <si>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</si>
  <si>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</si>
  <si>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</si>
  <si>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</si>
  <si>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</si>
  <si>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</si>
  <si>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</si>
  <si>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</si>
  <si>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</si>
  <si>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</si>
  <si>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</si>
  <si>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</si>
  <si>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</si>
  <si>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</si>
  <si>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</si>
  <si>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</si>
  <si>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</si>
  <si>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</si>
  <si>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</si>
  <si>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</si>
  <si>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</si>
  <si>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</si>
  <si>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</si>
  <si>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</si>
  <si>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</si>
  <si>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</si>
  <si>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</si>
  <si>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</si>
  <si>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</si>
  <si>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</si>
  <si>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</si>
  <si>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</si>
  <si>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</si>
  <si>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</si>
  <si>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</si>
  <si>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</si>
  <si>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</si>
  <si>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</si>
  <si>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</si>
  <si>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</si>
  <si>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</si>
  <si>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</si>
  <si>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</si>
  <si>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</si>
  <si>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</si>
  <si>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</si>
  <si>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</si>
  <si>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</si>
  <si>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</si>
  <si>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</si>
  <si>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</si>
  <si>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</si>
  <si>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</si>
  <si>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</si>
  <si>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</si>
  <si>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</si>
  <si>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</si>
  <si>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</si>
  <si>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</si>
  <si>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</si>
  <si>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</si>
  <si>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</si>
  <si>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</si>
  <si>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</si>
  <si>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</si>
  <si>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</si>
  <si>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</si>
  <si>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</si>
  <si>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</si>
  <si>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</si>
  <si>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</si>
  <si>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</si>
  <si>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</si>
  <si>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</si>
  <si>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</si>
  <si>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</si>
  <si>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</si>
  <si>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</si>
  <si>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</si>
  <si>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</si>
  <si>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</si>
  <si>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</si>
  <si>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</si>
  <si>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</si>
  <si>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</si>
  <si>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</si>
  <si>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</si>
  <si>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</si>
  <si>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</si>
  <si>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</si>
  <si>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</si>
  <si>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</si>
  <si>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</si>
  <si>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</si>
  <si>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</si>
  <si>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</si>
  <si>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</si>
  <si>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</si>
  <si>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</si>
  <si>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</si>
  <si>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</si>
  <si>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</si>
  <si>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</si>
  <si>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</si>
  <si>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</si>
  <si>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</si>
  <si>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</si>
  <si>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</si>
  <si>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</si>
  <si>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</si>
  <si>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</si>
  <si>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</si>
  <si>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</si>
  <si>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</si>
  <si>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</si>
  <si>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</si>
  <si>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</si>
  <si>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</si>
  <si>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</si>
  <si>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</si>
  <si>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</si>
  <si>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</si>
  <si>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</si>
  <si>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</si>
  <si>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</si>
  <si>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</si>
  <si>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</si>
  <si>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</si>
  <si>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</si>
  <si>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</si>
  <si>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</si>
  <si>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</si>
  <si>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</si>
  <si>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</si>
  <si>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</si>
  <si>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</si>
  <si>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</si>
  <si>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</si>
  <si>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</si>
  <si>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</si>
  <si>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</si>
  <si>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</si>
  <si>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</si>
  <si>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</si>
  <si>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</si>
  <si>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</si>
  <si>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</si>
  <si>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</si>
  <si>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</si>
  <si>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</si>
  <si>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</si>
  <si>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</si>
  <si>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</si>
  <si>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</si>
  <si>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</si>
  <si>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</si>
  <si>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</si>
  <si>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</si>
  <si>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</si>
  <si>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</si>
  <si>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</si>
  <si>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</si>
  <si>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</si>
  <si>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</si>
  <si>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</si>
  <si>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</si>
  <si>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</si>
  <si>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</si>
  <si>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</si>
  <si>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</si>
  <si>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</si>
  <si>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</si>
  <si>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</si>
  <si>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</si>
  <si>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</si>
  <si>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</si>
  <si>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</si>
  <si>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</si>
  <si>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</si>
  <si>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</si>
  <si>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</si>
  <si>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</si>
  <si>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</si>
  <si>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</si>
  <si>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</si>
  <si>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</si>
  <si>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</si>
  <si>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</si>
  <si>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</si>
  <si>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</si>
  <si>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</si>
  <si>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</si>
  <si>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</si>
  <si>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</si>
  <si>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</si>
  <si>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</si>
  <si>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</si>
  <si>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</si>
  <si>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</si>
  <si>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</si>
  <si>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</si>
  <si>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</si>
  <si>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</si>
  <si>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</si>
  <si>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</si>
  <si>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</si>
  <si>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</si>
  <si>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</si>
  <si>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</si>
  <si>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</si>
  <si>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</si>
  <si>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</si>
  <si>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</si>
  <si>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</si>
  <si>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</si>
  <si>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</si>
  <si>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</si>
  <si>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</si>
  <si>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</si>
  <si>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</si>
  <si>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</si>
  <si>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</si>
  <si>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</si>
  <si>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</si>
  <si>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</si>
  <si>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</si>
  <si>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</si>
  <si>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</si>
  <si>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</si>
  <si>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</si>
  <si>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</si>
  <si>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</si>
  <si>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</si>
  <si>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</si>
  <si>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</si>
  <si>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</si>
  <si>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</si>
  <si>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</si>
  <si>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</si>
  <si>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</si>
  <si>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</si>
  <si>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</si>
  <si>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</si>
  <si>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</si>
  <si>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</si>
  <si>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</si>
  <si>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</si>
  <si>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</si>
  <si>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</si>
  <si>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</si>
  <si>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</si>
  <si>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</si>
  <si>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</si>
  <si>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</si>
  <si>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</si>
  <si>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</si>
  <si>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</si>
  <si>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</si>
  <si>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</si>
  <si>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</si>
  <si>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</si>
  <si>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</si>
  <si>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</si>
  <si>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</si>
  <si>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</si>
  <si>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</si>
  <si>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</si>
  <si>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</si>
  <si>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</si>
  <si>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</si>
  <si>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</si>
  <si>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</si>
  <si>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</si>
  <si>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</si>
  <si>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</si>
  <si>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</si>
  <si>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</si>
  <si>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</si>
  <si>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</si>
  <si>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</si>
  <si>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</si>
  <si>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</si>
  <si>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</si>
  <si>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</si>
  <si>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</si>
  <si>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</si>
  <si>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</si>
  <si>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</si>
  <si>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</si>
  <si>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</si>
  <si>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</si>
  <si>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</si>
  <si>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</si>
  <si>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</si>
  <si>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</si>
  <si>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</si>
  <si>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</si>
  <si>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</si>
  <si>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</si>
  <si>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</si>
  <si>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</si>
  <si>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</si>
  <si>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</si>
  <si>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</si>
  <si>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</si>
  <si>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</si>
  <si>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</si>
  <si>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</si>
  <si>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</si>
  <si>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</si>
  <si>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</si>
  <si>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</si>
  <si>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</si>
  <si>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</si>
  <si>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</si>
  <si>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</si>
  <si>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</si>
  <si>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</si>
  <si>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</si>
  <si>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</si>
  <si>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</si>
  <si>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</si>
  <si>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</si>
  <si>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</si>
  <si>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</si>
  <si>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</si>
  <si>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</si>
  <si>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</si>
  <si>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</si>
  <si>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</si>
  <si>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</si>
  <si>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</si>
  <si>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</si>
  <si>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</si>
  <si>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</si>
  <si>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</si>
  <si>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</si>
  <si>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</si>
  <si>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</si>
  <si>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</si>
  <si>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</si>
  <si>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</si>
  <si>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</si>
  <si>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</si>
  <si>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</si>
  <si>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</si>
  <si>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</si>
  <si>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</si>
  <si>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</si>
  <si>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</si>
  <si>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</si>
  <si>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</si>
  <si>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</si>
  <si>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</si>
  <si>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</si>
  <si>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</si>
  <si>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</si>
  <si>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</si>
  <si>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</si>
  <si>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</si>
  <si>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</si>
  <si>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</si>
  <si>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</si>
  <si>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</si>
  <si>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</si>
  <si>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</si>
  <si>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</si>
  <si>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</si>
  <si>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</si>
  <si>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</si>
  <si>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</si>
  <si>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</si>
  <si>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</si>
  <si>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</si>
  <si>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</si>
  <si>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</si>
  <si>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</si>
  <si>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</si>
  <si>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</si>
  <si>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</si>
  <si>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</si>
  <si>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</si>
  <si>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</si>
  <si>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</si>
  <si>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</si>
  <si>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</si>
  <si>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</si>
  <si>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</si>
  <si>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</si>
  <si>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</si>
  <si>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</si>
  <si>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</si>
  <si>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</si>
  <si>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</si>
  <si>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</si>
  <si>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</si>
  <si>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</si>
  <si>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</si>
  <si>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</si>
  <si>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</si>
  <si>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</si>
  <si>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</si>
  <si>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</si>
  <si>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</si>
  <si>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</si>
  <si>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</si>
  <si>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</si>
  <si>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</si>
  <si>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</si>
  <si>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</si>
  <si>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</si>
  <si>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</si>
  <si>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</si>
  <si>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</si>
  <si>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</si>
  <si>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</si>
  <si>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</si>
  <si>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</si>
  <si>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</si>
  <si>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</si>
  <si>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</si>
  <si>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</si>
  <si>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</si>
  <si>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</si>
  <si>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</si>
  <si>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</si>
  <si>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</si>
  <si>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</si>
  <si>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</si>
  <si>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</si>
  <si>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</si>
  <si>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</si>
  <si>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</si>
  <si>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</si>
  <si>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</si>
  <si>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</si>
  <si>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</si>
  <si>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</si>
  <si>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</si>
  <si>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</si>
  <si>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</si>
  <si>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</si>
  <si>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</si>
  <si>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</si>
  <si>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</si>
  <si>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</si>
  <si>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</si>
  <si>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</si>
  <si>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</si>
  <si>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</si>
  <si>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</si>
  <si>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</si>
  <si>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</si>
  <si>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</si>
  <si>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</si>
  <si>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</si>
  <si>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</si>
  <si>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</si>
  <si>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</si>
  <si>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</si>
  <si>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</si>
  <si>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</si>
  <si>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</si>
  <si>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</si>
  <si>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</si>
  <si>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</si>
  <si>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</si>
  <si>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</si>
  <si>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</si>
  <si>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</si>
  <si>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</si>
  <si>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</si>
  <si>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</si>
  <si>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</si>
  <si>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</si>
  <si>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</si>
  <si>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</si>
  <si>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</si>
  <si>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</si>
  <si>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</si>
  <si>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</si>
  <si>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</si>
  <si>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</si>
  <si>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</si>
  <si>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</si>
  <si>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</si>
  <si>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</si>
  <si>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</si>
  <si>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</si>
  <si>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</si>
  <si>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</si>
  <si>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</si>
  <si>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</si>
  <si>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</si>
  <si>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</si>
  <si>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</si>
  <si>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</si>
  <si>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</si>
  <si>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</si>
  <si>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</si>
  <si>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</si>
  <si>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</si>
  <si>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</si>
  <si>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</si>
  <si>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</si>
  <si>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</si>
  <si>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</si>
  <si>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</si>
  <si>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</si>
  <si>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</si>
  <si>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</si>
  <si>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</si>
  <si>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</si>
  <si>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</si>
  <si>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</si>
  <si>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</si>
  <si>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</si>
  <si>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</si>
  <si>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</si>
  <si>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</si>
  <si>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</si>
  <si>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</si>
  <si>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</si>
  <si>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</si>
  <si>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</si>
  <si>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</si>
  <si>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</si>
  <si>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</si>
  <si>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</si>
  <si>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</si>
  <si>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</si>
  <si>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</si>
  <si>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</si>
  <si>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</si>
  <si>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</si>
  <si>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</si>
  <si>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</si>
  <si>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</si>
  <si>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</si>
  <si>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</si>
  <si>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</si>
  <si>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</si>
  <si>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</si>
  <si>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</si>
  <si>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</si>
  <si>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</si>
  <si>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</si>
  <si>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</si>
  <si>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</si>
  <si>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</si>
  <si>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</si>
  <si>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</si>
  <si>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</si>
  <si>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</si>
  <si>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</si>
  <si>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</si>
  <si>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</si>
  <si>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</si>
  <si>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</si>
  <si>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</si>
  <si>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</si>
  <si>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</si>
  <si>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</si>
  <si>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</si>
  <si>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</si>
  <si>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</si>
  <si>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</si>
  <si>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</si>
  <si>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</si>
  <si>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</si>
  <si>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</si>
  <si>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</si>
  <si>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</si>
  <si>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</si>
  <si>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</si>
  <si>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</si>
  <si>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</si>
  <si>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</si>
  <si>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</si>
  <si>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</si>
  <si>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</si>
  <si>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</si>
  <si>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</si>
  <si>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</si>
  <si>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</si>
  <si>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</si>
  <si>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</si>
  <si>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</si>
  <si>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</si>
  <si>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</si>
  <si>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</si>
  <si>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</si>
  <si>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</si>
  <si>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</si>
  <si>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</si>
  <si>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</si>
  <si>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</si>
  <si>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</si>
  <si>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</si>
  <si>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</si>
  <si>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</si>
  <si>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</si>
  <si>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</si>
  <si>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</si>
  <si>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</si>
  <si>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</si>
  <si>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</si>
  <si>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</si>
  <si>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</si>
  <si>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</si>
  <si>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</si>
  <si>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</si>
  <si>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</si>
  <si>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</si>
  <si>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</si>
  <si>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</si>
  <si>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</si>
  <si>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</si>
  <si>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</si>
  <si>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</si>
  <si>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</si>
  <si>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</si>
  <si>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</si>
  <si>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</si>
  <si>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</si>
  <si>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</si>
  <si>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</si>
  <si>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</si>
  <si>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</si>
  <si>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</si>
  <si>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</si>
  <si>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</si>
  <si>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</si>
  <si>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</si>
  <si>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</si>
  <si>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</si>
  <si>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</si>
  <si>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</si>
  <si>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</si>
  <si>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</si>
  <si>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</si>
  <si>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</si>
  <si>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</si>
  <si>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</si>
  <si>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</si>
  <si>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</si>
  <si>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</si>
  <si>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</si>
  <si>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</si>
  <si>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</si>
  <si>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</si>
  <si>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</si>
  <si>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</si>
  <si>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</si>
  <si>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</si>
  <si>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</si>
  <si>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</si>
  <si>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</si>
  <si>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</si>
  <si>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</si>
  <si>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</si>
  <si>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</si>
  <si>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</si>
  <si>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</si>
  <si>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</si>
  <si>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</si>
  <si>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</si>
  <si>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</si>
  <si>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</si>
  <si>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</si>
  <si>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</si>
  <si>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</si>
  <si>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</si>
  <si>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</si>
  <si>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</si>
  <si>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</si>
  <si>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</si>
  <si>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</si>
  <si>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</si>
  <si>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</si>
  <si>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</si>
  <si>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</si>
  <si>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</si>
  <si>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</si>
  <si>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</si>
  <si>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</si>
  <si>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</si>
  <si>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</si>
  <si>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</si>
  <si>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</si>
  <si>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</si>
  <si>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</si>
  <si>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</si>
  <si>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</si>
  <si>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</si>
  <si>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</si>
  <si>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</si>
  <si>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</si>
  <si>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</si>
  <si>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</si>
  <si>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</si>
  <si>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</si>
  <si>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</si>
  <si>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</si>
  <si>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</si>
  <si>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</si>
  <si>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</si>
  <si>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</si>
  <si>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</si>
  <si>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</si>
  <si>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</si>
  <si>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</si>
  <si>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</si>
  <si>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</si>
  <si>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</si>
  <si>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</si>
  <si>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</si>
  <si>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</si>
  <si>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</si>
  <si>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</si>
  <si>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</si>
  <si>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</si>
  <si>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</si>
  <si>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</si>
  <si>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</si>
  <si>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</si>
  <si>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</si>
  <si>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</si>
  <si>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</si>
  <si>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</si>
  <si>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</si>
  <si>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</si>
  <si>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</si>
  <si>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</si>
  <si>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</si>
  <si>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</si>
  <si>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</si>
  <si>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</si>
  <si>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</si>
  <si>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</si>
  <si>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</si>
  <si>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</si>
  <si>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</si>
  <si>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</si>
  <si>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</si>
  <si>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</si>
  <si>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</si>
  <si>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</si>
  <si>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</si>
  <si>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</si>
  <si>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</si>
  <si>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</si>
  <si>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</si>
  <si>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</si>
  <si>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</si>
  <si>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</si>
  <si>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</si>
  <si>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</si>
  <si>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</si>
  <si>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</si>
  <si>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</si>
  <si>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</si>
  <si>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</si>
  <si>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</si>
  <si>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</si>
  <si>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</si>
  <si>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</si>
  <si>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</si>
  <si>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</si>
  <si>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</si>
  <si>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</si>
  <si>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</si>
  <si>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</si>
  <si>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</si>
  <si>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</si>
  <si>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</si>
  <si>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</si>
  <si>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</si>
  <si>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</si>
  <si>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</si>
  <si>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</si>
  <si>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</si>
  <si>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</si>
  <si>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</si>
  <si>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</si>
  <si>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</si>
  <si>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</si>
  <si>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</si>
  <si>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</si>
  <si>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</si>
  <si>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</si>
  <si>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</si>
  <si>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</si>
  <si>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</si>
  <si>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</si>
  <si>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</si>
  <si>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</si>
  <si>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</si>
  <si>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</si>
  <si>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</si>
  <si>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</si>
  <si>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</si>
  <si>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</si>
  <si>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</si>
  <si>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</si>
  <si>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</si>
  <si>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</si>
  <si>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</si>
  <si>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</si>
  <si>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</si>
  <si>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</si>
  <si>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</si>
  <si>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</si>
  <si>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</si>
  <si>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</si>
  <si>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</si>
  <si>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</si>
  <si>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</si>
  <si>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</si>
  <si>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</si>
  <si>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</si>
  <si>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</si>
  <si>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</si>
  <si>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</si>
  <si>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</si>
  <si>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</si>
  <si>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</si>
  <si>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</si>
  <si>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</si>
  <si>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</si>
  <si>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</si>
  <si>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</si>
  <si>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</si>
  <si>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</si>
  <si>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</si>
  <si>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</si>
  <si>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</si>
  <si>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</si>
  <si>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</si>
  <si>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</si>
  <si>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</si>
  <si>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</si>
  <si>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</si>
  <si>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</si>
  <si>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</si>
  <si>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</si>
  <si>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</si>
  <si>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</si>
  <si>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</si>
  <si>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</si>
  <si>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</si>
  <si>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</si>
  <si>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</si>
  <si>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</si>
  <si>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</si>
  <si>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</si>
  <si>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</si>
  <si>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</si>
  <si>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</si>
  <si>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</si>
  <si>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</si>
  <si>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</si>
  <si>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</si>
  <si>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</si>
  <si>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</si>
  <si>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</si>
  <si>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</si>
  <si>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</si>
  <si>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</si>
  <si>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</si>
  <si>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</si>
  <si>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</si>
  <si>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</si>
  <si>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</si>
  <si>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</si>
  <si>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</si>
  <si>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</si>
  <si>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</si>
  <si>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</si>
  <si>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</si>
  <si>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</si>
  <si>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</si>
  <si>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</si>
  <si>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</si>
  <si>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</si>
  <si>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</si>
  <si>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</si>
  <si>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</si>
  <si>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</si>
  <si>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</si>
  <si>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</si>
  <si>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</si>
  <si>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</si>
  <si>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</si>
  <si>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</si>
  <si>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</si>
  <si>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</si>
  <si>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</si>
  <si>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</si>
  <si>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</si>
  <si>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</si>
  <si>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</si>
  <si>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</si>
  <si>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</si>
  <si>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</si>
  <si>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</si>
  <si>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</si>
  <si>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</si>
  <si>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</si>
  <si>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</si>
  <si>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</si>
  <si>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</si>
  <si>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</si>
  <si>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</si>
  <si>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</si>
  <si>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</si>
  <si>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</si>
  <si>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</si>
  <si>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</si>
  <si>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</si>
  <si>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</si>
  <si>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</si>
  <si>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</si>
  <si>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</si>
  <si>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</si>
  <si>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</si>
  <si>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</si>
  <si>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</si>
  <si>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</si>
  <si>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</si>
  <si>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</si>
  <si>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</si>
  <si>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</si>
  <si>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</si>
  <si>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</si>
  <si>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</si>
  <si>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</si>
  <si>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</si>
  <si>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</si>
  <si>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</si>
  <si>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</si>
  <si>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</si>
  <si>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</si>
  <si>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</si>
  <si>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</si>
  <si>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</si>
  <si>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</si>
  <si>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</si>
  <si>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</si>
  <si>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</si>
  <si>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</si>
  <si>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</si>
  <si>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</si>
  <si>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</si>
  <si>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</si>
  <si>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</si>
  <si>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</si>
  <si>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</si>
  <si>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</si>
  <si>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</si>
  <si>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</si>
  <si>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</si>
  <si>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</si>
  <si>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</si>
  <si>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</si>
  <si>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</si>
  <si>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</si>
  <si>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</si>
  <si>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</si>
  <si>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</si>
  <si>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</si>
  <si>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</si>
  <si>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</si>
  <si>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</si>
  <si>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</si>
  <si>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</si>
  <si>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</si>
  <si>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</si>
  <si>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</si>
  <si>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</si>
  <si>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</si>
  <si>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</si>
  <si>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</si>
  <si>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</si>
  <si>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</si>
  <si>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</si>
  <si>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</si>
  <si>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</si>
  <si>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</si>
  <si>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</si>
  <si>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</si>
  <si>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</si>
  <si>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</si>
  <si>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</si>
  <si>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</si>
  <si>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</si>
  <si>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</si>
  <si>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</si>
  <si>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</si>
  <si>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</si>
  <si>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</si>
  <si>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</si>
  <si>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</si>
  <si>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</si>
  <si>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</si>
  <si>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</si>
  <si>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</si>
  <si>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</si>
  <si>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</si>
  <si>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</si>
  <si>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</si>
  <si>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</si>
  <si>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</si>
  <si>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</si>
  <si>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</si>
  <si>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</si>
  <si>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</si>
  <si>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</si>
  <si>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</si>
  <si>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</si>
  <si>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</si>
  <si>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</si>
  <si>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</si>
  <si>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</si>
  <si>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</si>
  <si>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</si>
  <si>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</si>
  <si>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</si>
  <si>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</si>
  <si>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</si>
  <si>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</si>
  <si>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</si>
  <si>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</si>
  <si>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</si>
  <si>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</si>
  <si>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</si>
  <si>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</si>
  <si>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</si>
  <si>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</si>
  <si>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</si>
  <si>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</si>
  <si>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</si>
  <si>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</si>
  <si>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</si>
  <si>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</si>
  <si>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</si>
  <si>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</si>
  <si>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</si>
  <si>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</si>
  <si>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</si>
  <si>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</si>
  <si>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</si>
  <si>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</si>
  <si>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</si>
  <si>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</si>
  <si>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</si>
  <si>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</si>
  <si>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</si>
  <si>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</si>
  <si>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</si>
  <si>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</si>
  <si>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</si>
  <si>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</si>
  <si>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</si>
  <si>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</si>
  <si>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</si>
  <si>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</si>
  <si>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</si>
  <si>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</si>
  <si>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</si>
  <si>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</si>
  <si>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</si>
  <si>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</si>
  <si>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</si>
  <si>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</si>
  <si>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</si>
  <si>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</si>
  <si>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</si>
  <si>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</si>
  <si>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</si>
  <si>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</si>
  <si>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</si>
  <si>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</si>
  <si>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</si>
  <si>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</si>
  <si>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</si>
  <si>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</si>
  <si>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</si>
  <si>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</si>
  <si>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</si>
  <si>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</si>
  <si>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</si>
  <si>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</si>
  <si>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</si>
  <si>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</si>
  <si>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</si>
  <si>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</si>
  <si>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</si>
  <si>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</si>
  <si>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</si>
  <si>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</si>
  <si>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</si>
  <si>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</si>
  <si>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</si>
  <si>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</si>
  <si>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</si>
  <si>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</si>
  <si>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</si>
  <si>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</si>
  <si>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</si>
  <si>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</si>
  <si>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</si>
  <si>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</si>
  <si>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</si>
  <si>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</si>
  <si>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</si>
  <si>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</si>
  <si>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</si>
  <si>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</si>
  <si>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</si>
  <si>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</si>
  <si>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</si>
  <si>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</si>
  <si>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</si>
  <si>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</si>
  <si>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</si>
  <si>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</si>
  <si>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</si>
  <si>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</si>
  <si>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</si>
  <si>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</si>
  <si>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</si>
  <si>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</si>
  <si>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</si>
  <si>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</si>
  <si>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</si>
  <si>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</si>
  <si>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</si>
  <si>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</si>
  <si>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</si>
  <si>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</si>
  <si>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</si>
  <si>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</si>
  <si>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</si>
  <si>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</si>
  <si>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</si>
  <si>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</si>
  <si>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</si>
  <si>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</si>
  <si>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</si>
  <si>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</si>
  <si>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</si>
  <si>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</si>
  <si>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</si>
  <si>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</si>
  <si>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</si>
  <si>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</si>
  <si>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</si>
  <si>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</si>
  <si>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</si>
  <si>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</si>
  <si>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</si>
  <si>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</si>
  <si>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</si>
  <si>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</si>
  <si>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</si>
  <si>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</si>
  <si>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</si>
  <si>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</si>
  <si>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</si>
  <si>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</si>
  <si>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</si>
  <si>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</si>
  <si>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</si>
  <si>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</si>
  <si>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</si>
  <si>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</si>
  <si>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</si>
  <si>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</si>
  <si>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</si>
  <si>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</si>
  <si>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</si>
  <si>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</si>
  <si>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</si>
  <si>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</si>
  <si>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</si>
  <si>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</si>
  <si>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</si>
  <si>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</si>
  <si>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</si>
  <si>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</si>
  <si>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</si>
  <si>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</si>
  <si>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</si>
  <si>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</si>
  <si>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</si>
  <si>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</si>
  <si>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</si>
  <si>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</si>
  <si>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</si>
  <si>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</si>
  <si>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</si>
  <si>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</si>
  <si>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</si>
  <si>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</si>
  <si>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</si>
  <si>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</si>
  <si>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</si>
  <si>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</si>
  <si>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</si>
  <si>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</si>
  <si>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</si>
  <si>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</si>
  <si>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</si>
  <si>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</si>
  <si>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</si>
  <si>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</si>
  <si>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</si>
  <si>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</si>
  <si>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</si>
  <si>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</si>
  <si>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</si>
  <si>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</si>
  <si>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</si>
  <si>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</si>
  <si>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</si>
  <si>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</si>
  <si>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</si>
  <si>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</si>
  <si>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</si>
  <si>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</si>
  <si>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</si>
  <si>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</si>
  <si>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</si>
  <si>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</si>
  <si>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</si>
  <si>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</si>
  <si>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</si>
  <si>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</si>
  <si>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</si>
  <si>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</si>
  <si>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</si>
  <si>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</si>
  <si>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</si>
  <si>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</si>
  <si>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</si>
  <si>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</si>
  <si>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</si>
  <si>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</si>
  <si>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</si>
  <si>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</si>
  <si>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</si>
  <si>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</si>
  <si>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</si>
  <si>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</si>
  <si>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</si>
  <si>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</si>
  <si>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</si>
  <si>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</si>
  <si>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</si>
  <si>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</si>
  <si>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</si>
  <si>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</si>
  <si>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</si>
  <si>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</si>
  <si>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</si>
  <si>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</si>
  <si>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</si>
  <si>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</si>
  <si>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</si>
  <si>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</si>
  <si>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</si>
  <si>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</si>
  <si>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</si>
  <si>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</si>
  <si>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</si>
  <si>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</si>
  <si>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</si>
  <si>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</si>
  <si>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</si>
  <si>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</si>
  <si>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</si>
  <si>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</si>
  <si>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</si>
  <si>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</si>
  <si>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</si>
  <si>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</si>
  <si>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</si>
  <si>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</si>
  <si>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</si>
  <si>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</si>
  <si>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</si>
  <si>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</si>
  <si>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</si>
  <si>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</si>
  <si>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</si>
  <si>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</si>
  <si>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</si>
  <si>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</si>
  <si>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</si>
  <si>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</si>
  <si>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</si>
  <si>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</si>
  <si>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</si>
  <si>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</si>
  <si>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</si>
  <si>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</si>
  <si>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</si>
  <si>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</si>
  <si>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</si>
  <si>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</si>
  <si>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</si>
  <si>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</si>
  <si>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</si>
  <si>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</si>
  <si>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</si>
  <si>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</si>
  <si>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</si>
  <si>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</si>
  <si>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</si>
  <si>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</si>
  <si>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</si>
  <si>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</si>
  <si>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</si>
  <si>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</si>
  <si>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</si>
  <si>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</si>
  <si>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</si>
  <si>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</si>
  <si>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</si>
  <si>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</si>
  <si>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</si>
  <si>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</si>
  <si>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</si>
  <si>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</si>
  <si>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</si>
  <si>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</si>
  <si>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</si>
  <si>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</si>
  <si>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</si>
  <si>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</si>
  <si>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</si>
  <si>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</si>
  <si>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</si>
  <si>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</si>
  <si>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</si>
  <si>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</si>
  <si>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</si>
  <si>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</si>
  <si>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</si>
  <si>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</si>
  <si>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</si>
  <si>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</si>
  <si>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</si>
  <si>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</si>
  <si>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</si>
  <si>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</si>
  <si>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</si>
  <si>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</si>
  <si>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</si>
  <si>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</si>
  <si>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</si>
  <si>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</si>
  <si>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</si>
  <si>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</si>
  <si>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</si>
  <si>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</si>
  <si>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</si>
  <si>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</si>
  <si>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</si>
  <si>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</si>
  <si>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</si>
  <si>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</si>
  <si>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</si>
  <si>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</si>
  <si>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</si>
  <si>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</si>
  <si>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</si>
  <si>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</si>
  <si>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</si>
  <si>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</si>
  <si>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</si>
  <si>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</si>
  <si>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</si>
  <si>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</si>
  <si>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</si>
  <si>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</si>
  <si>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</si>
  <si>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</si>
  <si>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</si>
  <si>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</si>
  <si>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</si>
  <si>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</si>
  <si>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</si>
  <si>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ATTRITION COUNT</t>
  </si>
  <si>
    <t>AVERAGE AGE</t>
  </si>
  <si>
    <t>ACTIVE EMPLOYEES</t>
  </si>
  <si>
    <t>ATTRITION RATE</t>
  </si>
  <si>
    <t>Average of Job Satisfaction</t>
  </si>
  <si>
    <t>RATING</t>
  </si>
  <si>
    <t>BALANCE RATING</t>
  </si>
  <si>
    <t>Row Labels</t>
  </si>
  <si>
    <t>Grand Total</t>
  </si>
  <si>
    <t>Sum of Employee Count</t>
  </si>
  <si>
    <t>female</t>
  </si>
  <si>
    <t>male</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</si>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</sst>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0" fillId="2" borderId="0" xfId="0" applyFill="1"/>
    <xf numFmtId="10" fontId="0" fillId="0" borderId="0" xfId="1" applyNumberFormat="1" applyFont="1"/>
    <xf numFmtId="164" fontId="0" fillId="0" borderId="0" xfId="0" applyNumberFormat="1"/>
    <xf numFmtId="1" fontId="0" fillId="0" borderId="0" xfId="0" applyNumberFormat="1"/>
    <xf numFmtId="164" fontId="0" fillId="0" borderId="3" xfId="0" applyNumberForma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 xfId="0" pivotButton="1" applyBorder="1"/>
    <xf numFmtId="0" fontId="0" fillId="0" borderId="1" xfId="0" applyBorder="1" applyAlignment="1">
      <alignment horizontal="left"/>
    </xf>
    <xf numFmtId="164" fontId="0" fillId="0" borderId="2" xfId="0" applyNumberFormat="1" applyBorder="1"/>
    <xf numFmtId="0" fontId="0" fillId="0" borderId="17" xfId="0" applyBorder="1" applyAlignment="1">
      <alignment horizontal="left"/>
    </xf>
    <xf numFmtId="164" fontId="0" fillId="0" borderId="18" xfId="0" applyNumberFormat="1" applyBorder="1"/>
    <xf numFmtId="0" fontId="0" fillId="0" borderId="5" xfId="0" applyBorder="1" applyAlignment="1">
      <alignment horizontal="left"/>
    </xf>
    <xf numFmtId="0" fontId="0" fillId="0" borderId="0" xfId="0" applyAlignment="1">
      <alignment horizontal="left"/>
    </xf>
    <xf numFmtId="9" fontId="0" fillId="0" borderId="0" xfId="1" applyFont="1"/>
    <xf numFmtId="10" fontId="0" fillId="0" borderId="2" xfId="0" applyNumberFormat="1" applyBorder="1"/>
    <xf numFmtId="10" fontId="0" fillId="0" borderId="3" xfId="0" applyNumberFormat="1" applyBorder="1"/>
    <xf numFmtId="0" fontId="0" fillId="0" borderId="5" xfId="0" applyNumberFormat="1" applyBorder="1"/>
    <xf numFmtId="0" fontId="0" fillId="0" borderId="8" xfId="0" applyNumberFormat="1" applyBorder="1"/>
    <xf numFmtId="0" fontId="0" fillId="0" borderId="6" xfId="0" applyNumberFormat="1" applyBorder="1"/>
  </cellXfs>
  <cellStyles count="2">
    <cellStyle name="Normal" xfId="0" builtinId="0"/>
    <cellStyle name="Percent" xfId="1" builtinId="5"/>
  </cellStyles>
  <dxfs count="150">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4" formatCode="0.00%"/>
    </dxf>
    <dxf>
      <numFmt numFmtId="164" formatCode="0.0"/>
    </dxf>
    <dxf>
      <font>
        <sz val="8"/>
        <name val="Calibri"/>
        <family val="2"/>
        <scheme val="major"/>
      </font>
      <fill>
        <patternFill>
          <bgColor theme="4" tint="0.79998168889431442"/>
        </patternFill>
      </fill>
    </dxf>
    <dxf>
      <font>
        <sz val="9"/>
        <name val="Calibri"/>
        <family val="2"/>
        <scheme val="major"/>
      </font>
      <fill>
        <patternFill>
          <bgColor rgb="FFFF7C80"/>
        </patternFill>
      </fill>
      <border diagonalUp="0" diagonalDown="0">
        <left/>
        <right/>
        <top/>
        <bottom/>
        <vertical/>
        <horizontal/>
      </border>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149"/>
      <tableStyleElement type="firstRowStripe" dxfId="148"/>
      <tableStyleElement type="secondRowStripe" dxfId="147"/>
    </tableStyle>
    <tableStyle name="Slicer Style 1" pivot="0" table="0" count="2" xr9:uid="{627EFE05-266E-40DC-969A-809C14CF93D9}">
      <tableStyleElement type="wholeTable" dxfId="146"/>
    </tableStyle>
    <tableStyle name="Slicer Style 2" pivot="0" table="0" count="10" xr9:uid="{63D31E4D-C923-4BEB-A806-F5257C49802F}">
      <tableStyleElement type="wholeTable" dxfId="145"/>
      <tableStyleElement type="headerRow" dxfId="144"/>
    </tableStyle>
  </tableStyles>
  <colors>
    <mruColors>
      <color rgb="FFFF7C80"/>
      <color rgb="FFEAA6AB"/>
      <color rgb="FF8A3F0C"/>
      <color rgb="FF004760"/>
      <color rgb="FF005370"/>
      <color rgb="FFA4040F"/>
      <color rgb="FF600000"/>
    </mruColors>
  </colors>
  <extLst>
    <ext xmlns:x14="http://schemas.microsoft.com/office/spreadsheetml/2009/9/main" uri="{46F421CA-312F-682f-3DD2-61675219B42D}">
      <x14:dxfs count="9">
        <dxf>
          <fill>
            <patternFill>
              <bgColor rgb="FF002060"/>
            </patternFill>
          </fill>
        </dxf>
        <dxf>
          <fill>
            <patternFill>
              <bgColor rgb="FF00B0F0"/>
            </patternFill>
          </fill>
        </dxf>
        <dxf>
          <fill>
            <patternFill>
              <bgColor theme="9" tint="-0.24994659260841701"/>
            </patternFill>
          </fill>
        </dxf>
        <dxf>
          <fill>
            <patternFill>
              <bgColor rgb="FF92D050"/>
            </patternFill>
          </fill>
        </dxf>
        <dxf>
          <fill>
            <patternFill>
              <bgColor theme="4" tint="0.59996337778862885"/>
            </patternFill>
          </fill>
        </dxf>
        <dxf>
          <fill>
            <patternFill>
              <bgColor theme="4" tint="0.39994506668294322"/>
            </patternFill>
          </fill>
        </dxf>
        <dxf>
          <fill>
            <patternFill>
              <bgColor rgb="FF002060"/>
            </patternFill>
          </fill>
        </dxf>
        <dxf>
          <fill>
            <patternFill>
              <bgColor theme="7" tint="-0.24994659260841701"/>
            </patternFill>
          </fill>
        </dxf>
        <dxf>
          <font>
            <sz val="10"/>
            <name val="Calibri"/>
            <family val="2"/>
            <scheme val="major"/>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8"/>
          </x14:slicerStyleElements>
        </x14:slicerStyle>
        <x14:slicerStyle name="Slicer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364711997122512"/>
          <c:y val="0"/>
          <c:w val="0.5366220417725166"/>
          <c:h val="0.803132129766506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1B-4C57-B4BF-AEED88479B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1B-4C57-B4BF-AEED88479BB3}"/>
              </c:ext>
            </c:extLst>
          </c:dPt>
          <c:val>
            <c:numRef>
              <c:f>Sheet1!$C$12:$C$13</c:f>
              <c:numCache>
                <c:formatCode>General</c:formatCode>
                <c:ptCount val="2"/>
                <c:pt idx="0">
                  <c:v>1</c:v>
                </c:pt>
                <c:pt idx="1">
                  <c:v>0</c:v>
                </c:pt>
              </c:numCache>
            </c:numRef>
          </c:val>
          <c:extLst>
            <c:ext xmlns:c16="http://schemas.microsoft.com/office/drawing/2014/chart" uri="{C3380CC4-5D6E-409C-BE32-E72D297353CC}">
              <c16:uniqueId val="{00000000-DB09-4CC1-BFEC-D61B0732672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890852372212431E-2"/>
          <c:y val="0.12420726103745307"/>
          <c:w val="0.93888888888888888"/>
          <c:h val="0.73678903107078664"/>
        </c:manualLayout>
      </c:layout>
      <c:barChart>
        <c:barDir val="bar"/>
        <c:grouping val="stacked"/>
        <c:varyColors val="0"/>
        <c:ser>
          <c:idx val="0"/>
          <c:order val="0"/>
          <c:spPr>
            <a:solidFill>
              <a:schemeClr val="accent1"/>
            </a:solidFill>
            <a:ln>
              <a:noFill/>
            </a:ln>
            <a:effectLst/>
          </c:spPr>
          <c:invertIfNegative val="0"/>
          <c:val>
            <c:numRef>
              <c:f>Sheet1!$B$12</c:f>
              <c:numCache>
                <c:formatCode>0.0</c:formatCode>
                <c:ptCount val="1"/>
                <c:pt idx="0">
                  <c:v>4</c:v>
                </c:pt>
              </c:numCache>
            </c:numRef>
          </c:val>
          <c:extLst>
            <c:ext xmlns:c16="http://schemas.microsoft.com/office/drawing/2014/chart" uri="{C3380CC4-5D6E-409C-BE32-E72D297353CC}">
              <c16:uniqueId val="{00000000-9EA5-4283-A402-AB5D9BD3DEC3}"/>
            </c:ext>
          </c:extLst>
        </c:ser>
        <c:ser>
          <c:idx val="1"/>
          <c:order val="1"/>
          <c:spPr>
            <a:solidFill>
              <a:schemeClr val="accent2"/>
            </a:solidFill>
            <a:ln>
              <a:noFill/>
            </a:ln>
            <a:effectLst/>
          </c:spPr>
          <c:invertIfNegative val="0"/>
          <c:val>
            <c:numRef>
              <c:f>Sheet1!$B$13</c:f>
              <c:numCache>
                <c:formatCode>0.0</c:formatCode>
                <c:ptCount val="1"/>
                <c:pt idx="0">
                  <c:v>0</c:v>
                </c:pt>
              </c:numCache>
            </c:numRef>
          </c:val>
          <c:extLst>
            <c:ext xmlns:c16="http://schemas.microsoft.com/office/drawing/2014/chart" uri="{C3380CC4-5D6E-409C-BE32-E72D297353CC}">
              <c16:uniqueId val="{00000001-9EA5-4283-A402-AB5D9BD3DEC3}"/>
            </c:ext>
          </c:extLst>
        </c:ser>
        <c:dLbls>
          <c:showLegendKey val="0"/>
          <c:showVal val="0"/>
          <c:showCatName val="0"/>
          <c:showSerName val="0"/>
          <c:showPercent val="0"/>
          <c:showBubbleSize val="0"/>
        </c:dLbls>
        <c:gapWidth val="115"/>
        <c:overlap val="100"/>
        <c:axId val="2121446975"/>
        <c:axId val="2132885183"/>
      </c:barChart>
      <c:catAx>
        <c:axId val="2121446975"/>
        <c:scaling>
          <c:orientation val="minMax"/>
        </c:scaling>
        <c:delete val="1"/>
        <c:axPos val="l"/>
        <c:majorTickMark val="none"/>
        <c:minorTickMark val="none"/>
        <c:tickLblPos val="nextTo"/>
        <c:crossAx val="2132885183"/>
        <c:crosses val="autoZero"/>
        <c:auto val="1"/>
        <c:lblAlgn val="ctr"/>
        <c:lblOffset val="100"/>
        <c:noMultiLvlLbl val="0"/>
      </c:catAx>
      <c:valAx>
        <c:axId val="2132885183"/>
        <c:scaling>
          <c:orientation val="minMax"/>
        </c:scaling>
        <c:delete val="1"/>
        <c:axPos val="b"/>
        <c:numFmt formatCode="0.0" sourceLinked="1"/>
        <c:majorTickMark val="none"/>
        <c:minorTickMark val="none"/>
        <c:tickLblPos val="nextTo"/>
        <c:crossAx val="21214469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5C-48C2-BE22-D07D06B8CC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5C-48C2-BE22-D07D06B8CCC3}"/>
              </c:ext>
            </c:extLst>
          </c:dPt>
          <c:val>
            <c:numRef>
              <c:f>Sheet1!$C$28:$C$29</c:f>
              <c:numCache>
                <c:formatCode>0%</c:formatCode>
                <c:ptCount val="2"/>
                <c:pt idx="0">
                  <c:v>0.44117647058823528</c:v>
                </c:pt>
                <c:pt idx="1">
                  <c:v>0.55882352941176472</c:v>
                </c:pt>
              </c:numCache>
            </c:numRef>
          </c:val>
          <c:extLst>
            <c:ext xmlns:c16="http://schemas.microsoft.com/office/drawing/2014/chart" uri="{C3380CC4-5D6E-409C-BE32-E72D297353CC}">
              <c16:uniqueId val="{00000000-8E8D-4AD2-BFC8-9816F26B9BB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252587991718431E-2"/>
          <c:y val="9.523816016508857E-2"/>
          <c:w val="0.90890269151138714"/>
          <c:h val="0.80952367966982286"/>
        </c:manualLayout>
      </c:layout>
      <c:barChart>
        <c:barDir val="bar"/>
        <c:grouping val="clustered"/>
        <c:varyColors val="0"/>
        <c:ser>
          <c:idx val="0"/>
          <c:order val="0"/>
          <c:tx>
            <c:strRef>
              <c:f>Sheet1!$B$33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Sheet1!$A$34:$A$38</c:f>
              <c:strCache>
                <c:ptCount val="4"/>
                <c:pt idx="0">
                  <c:v>Master's Degree</c:v>
                </c:pt>
                <c:pt idx="1">
                  <c:v>Associates Degree</c:v>
                </c:pt>
                <c:pt idx="2">
                  <c:v>High School</c:v>
                </c:pt>
                <c:pt idx="3">
                  <c:v>Bachelor's Degree</c:v>
                </c:pt>
              </c:strCache>
            </c:strRef>
          </c:cat>
          <c:val>
            <c:numRef>
              <c:f>Sheet1!$B$34:$B$38</c:f>
              <c:numCache>
                <c:formatCode>0.0</c:formatCode>
                <c:ptCount val="4"/>
                <c:pt idx="0">
                  <c:v>0</c:v>
                </c:pt>
                <c:pt idx="1">
                  <c:v>1</c:v>
                </c:pt>
                <c:pt idx="2">
                  <c:v>3</c:v>
                </c:pt>
                <c:pt idx="3">
                  <c:v>6</c:v>
                </c:pt>
              </c:numCache>
            </c:numRef>
          </c:val>
          <c:extLst>
            <c:ext xmlns:c16="http://schemas.microsoft.com/office/drawing/2014/chart" uri="{C3380CC4-5D6E-409C-BE32-E72D297353CC}">
              <c16:uniqueId val="{00000000-F7C7-47B4-BA68-2DF2947C0C1C}"/>
            </c:ext>
          </c:extLst>
        </c:ser>
        <c:dLbls>
          <c:dLblPos val="outEnd"/>
          <c:showLegendKey val="0"/>
          <c:showVal val="1"/>
          <c:showCatName val="0"/>
          <c:showSerName val="0"/>
          <c:showPercent val="0"/>
          <c:showBubbleSize val="0"/>
        </c:dLbls>
        <c:gapWidth val="182"/>
        <c:axId val="1266570543"/>
        <c:axId val="1460194063"/>
      </c:barChart>
      <c:catAx>
        <c:axId val="1266570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194063"/>
        <c:crosses val="autoZero"/>
        <c:auto val="1"/>
        <c:lblAlgn val="ctr"/>
        <c:lblOffset val="100"/>
        <c:noMultiLvlLbl val="0"/>
      </c:catAx>
      <c:valAx>
        <c:axId val="1460194063"/>
        <c:scaling>
          <c:orientation val="minMax"/>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57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DATA_Excel.xlsx]Sheet1!PivotTable7</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Sheet1!$B$57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E3-4BD4-A630-86DF523227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E3-4BD4-A630-86DF523227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E3-4BD4-A630-86DF52322763}"/>
              </c:ext>
            </c:extLst>
          </c:dPt>
          <c:cat>
            <c:strRef>
              <c:f>Sheet1!$A$58:$A$59</c:f>
              <c:strCache>
                <c:ptCount val="1"/>
                <c:pt idx="0">
                  <c:v>Sales</c:v>
                </c:pt>
              </c:strCache>
            </c:strRef>
          </c:cat>
          <c:val>
            <c:numRef>
              <c:f>Sheet1!$B$58:$B$59</c:f>
              <c:numCache>
                <c:formatCode>0.00%</c:formatCode>
                <c:ptCount val="1"/>
                <c:pt idx="0">
                  <c:v>1</c:v>
                </c:pt>
              </c:numCache>
            </c:numRef>
          </c:val>
          <c:extLst>
            <c:ext xmlns:c16="http://schemas.microsoft.com/office/drawing/2014/chart" uri="{C3380CC4-5D6E-409C-BE32-E72D297353CC}">
              <c16:uniqueId val="{00000000-4207-482D-89F7-3F3970E15D2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DATA_Excel.xlsx]Sheet1!PivotTable8</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93895548186693"/>
          <c:y val="0.2346198830409357"/>
          <c:w val="0.68605765929726326"/>
          <c:h val="0.52991604119660485"/>
        </c:manualLayout>
      </c:layout>
      <c:barChart>
        <c:barDir val="col"/>
        <c:grouping val="clustered"/>
        <c:varyColors val="0"/>
        <c:ser>
          <c:idx val="0"/>
          <c:order val="0"/>
          <c:tx>
            <c:strRef>
              <c:f>Sheet1!$B$68</c:f>
              <c:strCache>
                <c:ptCount val="1"/>
                <c:pt idx="0">
                  <c:v>Total</c:v>
                </c:pt>
              </c:strCache>
            </c:strRef>
          </c:tx>
          <c:spPr>
            <a:solidFill>
              <a:schemeClr val="accent1"/>
            </a:solidFill>
            <a:ln>
              <a:noFill/>
            </a:ln>
            <a:effectLst/>
          </c:spPr>
          <c:invertIfNegative val="0"/>
          <c:cat>
            <c:strRef>
              <c:f>Sheet1!$A$69:$A$74</c:f>
              <c:strCache>
                <c:ptCount val="5"/>
                <c:pt idx="0">
                  <c:v>25 - 34</c:v>
                </c:pt>
                <c:pt idx="1">
                  <c:v>Under 25</c:v>
                </c:pt>
                <c:pt idx="2">
                  <c:v>35 - 44</c:v>
                </c:pt>
                <c:pt idx="3">
                  <c:v>45 - 54</c:v>
                </c:pt>
                <c:pt idx="4">
                  <c:v>Over 55</c:v>
                </c:pt>
              </c:strCache>
            </c:strRef>
          </c:cat>
          <c:val>
            <c:numRef>
              <c:f>Sheet1!$B$69:$B$74</c:f>
              <c:numCache>
                <c:formatCode>0.0</c:formatCode>
                <c:ptCount val="5"/>
                <c:pt idx="0">
                  <c:v>4</c:v>
                </c:pt>
                <c:pt idx="1">
                  <c:v>3</c:v>
                </c:pt>
                <c:pt idx="2">
                  <c:v>2</c:v>
                </c:pt>
                <c:pt idx="3">
                  <c:v>1</c:v>
                </c:pt>
                <c:pt idx="4">
                  <c:v>0</c:v>
                </c:pt>
              </c:numCache>
            </c:numRef>
          </c:val>
          <c:extLst>
            <c:ext xmlns:c16="http://schemas.microsoft.com/office/drawing/2014/chart" uri="{C3380CC4-5D6E-409C-BE32-E72D297353CC}">
              <c16:uniqueId val="{00000000-1032-463B-94DB-847379089BC3}"/>
            </c:ext>
          </c:extLst>
        </c:ser>
        <c:dLbls>
          <c:showLegendKey val="0"/>
          <c:showVal val="0"/>
          <c:showCatName val="0"/>
          <c:showSerName val="0"/>
          <c:showPercent val="0"/>
          <c:showBubbleSize val="0"/>
        </c:dLbls>
        <c:gapWidth val="219"/>
        <c:overlap val="-27"/>
        <c:axId val="1477584655"/>
        <c:axId val="1457163871"/>
      </c:barChart>
      <c:catAx>
        <c:axId val="147758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163871"/>
        <c:crosses val="autoZero"/>
        <c:auto val="1"/>
        <c:lblAlgn val="ctr"/>
        <c:lblOffset val="100"/>
        <c:noMultiLvlLbl val="0"/>
      </c:catAx>
      <c:valAx>
        <c:axId val="145716387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58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24639134891621"/>
          <c:y val="0.1760002217325628"/>
          <c:w val="0.31079328731505801"/>
          <c:h val="0.71199963716489723"/>
        </c:manualLayout>
      </c:layout>
      <c:doughnutChart>
        <c:varyColors val="0"/>
        <c:ser>
          <c:idx val="0"/>
          <c:order val="0"/>
          <c:spPr>
            <a:solidFill>
              <a:schemeClr val="accent1"/>
            </a:solidFill>
            <a:ln w="19050">
              <a:solidFill>
                <a:schemeClr val="lt1"/>
              </a:solidFill>
            </a:ln>
            <a:effectLst/>
          </c:spPr>
          <c:dPt>
            <c:idx val="0"/>
            <c:bubble3D val="0"/>
            <c:spPr>
              <a:solidFill>
                <a:schemeClr val="tx1">
                  <a:lumMod val="50000"/>
                  <a:lumOff val="50000"/>
                </a:schemeClr>
              </a:solidFill>
              <a:ln w="19050">
                <a:gradFill>
                  <a:gsLst>
                    <a:gs pos="0">
                      <a:schemeClr val="tx1">
                        <a:lumMod val="65000"/>
                        <a:lumOff val="35000"/>
                      </a:schemeClr>
                    </a:gs>
                    <a:gs pos="100000">
                      <a:schemeClr val="tx1">
                        <a:lumMod val="75000"/>
                        <a:lumOff val="25000"/>
                      </a:schemeClr>
                    </a:gs>
                  </a:gsLst>
                  <a:lin ang="5400000" scaled="1"/>
                </a:gradFill>
              </a:ln>
              <a:effectLst/>
            </c:spPr>
            <c:extLst>
              <c:ext xmlns:c16="http://schemas.microsoft.com/office/drawing/2014/chart" uri="{C3380CC4-5D6E-409C-BE32-E72D297353CC}">
                <c16:uniqueId val="{00000001-C9CD-4B0C-A490-B31F85B1BDE5}"/>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C9CD-4B0C-A490-B31F85B1BDE5}"/>
              </c:ext>
            </c:extLst>
          </c:dPt>
          <c:val>
            <c:numRef>
              <c:f>Sheet1!$C$12:$C$13</c:f>
              <c:numCache>
                <c:formatCode>General</c:formatCode>
                <c:ptCount val="2"/>
                <c:pt idx="0">
                  <c:v>1</c:v>
                </c:pt>
                <c:pt idx="1">
                  <c:v>0</c:v>
                </c:pt>
              </c:numCache>
            </c:numRef>
          </c:val>
          <c:extLst>
            <c:ext xmlns:c16="http://schemas.microsoft.com/office/drawing/2014/chart" uri="{C3380CC4-5D6E-409C-BE32-E72D297353CC}">
              <c16:uniqueId val="{00000004-C9CD-4B0C-A490-B31F85B1BDE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357090743088177E-5"/>
          <c:y val="7.1027614593554469E-3"/>
          <c:w val="0.93888888888888888"/>
          <c:h val="0.84805362991092481"/>
        </c:manualLayout>
      </c:layout>
      <c:barChart>
        <c:barDir val="bar"/>
        <c:grouping val="stacked"/>
        <c:varyColors val="0"/>
        <c:ser>
          <c:idx val="0"/>
          <c:order val="0"/>
          <c:spPr>
            <a:solidFill>
              <a:srgbClr val="600000"/>
            </a:solidFill>
            <a:ln>
              <a:noFill/>
            </a:ln>
            <a:effectLst/>
          </c:spPr>
          <c:invertIfNegative val="0"/>
          <c:val>
            <c:numRef>
              <c:f>Sheet1!$B$12</c:f>
              <c:numCache>
                <c:formatCode>0.0</c:formatCode>
                <c:ptCount val="1"/>
                <c:pt idx="0">
                  <c:v>4</c:v>
                </c:pt>
              </c:numCache>
            </c:numRef>
          </c:val>
          <c:extLst>
            <c:ext xmlns:c16="http://schemas.microsoft.com/office/drawing/2014/chart" uri="{C3380CC4-5D6E-409C-BE32-E72D297353CC}">
              <c16:uniqueId val="{00000000-6F7E-4F1F-B8AA-62092A3F89C7}"/>
            </c:ext>
          </c:extLst>
        </c:ser>
        <c:ser>
          <c:idx val="1"/>
          <c:order val="1"/>
          <c:spPr>
            <a:solidFill>
              <a:schemeClr val="bg1"/>
            </a:solidFill>
            <a:ln>
              <a:noFill/>
            </a:ln>
            <a:effectLst/>
          </c:spPr>
          <c:invertIfNegative val="0"/>
          <c:val>
            <c:numRef>
              <c:f>Sheet1!$B$13</c:f>
              <c:numCache>
                <c:formatCode>0.0</c:formatCode>
                <c:ptCount val="1"/>
                <c:pt idx="0">
                  <c:v>0</c:v>
                </c:pt>
              </c:numCache>
            </c:numRef>
          </c:val>
          <c:extLst>
            <c:ext xmlns:c16="http://schemas.microsoft.com/office/drawing/2014/chart" uri="{C3380CC4-5D6E-409C-BE32-E72D297353CC}">
              <c16:uniqueId val="{00000001-6F7E-4F1F-B8AA-62092A3F89C7}"/>
            </c:ext>
          </c:extLst>
        </c:ser>
        <c:dLbls>
          <c:showLegendKey val="0"/>
          <c:showVal val="0"/>
          <c:showCatName val="0"/>
          <c:showSerName val="0"/>
          <c:showPercent val="0"/>
          <c:showBubbleSize val="0"/>
        </c:dLbls>
        <c:gapWidth val="115"/>
        <c:overlap val="100"/>
        <c:axId val="2121446975"/>
        <c:axId val="2132885183"/>
      </c:barChart>
      <c:catAx>
        <c:axId val="2121446975"/>
        <c:scaling>
          <c:orientation val="minMax"/>
        </c:scaling>
        <c:delete val="1"/>
        <c:axPos val="l"/>
        <c:majorTickMark val="none"/>
        <c:minorTickMark val="none"/>
        <c:tickLblPos val="nextTo"/>
        <c:crossAx val="2132885183"/>
        <c:crosses val="autoZero"/>
        <c:auto val="1"/>
        <c:lblAlgn val="ctr"/>
        <c:lblOffset val="100"/>
        <c:noMultiLvlLbl val="0"/>
      </c:catAx>
      <c:valAx>
        <c:axId val="2132885183"/>
        <c:scaling>
          <c:orientation val="minMax"/>
        </c:scaling>
        <c:delete val="1"/>
        <c:axPos val="b"/>
        <c:numFmt formatCode="0.0" sourceLinked="1"/>
        <c:majorTickMark val="none"/>
        <c:minorTickMark val="none"/>
        <c:tickLblPos val="nextTo"/>
        <c:crossAx val="21214469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47222222222221"/>
          <c:y val="0.14727638888888891"/>
          <c:w val="0.50933249343832021"/>
          <c:h val="0.68458745755364492"/>
        </c:manualLayout>
      </c:layout>
      <c:doughnutChart>
        <c:varyColors val="1"/>
        <c:ser>
          <c:idx val="0"/>
          <c:order val="0"/>
          <c:spPr>
            <a:gradFill>
              <a:gsLst>
                <a:gs pos="0">
                  <a:srgbClr val="FFFF00"/>
                </a:gs>
                <a:gs pos="74000">
                  <a:srgbClr val="FFC000"/>
                </a:gs>
                <a:gs pos="83000">
                  <a:srgbClr val="FFFF00"/>
                </a:gs>
                <a:gs pos="100000">
                  <a:srgbClr val="FFFF00"/>
                </a:gs>
              </a:gsLst>
              <a:lin ang="5400000" scaled="1"/>
            </a:gradFill>
            <a:ln>
              <a:noFill/>
            </a:ln>
          </c:spPr>
          <c:dPt>
            <c:idx val="0"/>
            <c:bubble3D val="0"/>
            <c:spPr>
              <a:gradFill>
                <a:gsLst>
                  <a:gs pos="0">
                    <a:srgbClr val="FFFF00"/>
                  </a:gs>
                  <a:gs pos="74000">
                    <a:srgbClr val="FFC000"/>
                  </a:gs>
                  <a:gs pos="83000">
                    <a:srgbClr val="FFFF00"/>
                  </a:gs>
                  <a:gs pos="100000">
                    <a:srgbClr val="FFFF00"/>
                  </a:gs>
                </a:gsLst>
                <a:lin ang="5400000" scaled="1"/>
              </a:gradFill>
              <a:ln w="19050">
                <a:gradFill>
                  <a:gsLst>
                    <a:gs pos="0">
                      <a:srgbClr val="A4040F"/>
                    </a:gs>
                    <a:gs pos="74000">
                      <a:srgbClr val="A4040F"/>
                    </a:gs>
                    <a:gs pos="83000">
                      <a:srgbClr val="FFFF00"/>
                    </a:gs>
                    <a:gs pos="100000">
                      <a:srgbClr val="FFFF00"/>
                    </a:gs>
                  </a:gsLst>
                  <a:lin ang="5400000" scaled="1"/>
                </a:gradFill>
              </a:ln>
              <a:effectLst/>
            </c:spPr>
            <c:extLst>
              <c:ext xmlns:c16="http://schemas.microsoft.com/office/drawing/2014/chart" uri="{C3380CC4-5D6E-409C-BE32-E72D297353CC}">
                <c16:uniqueId val="{00000001-7E0B-4C20-8E42-15B0B0E8EE1F}"/>
              </c:ext>
            </c:extLst>
          </c:dPt>
          <c:dPt>
            <c:idx val="1"/>
            <c:bubble3D val="0"/>
            <c:spPr>
              <a:gradFill>
                <a:gsLst>
                  <a:gs pos="0">
                    <a:schemeClr val="bg1">
                      <a:lumMod val="85000"/>
                    </a:schemeClr>
                  </a:gs>
                  <a:gs pos="74000">
                    <a:schemeClr val="bg1">
                      <a:lumMod val="75000"/>
                    </a:schemeClr>
                  </a:gs>
                  <a:gs pos="83000">
                    <a:schemeClr val="bg1">
                      <a:lumMod val="50000"/>
                    </a:schemeClr>
                  </a:gs>
                  <a:gs pos="100000">
                    <a:schemeClr val="bg1">
                      <a:lumMod val="85000"/>
                    </a:schemeClr>
                  </a:gs>
                </a:gsLst>
                <a:lin ang="5400000" scaled="1"/>
              </a:gradFill>
              <a:ln w="19050">
                <a:noFill/>
              </a:ln>
              <a:effectLst/>
            </c:spPr>
            <c:extLst>
              <c:ext xmlns:c16="http://schemas.microsoft.com/office/drawing/2014/chart" uri="{C3380CC4-5D6E-409C-BE32-E72D297353CC}">
                <c16:uniqueId val="{00000003-7E0B-4C20-8E42-15B0B0E8EE1F}"/>
              </c:ext>
            </c:extLst>
          </c:dPt>
          <c:val>
            <c:numRef>
              <c:f>Sheet1!$C$28:$C$29</c:f>
              <c:numCache>
                <c:formatCode>0%</c:formatCode>
                <c:ptCount val="2"/>
                <c:pt idx="0">
                  <c:v>0.44117647058823528</c:v>
                </c:pt>
                <c:pt idx="1">
                  <c:v>0.55882352941176472</c:v>
                </c:pt>
              </c:numCache>
            </c:numRef>
          </c:val>
          <c:extLst>
            <c:ext xmlns:c16="http://schemas.microsoft.com/office/drawing/2014/chart" uri="{C3380CC4-5D6E-409C-BE32-E72D297353CC}">
              <c16:uniqueId val="{00000004-7E0B-4C20-8E42-15B0B0E8EE1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47222222222221"/>
          <c:y val="0.14727638888888891"/>
          <c:w val="0.50933249343832021"/>
          <c:h val="0.68458745755364492"/>
        </c:manualLayout>
      </c:layout>
      <c:doughnutChart>
        <c:varyColors val="1"/>
        <c:ser>
          <c:idx val="0"/>
          <c:order val="0"/>
          <c:dPt>
            <c:idx val="0"/>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1-7E0B-4C20-8E42-15B0B0E8EE1F}"/>
              </c:ext>
            </c:extLst>
          </c:dPt>
          <c:dPt>
            <c:idx val="1"/>
            <c:bubble3D val="0"/>
            <c:spPr>
              <a:gradFill>
                <a:gsLst>
                  <a:gs pos="7000">
                    <a:srgbClr val="002060"/>
                  </a:gs>
                  <a:gs pos="74000">
                    <a:srgbClr val="002060"/>
                  </a:gs>
                  <a:gs pos="83000">
                    <a:srgbClr val="0070C0"/>
                  </a:gs>
                  <a:gs pos="90000">
                    <a:srgbClr val="002060"/>
                  </a:gs>
                </a:gsLst>
                <a:lin ang="5400000" scaled="1"/>
              </a:gradFill>
              <a:ln w="19050">
                <a:gradFill>
                  <a:gsLst>
                    <a:gs pos="0">
                      <a:srgbClr val="FFFF00"/>
                    </a:gs>
                    <a:gs pos="74000">
                      <a:srgbClr val="FFC000"/>
                    </a:gs>
                    <a:gs pos="83000">
                      <a:srgbClr val="FFFF00"/>
                    </a:gs>
                    <a:gs pos="100000">
                      <a:srgbClr val="FFFF00"/>
                    </a:gs>
                  </a:gsLst>
                  <a:lin ang="5400000" scaled="1"/>
                </a:gradFill>
              </a:ln>
              <a:effectLst/>
            </c:spPr>
            <c:extLst>
              <c:ext xmlns:c16="http://schemas.microsoft.com/office/drawing/2014/chart" uri="{C3380CC4-5D6E-409C-BE32-E72D297353CC}">
                <c16:uniqueId val="{00000003-7E0B-4C20-8E42-15B0B0E8EE1F}"/>
              </c:ext>
            </c:extLst>
          </c:dPt>
          <c:val>
            <c:numRef>
              <c:f>Sheet1!$C$28:$C$29</c:f>
              <c:numCache>
                <c:formatCode>0%</c:formatCode>
                <c:ptCount val="2"/>
                <c:pt idx="0">
                  <c:v>0.44117647058823528</c:v>
                </c:pt>
                <c:pt idx="1">
                  <c:v>0.55882352941176472</c:v>
                </c:pt>
              </c:numCache>
            </c:numRef>
          </c:val>
          <c:extLst>
            <c:ext xmlns:c16="http://schemas.microsoft.com/office/drawing/2014/chart" uri="{C3380CC4-5D6E-409C-BE32-E72D297353CC}">
              <c16:uniqueId val="{00000004-7E0B-4C20-8E42-15B0B0E8EE1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A4040F"/>
              </a:gs>
              <a:gs pos="65000">
                <a:srgbClr val="A4040F"/>
              </a:gs>
              <a:gs pos="58000">
                <a:srgbClr val="FFFF00"/>
              </a:gs>
              <a:gs pos="100000">
                <a:srgbClr val="FFFF00"/>
              </a:gs>
            </a:gsLst>
            <a:lin ang="5400000" scaled="1"/>
          </a:gradFill>
          <a:ln>
            <a:noFill/>
          </a:ln>
          <a:effectLst/>
        </c:spPr>
        <c:marker>
          <c:symbol val="none"/>
        </c:marker>
        <c:dLbl>
          <c:idx val="0"/>
          <c:spPr>
            <a:noFill/>
            <a:ln>
              <a:solidFill>
                <a:srgbClr val="FFFF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252587991718431E-2"/>
          <c:y val="9.523816016508857E-2"/>
          <c:w val="0.90890269151138714"/>
          <c:h val="0.80952348313389932"/>
        </c:manualLayout>
      </c:layout>
      <c:barChart>
        <c:barDir val="bar"/>
        <c:grouping val="clustered"/>
        <c:varyColors val="0"/>
        <c:ser>
          <c:idx val="0"/>
          <c:order val="0"/>
          <c:tx>
            <c:strRef>
              <c:f>Sheet1!$B$33</c:f>
              <c:strCache>
                <c:ptCount val="1"/>
                <c:pt idx="0">
                  <c:v>Total</c:v>
                </c:pt>
              </c:strCache>
            </c:strRef>
          </c:tx>
          <c:spPr>
            <a:gradFill>
              <a:gsLst>
                <a:gs pos="0">
                  <a:srgbClr val="A4040F"/>
                </a:gs>
                <a:gs pos="65000">
                  <a:srgbClr val="A4040F"/>
                </a:gs>
                <a:gs pos="58000">
                  <a:srgbClr val="FFFF00"/>
                </a:gs>
                <a:gs pos="100000">
                  <a:srgbClr val="FFFF00"/>
                </a:gs>
              </a:gsLst>
              <a:lin ang="5400000" scaled="1"/>
            </a:gradFill>
            <a:ln>
              <a:noFill/>
            </a:ln>
            <a:effectLst/>
          </c:spPr>
          <c:invertIfNegative val="0"/>
          <c:dLbls>
            <c:spPr>
              <a:noFill/>
              <a:ln>
                <a:solidFill>
                  <a:srgbClr val="FFFF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Sheet1!$A$34:$A$38</c:f>
              <c:strCache>
                <c:ptCount val="4"/>
                <c:pt idx="0">
                  <c:v>Master's Degree</c:v>
                </c:pt>
                <c:pt idx="1">
                  <c:v>Associates Degree</c:v>
                </c:pt>
                <c:pt idx="2">
                  <c:v>High School</c:v>
                </c:pt>
                <c:pt idx="3">
                  <c:v>Bachelor's Degree</c:v>
                </c:pt>
              </c:strCache>
            </c:strRef>
          </c:cat>
          <c:val>
            <c:numRef>
              <c:f>Sheet1!$B$34:$B$38</c:f>
              <c:numCache>
                <c:formatCode>0.0</c:formatCode>
                <c:ptCount val="4"/>
                <c:pt idx="0">
                  <c:v>0</c:v>
                </c:pt>
                <c:pt idx="1">
                  <c:v>1</c:v>
                </c:pt>
                <c:pt idx="2">
                  <c:v>3</c:v>
                </c:pt>
                <c:pt idx="3">
                  <c:v>6</c:v>
                </c:pt>
              </c:numCache>
            </c:numRef>
          </c:val>
          <c:extLst>
            <c:ext xmlns:c16="http://schemas.microsoft.com/office/drawing/2014/chart" uri="{C3380CC4-5D6E-409C-BE32-E72D297353CC}">
              <c16:uniqueId val="{00000000-6CD2-48FE-B332-543E632CDB34}"/>
            </c:ext>
          </c:extLst>
        </c:ser>
        <c:dLbls>
          <c:dLblPos val="outEnd"/>
          <c:showLegendKey val="0"/>
          <c:showVal val="1"/>
          <c:showCatName val="0"/>
          <c:showSerName val="0"/>
          <c:showPercent val="0"/>
          <c:showBubbleSize val="0"/>
        </c:dLbls>
        <c:gapWidth val="182"/>
        <c:axId val="1266570543"/>
        <c:axId val="1460194063"/>
      </c:barChart>
      <c:catAx>
        <c:axId val="1266570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0194063"/>
        <c:crosses val="autoZero"/>
        <c:auto val="1"/>
        <c:lblAlgn val="ctr"/>
        <c:lblOffset val="100"/>
        <c:noMultiLvlLbl val="0"/>
      </c:catAx>
      <c:valAx>
        <c:axId val="1460194063"/>
        <c:scaling>
          <c:orientation val="minMax"/>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57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DATA_Excel.xlsx]Sheet1!PivotTable7</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rgbClr val="A4040F"/>
              </a:gs>
              <a:gs pos="65000">
                <a:srgbClr val="A4040F"/>
              </a:gs>
              <a:gs pos="58000">
                <a:srgbClr val="FFFF00"/>
              </a:gs>
              <a:gs pos="100000">
                <a:srgbClr val="FFFF00"/>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75000"/>
                </a:schemeClr>
              </a:gs>
              <a:gs pos="100000">
                <a:srgbClr val="002060"/>
              </a:gs>
            </a:gsLst>
            <a:lin ang="5400000" scaled="1"/>
          </a:gradFill>
          <a:ln w="19050">
            <a:solidFill>
              <a:schemeClr val="lt1"/>
            </a:solidFill>
          </a:ln>
          <a:effectLst/>
        </c:spPr>
      </c:pivotFmt>
      <c:pivotFmt>
        <c:idx val="7"/>
        <c:spPr>
          <a:gradFill>
            <a:gsLst>
              <a:gs pos="0">
                <a:srgbClr val="FFC000"/>
              </a:gs>
              <a:gs pos="100000">
                <a:srgbClr val="C00000"/>
              </a:gs>
            </a:gsLst>
            <a:lin ang="5400000" scaled="1"/>
          </a:gradFill>
          <a:ln w="19050">
            <a:solidFill>
              <a:schemeClr val="lt1"/>
            </a:solidFill>
          </a:ln>
          <a:effectLst/>
        </c:spPr>
      </c:pivotFmt>
      <c:pivotFmt>
        <c:idx val="8"/>
        <c:spPr>
          <a:gradFill>
            <a:gsLst>
              <a:gs pos="0">
                <a:schemeClr val="tx1">
                  <a:lumMod val="75000"/>
                  <a:lumOff val="25000"/>
                </a:schemeClr>
              </a:gs>
              <a:gs pos="65000">
                <a:schemeClr val="tx2">
                  <a:lumMod val="75000"/>
                  <a:lumOff val="25000"/>
                </a:schemeClr>
              </a:gs>
              <a:gs pos="58000">
                <a:srgbClr val="00B050"/>
              </a:gs>
              <a:gs pos="100000">
                <a:srgbClr val="00B050"/>
              </a:gs>
            </a:gsLst>
            <a:lin ang="5400000" scaled="1"/>
          </a:gradFill>
          <a:ln w="19050">
            <a:solidFill>
              <a:schemeClr val="lt1"/>
            </a:solidFill>
          </a:ln>
          <a:effectLst/>
        </c:spPr>
      </c:pivotFmt>
    </c:pivotFmts>
    <c:plotArea>
      <c:layout>
        <c:manualLayout>
          <c:layoutTarget val="inner"/>
          <c:xMode val="edge"/>
          <c:yMode val="edge"/>
          <c:x val="0.10415255653253212"/>
          <c:y val="0.14593698175787728"/>
          <c:w val="0.60982818705040265"/>
          <c:h val="0.85406301824212272"/>
        </c:manualLayout>
      </c:layout>
      <c:pieChart>
        <c:varyColors val="1"/>
        <c:ser>
          <c:idx val="0"/>
          <c:order val="0"/>
          <c:tx>
            <c:strRef>
              <c:f>Sheet1!$B$57</c:f>
              <c:strCache>
                <c:ptCount val="1"/>
                <c:pt idx="0">
                  <c:v>Total</c:v>
                </c:pt>
              </c:strCache>
            </c:strRef>
          </c:tx>
          <c:spPr>
            <a:gradFill>
              <a:gsLst>
                <a:gs pos="0">
                  <a:srgbClr val="A4040F"/>
                </a:gs>
                <a:gs pos="65000">
                  <a:srgbClr val="A4040F"/>
                </a:gs>
                <a:gs pos="58000">
                  <a:srgbClr val="FFFF00"/>
                </a:gs>
                <a:gs pos="100000">
                  <a:srgbClr val="FFFF00"/>
                </a:gs>
              </a:gsLst>
              <a:lin ang="5400000" scaled="1"/>
            </a:gradFill>
          </c:spPr>
          <c:dPt>
            <c:idx val="0"/>
            <c:bubble3D val="0"/>
            <c:spPr>
              <a:gradFill>
                <a:gsLst>
                  <a:gs pos="0">
                    <a:schemeClr val="tx1">
                      <a:lumMod val="75000"/>
                      <a:lumOff val="25000"/>
                    </a:schemeClr>
                  </a:gs>
                  <a:gs pos="65000">
                    <a:schemeClr val="tx2">
                      <a:lumMod val="75000"/>
                      <a:lumOff val="25000"/>
                    </a:schemeClr>
                  </a:gs>
                  <a:gs pos="58000">
                    <a:srgbClr val="00B050"/>
                  </a:gs>
                  <a:gs pos="100000">
                    <a:srgbClr val="00B050"/>
                  </a:gs>
                </a:gsLst>
                <a:lin ang="5400000" scaled="1"/>
              </a:gradFill>
              <a:ln w="19050">
                <a:solidFill>
                  <a:schemeClr val="lt1"/>
                </a:solidFill>
              </a:ln>
              <a:effectLst/>
            </c:spPr>
            <c:extLst>
              <c:ext xmlns:c16="http://schemas.microsoft.com/office/drawing/2014/chart" uri="{C3380CC4-5D6E-409C-BE32-E72D297353CC}">
                <c16:uniqueId val="{00000001-20E7-41C4-8F1C-343AD8A5E53E}"/>
              </c:ext>
            </c:extLst>
          </c:dPt>
          <c:dPt>
            <c:idx val="1"/>
            <c:bubble3D val="0"/>
            <c:spPr>
              <a:gradFill>
                <a:gsLst>
                  <a:gs pos="0">
                    <a:srgbClr val="A4040F"/>
                  </a:gs>
                  <a:gs pos="65000">
                    <a:srgbClr val="A4040F"/>
                  </a:gs>
                  <a:gs pos="58000">
                    <a:srgbClr val="FFFF00"/>
                  </a:gs>
                  <a:gs pos="100000">
                    <a:srgbClr val="FFFF00"/>
                  </a:gs>
                </a:gsLst>
                <a:lin ang="5400000" scaled="1"/>
              </a:gradFill>
              <a:ln w="19050">
                <a:solidFill>
                  <a:schemeClr val="lt1"/>
                </a:solidFill>
              </a:ln>
              <a:effectLst/>
            </c:spPr>
            <c:extLst>
              <c:ext xmlns:c16="http://schemas.microsoft.com/office/drawing/2014/chart" uri="{C3380CC4-5D6E-409C-BE32-E72D297353CC}">
                <c16:uniqueId val="{00000003-20E7-41C4-8F1C-343AD8A5E53E}"/>
              </c:ext>
            </c:extLst>
          </c:dPt>
          <c:dPt>
            <c:idx val="2"/>
            <c:bubble3D val="0"/>
            <c:spPr>
              <a:gradFill>
                <a:gsLst>
                  <a:gs pos="0">
                    <a:srgbClr val="A4040F"/>
                  </a:gs>
                  <a:gs pos="65000">
                    <a:srgbClr val="A4040F"/>
                  </a:gs>
                  <a:gs pos="58000">
                    <a:srgbClr val="FFFF00"/>
                  </a:gs>
                  <a:gs pos="100000">
                    <a:srgbClr val="FFFF00"/>
                  </a:gs>
                </a:gsLst>
                <a:lin ang="5400000" scaled="1"/>
              </a:gradFill>
              <a:ln w="19050">
                <a:solidFill>
                  <a:schemeClr val="lt1"/>
                </a:solidFill>
              </a:ln>
              <a:effectLst/>
            </c:spPr>
            <c:extLst>
              <c:ext xmlns:c16="http://schemas.microsoft.com/office/drawing/2014/chart" uri="{C3380CC4-5D6E-409C-BE32-E72D297353CC}">
                <c16:uniqueId val="{00000005-20E7-41C4-8F1C-343AD8A5E53E}"/>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Sheet1!$A$58:$A$59</c:f>
              <c:strCache>
                <c:ptCount val="1"/>
                <c:pt idx="0">
                  <c:v>Sales</c:v>
                </c:pt>
              </c:strCache>
            </c:strRef>
          </c:cat>
          <c:val>
            <c:numRef>
              <c:f>Sheet1!$B$58:$B$59</c:f>
              <c:numCache>
                <c:formatCode>0.00%</c:formatCode>
                <c:ptCount val="1"/>
                <c:pt idx="0">
                  <c:v>1</c:v>
                </c:pt>
              </c:numCache>
            </c:numRef>
          </c:val>
          <c:extLst>
            <c:ext xmlns:c16="http://schemas.microsoft.com/office/drawing/2014/chart" uri="{C3380CC4-5D6E-409C-BE32-E72D297353CC}">
              <c16:uniqueId val="{00000006-20E7-41C4-8F1C-343AD8A5E53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385868162372365"/>
          <c:y val="0.15823930796436411"/>
          <c:w val="0.17598864468244463"/>
          <c:h val="0.592486221745199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DATA_Excel.xlsx]Sheet1!PivotTable8</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rgbClr val="92D05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0303142796662"/>
          <c:y val="9.6687171597666377E-2"/>
          <c:w val="0.84887988847745677"/>
          <c:h val="0.79510690764447367"/>
        </c:manualLayout>
      </c:layout>
      <c:barChart>
        <c:barDir val="col"/>
        <c:grouping val="clustered"/>
        <c:varyColors val="0"/>
        <c:ser>
          <c:idx val="0"/>
          <c:order val="0"/>
          <c:tx>
            <c:strRef>
              <c:f>Sheet1!$B$68</c:f>
              <c:strCache>
                <c:ptCount val="1"/>
                <c:pt idx="0">
                  <c:v>Total</c:v>
                </c:pt>
              </c:strCache>
            </c:strRef>
          </c:tx>
          <c:spPr>
            <a:gradFill>
              <a:gsLst>
                <a:gs pos="0">
                  <a:srgbClr val="00B050"/>
                </a:gs>
                <a:gs pos="100000">
                  <a:srgbClr val="92D05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Sheet1!$A$69:$A$74</c:f>
              <c:strCache>
                <c:ptCount val="5"/>
                <c:pt idx="0">
                  <c:v>25 - 34</c:v>
                </c:pt>
                <c:pt idx="1">
                  <c:v>Under 25</c:v>
                </c:pt>
                <c:pt idx="2">
                  <c:v>35 - 44</c:v>
                </c:pt>
                <c:pt idx="3">
                  <c:v>45 - 54</c:v>
                </c:pt>
                <c:pt idx="4">
                  <c:v>Over 55</c:v>
                </c:pt>
              </c:strCache>
            </c:strRef>
          </c:cat>
          <c:val>
            <c:numRef>
              <c:f>Sheet1!$B$69:$B$74</c:f>
              <c:numCache>
                <c:formatCode>0.0</c:formatCode>
                <c:ptCount val="5"/>
                <c:pt idx="0">
                  <c:v>4</c:v>
                </c:pt>
                <c:pt idx="1">
                  <c:v>3</c:v>
                </c:pt>
                <c:pt idx="2">
                  <c:v>2</c:v>
                </c:pt>
                <c:pt idx="3">
                  <c:v>1</c:v>
                </c:pt>
                <c:pt idx="4">
                  <c:v>0</c:v>
                </c:pt>
              </c:numCache>
            </c:numRef>
          </c:val>
          <c:extLst>
            <c:ext xmlns:c16="http://schemas.microsoft.com/office/drawing/2014/chart" uri="{C3380CC4-5D6E-409C-BE32-E72D297353CC}">
              <c16:uniqueId val="{00000000-6930-40C4-B842-E2BE20C1748F}"/>
            </c:ext>
          </c:extLst>
        </c:ser>
        <c:dLbls>
          <c:dLblPos val="outEnd"/>
          <c:showLegendKey val="0"/>
          <c:showVal val="1"/>
          <c:showCatName val="0"/>
          <c:showSerName val="0"/>
          <c:showPercent val="0"/>
          <c:showBubbleSize val="0"/>
        </c:dLbls>
        <c:gapWidth val="219"/>
        <c:overlap val="-27"/>
        <c:axId val="1477584655"/>
        <c:axId val="1457163871"/>
      </c:barChart>
      <c:catAx>
        <c:axId val="147758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7163871"/>
        <c:crosses val="autoZero"/>
        <c:auto val="1"/>
        <c:lblAlgn val="ctr"/>
        <c:lblOffset val="100"/>
        <c:noMultiLvlLbl val="0"/>
      </c:catAx>
      <c:valAx>
        <c:axId val="145716387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758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0B17BF26-6DEC-49DC-89BF-C4E40BEB83A8}">
          <cx:tx>
            <cx:txData>
              <cx:f>_xlchart.v1.4</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DF5236F2-57BF-4445-B82F-ADA0A9056D12}">
          <cx:tx>
            <cx:txData>
              <cx:f>_xlchart.v2.1</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0B17BF26-6DEC-49DC-89BF-C4E40BEB83A8}">
          <cx:tx>
            <cx:txData>
              <cx:f>_xlchart.v1.10</cx:f>
              <cx:v>Attrition</cx:v>
            </cx:txData>
          </cx:tx>
          <cx:spPr>
            <a:solidFill>
              <a:srgbClr val="8A3F0C"/>
            </a:solidFill>
            <a:ln>
              <a:solidFill>
                <a:srgbClr val="EAA6AB"/>
              </a:solidFill>
            </a:ln>
          </cx:spPr>
          <cx:dataPt idx="0">
            <cx:spPr>
              <a:solidFill>
                <a:srgbClr val="7030A0"/>
              </a:solidFill>
            </cx:spPr>
          </cx:dataPt>
          <cx:dataPt idx="1">
            <cx:spPr>
              <a:solidFill>
                <a:srgbClr val="0070C0"/>
              </a:solidFill>
            </cx:spPr>
          </cx:dataPt>
          <cx:dataPt idx="2">
            <cx:spPr>
              <a:solidFill>
                <a:srgbClr val="FFFFFF">
                  <a:lumMod val="85000"/>
                </a:srgbClr>
              </a:solidFill>
            </cx:spPr>
          </cx:dataPt>
          <cx:dataPt idx="3">
            <cx:spPr>
              <a:solidFill>
                <a:srgbClr val="4472C4">
                  <a:lumMod val="40000"/>
                  <a:lumOff val="60000"/>
                </a:srgbClr>
              </a:solidFill>
            </cx:spPr>
          </cx:dataPt>
          <cx:dataPt idx="4">
            <cx:spPr>
              <a:solidFill>
                <a:srgbClr val="70AD47">
                  <a:lumMod val="75000"/>
                </a:srgbClr>
              </a:solidFill>
            </cx:spPr>
          </cx:dataPt>
          <cx:dataPt idx="6">
            <cx:spPr>
              <a:solidFill>
                <a:srgbClr val="FFFF00"/>
              </a:solidFill>
            </cx:spPr>
          </cx:dataPt>
          <cx:dataPt idx="7">
            <cx:spPr>
              <a:solidFill>
                <a:srgbClr val="FF0000"/>
              </a:solidFill>
            </cx:spPr>
          </cx:dataPt>
          <cx:dataLabels pos="inEnd">
            <cx:txPr>
              <a:bodyPr spcFirstLastPara="1" vertOverflow="ellipsis" horzOverflow="overflow" wrap="square" lIns="0" tIns="0" rIns="0" bIns="0" anchor="ctr" anchorCtr="1"/>
              <a:lstStyle/>
              <a:p>
                <a:pPr algn="ctr" rtl="0">
                  <a:defRPr sz="1100">
                    <a:solidFill>
                      <a:schemeClr val="tx1"/>
                    </a:solidFill>
                  </a:defRPr>
                </a:pPr>
                <a:endParaRPr lang="en-US" sz="1100" b="0" i="0" u="none" strike="noStrike" baseline="0">
                  <a:solidFill>
                    <a:schemeClr val="tx1"/>
                  </a:solidFill>
                  <a:latin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DF5236F2-57BF-4445-B82F-ADA0A9056D12}">
          <cx:tx>
            <cx:txData>
              <cx:f>_xlchart.v2.7</cx:f>
              <cx:v>Attrition</cx:v>
            </cx:txData>
          </cx:tx>
          <cx:spPr>
            <a:gradFill>
              <a:gsLst>
                <a:gs pos="0">
                  <a:srgbClr val="92D050"/>
                </a:gs>
                <a:gs pos="71000">
                  <a:srgbClr val="D28208"/>
                </a:gs>
                <a:gs pos="45000">
                  <a:srgbClr val="92D050"/>
                </a:gs>
                <a:gs pos="100000">
                  <a:srgbClr val="FFFF00"/>
                </a:gs>
              </a:gsLst>
              <a:lin ang="5400000" scaled="1"/>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1</xdr:row>
      <xdr:rowOff>57150</xdr:rowOff>
    </xdr:from>
    <xdr:to>
      <xdr:col>8</xdr:col>
      <xdr:colOff>542925</xdr:colOff>
      <xdr:row>7</xdr:row>
      <xdr:rowOff>85725</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E2AB612C-4B52-863C-4EAD-90577FCA858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7639050" y="257175"/>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85725</xdr:colOff>
      <xdr:row>7</xdr:row>
      <xdr:rowOff>95250</xdr:rowOff>
    </xdr:from>
    <xdr:to>
      <xdr:col>4</xdr:col>
      <xdr:colOff>895351</xdr:colOff>
      <xdr:row>14</xdr:row>
      <xdr:rowOff>114301</xdr:rowOff>
    </xdr:to>
    <xdr:graphicFrame macro="">
      <xdr:nvGraphicFramePr>
        <xdr:cNvPr id="3" name="Chart 2">
          <a:extLst>
            <a:ext uri="{FF2B5EF4-FFF2-40B4-BE49-F238E27FC236}">
              <a16:creationId xmlns:a16="http://schemas.microsoft.com/office/drawing/2014/main" id="{E88ADD48-81FE-1A67-3D16-E794ACAA2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962025</xdr:colOff>
      <xdr:row>19</xdr:row>
      <xdr:rowOff>47625</xdr:rowOff>
    </xdr:from>
    <xdr:to>
      <xdr:col>5</xdr:col>
      <xdr:colOff>361950</xdr:colOff>
      <xdr:row>24</xdr:row>
      <xdr:rowOff>171450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4E7B6F0-BDCF-9EE9-D9DC-C7A14F59FC3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48125" y="3848100"/>
              <a:ext cx="1828800"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1709738</xdr:colOff>
      <xdr:row>13</xdr:row>
      <xdr:rowOff>114299</xdr:rowOff>
    </xdr:from>
    <xdr:to>
      <xdr:col>2</xdr:col>
      <xdr:colOff>19050</xdr:colOff>
      <xdr:row>20</xdr:row>
      <xdr:rowOff>142873</xdr:rowOff>
    </xdr:to>
    <xdr:graphicFrame macro="">
      <xdr:nvGraphicFramePr>
        <xdr:cNvPr id="5" name="Chart 4">
          <a:extLst>
            <a:ext uri="{FF2B5EF4-FFF2-40B4-BE49-F238E27FC236}">
              <a16:creationId xmlns:a16="http://schemas.microsoft.com/office/drawing/2014/main" id="{3B938640-C408-005B-4C33-A96150586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190500</xdr:colOff>
      <xdr:row>25</xdr:row>
      <xdr:rowOff>57150</xdr:rowOff>
    </xdr:from>
    <xdr:to>
      <xdr:col>4</xdr:col>
      <xdr:colOff>66675</xdr:colOff>
      <xdr:row>29</xdr:row>
      <xdr:rowOff>142874</xdr:rowOff>
    </xdr:to>
    <xdr:graphicFrame macro="">
      <xdr:nvGraphicFramePr>
        <xdr:cNvPr id="7" name="Chart 6">
          <a:extLst>
            <a:ext uri="{FF2B5EF4-FFF2-40B4-BE49-F238E27FC236}">
              <a16:creationId xmlns:a16="http://schemas.microsoft.com/office/drawing/2014/main" id="{FA4B7E61-3896-F16E-69FE-402769D8F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66675</xdr:colOff>
      <xdr:row>31</xdr:row>
      <xdr:rowOff>161925</xdr:rowOff>
    </xdr:from>
    <xdr:to>
      <xdr:col>4</xdr:col>
      <xdr:colOff>276225</xdr:colOff>
      <xdr:row>39</xdr:row>
      <xdr:rowOff>28574</xdr:rowOff>
    </xdr:to>
    <xdr:graphicFrame macro="">
      <xdr:nvGraphicFramePr>
        <xdr:cNvPr id="8" name="Chart 7">
          <a:extLst>
            <a:ext uri="{FF2B5EF4-FFF2-40B4-BE49-F238E27FC236}">
              <a16:creationId xmlns:a16="http://schemas.microsoft.com/office/drawing/2014/main" id="{B4E251F1-E562-18B2-BE92-7F778AD26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176212</xdr:colOff>
      <xdr:row>41</xdr:row>
      <xdr:rowOff>180974</xdr:rowOff>
    </xdr:from>
    <xdr:to>
      <xdr:col>9</xdr:col>
      <xdr:colOff>561975</xdr:colOff>
      <xdr:row>53</xdr:row>
      <xdr:rowOff>123825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EF21C7D2-D61C-D914-FCCB-C66AF03B3F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76762" y="8381999"/>
              <a:ext cx="4243388" cy="23431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223838</xdr:colOff>
      <xdr:row>55</xdr:row>
      <xdr:rowOff>38100</xdr:rowOff>
    </xdr:from>
    <xdr:to>
      <xdr:col>4</xdr:col>
      <xdr:colOff>47626</xdr:colOff>
      <xdr:row>64</xdr:row>
      <xdr:rowOff>152400</xdr:rowOff>
    </xdr:to>
    <xdr:graphicFrame macro="">
      <xdr:nvGraphicFramePr>
        <xdr:cNvPr id="10" name="Chart 9">
          <a:extLst>
            <a:ext uri="{FF2B5EF4-FFF2-40B4-BE49-F238E27FC236}">
              <a16:creationId xmlns:a16="http://schemas.microsoft.com/office/drawing/2014/main" id="{DBD0CEA0-73F0-6EAC-2014-D8761E6CB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233362</xdr:colOff>
      <xdr:row>66</xdr:row>
      <xdr:rowOff>114299</xdr:rowOff>
    </xdr:from>
    <xdr:to>
      <xdr:col>4</xdr:col>
      <xdr:colOff>885825</xdr:colOff>
      <xdr:row>74</xdr:row>
      <xdr:rowOff>142874</xdr:rowOff>
    </xdr:to>
    <xdr:graphicFrame macro="">
      <xdr:nvGraphicFramePr>
        <xdr:cNvPr id="11" name="Chart 10">
          <a:extLst>
            <a:ext uri="{FF2B5EF4-FFF2-40B4-BE49-F238E27FC236}">
              <a16:creationId xmlns:a16="http://schemas.microsoft.com/office/drawing/2014/main" id="{85C6BBEA-A938-615E-DB04-B6149C545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157162</xdr:colOff>
      <xdr:row>75</xdr:row>
      <xdr:rowOff>152400</xdr:rowOff>
    </xdr:from>
    <xdr:to>
      <xdr:col>9</xdr:col>
      <xdr:colOff>371475</xdr:colOff>
      <xdr:row>84</xdr:row>
      <xdr:rowOff>161925</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78C42E20-4E42-3C29-8583-B83AE10AC5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557712" y="15154275"/>
              <a:ext cx="4071938" cy="1809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1104900</xdr:colOff>
      <xdr:row>70</xdr:row>
      <xdr:rowOff>142875</xdr:rowOff>
    </xdr:from>
    <xdr:to>
      <xdr:col>4</xdr:col>
      <xdr:colOff>514350</xdr:colOff>
      <xdr:row>84</xdr:row>
      <xdr:rowOff>9525</xdr:rowOff>
    </xdr:to>
    <mc:AlternateContent xmlns:mc="http://schemas.openxmlformats.org/markup-compatibility/2006" xmlns:a14="http://schemas.microsoft.com/office/drawing/2010/main">
      <mc:Choice Requires="a14">
        <xdr:graphicFrame macro="">
          <xdr:nvGraphicFramePr>
            <xdr:cNvPr id="13" name="Department">
              <a:extLst>
                <a:ext uri="{FF2B5EF4-FFF2-40B4-BE49-F238E27FC236}">
                  <a16:creationId xmlns:a16="http://schemas.microsoft.com/office/drawing/2014/main" id="{CDAD212A-F9E5-34D8-7A4E-2846A3AE5D7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86100" y="14144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504825</xdr:colOff>
      <xdr:row>72</xdr:row>
      <xdr:rowOff>114300</xdr:rowOff>
    </xdr:from>
    <xdr:to>
      <xdr:col>9</xdr:col>
      <xdr:colOff>276225</xdr:colOff>
      <xdr:row>85</xdr:row>
      <xdr:rowOff>180975</xdr:rowOff>
    </xdr:to>
    <mc:AlternateContent xmlns:mc="http://schemas.openxmlformats.org/markup-compatibility/2006" xmlns:a14="http://schemas.microsoft.com/office/drawing/2010/main">
      <mc:Choice Requires="a14">
        <xdr:graphicFrame macro="">
          <xdr:nvGraphicFramePr>
            <xdr:cNvPr id="14" name="Education Field 2">
              <a:extLst>
                <a:ext uri="{FF2B5EF4-FFF2-40B4-BE49-F238E27FC236}">
                  <a16:creationId xmlns:a16="http://schemas.microsoft.com/office/drawing/2014/main" id="{3B598236-E632-0302-C442-DFEEBAFFA9B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705600" y="145161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9237</xdr:colOff>
      <xdr:row>1</xdr:row>
      <xdr:rowOff>144322</xdr:rowOff>
    </xdr:from>
    <xdr:ext cx="13643263" cy="7485496"/>
    <xdr:grpSp>
      <xdr:nvGrpSpPr>
        <xdr:cNvPr id="2" name="Shape 2">
          <a:extLst>
            <a:ext uri="{FF2B5EF4-FFF2-40B4-BE49-F238E27FC236}">
              <a16:creationId xmlns:a16="http://schemas.microsoft.com/office/drawing/2014/main" id="{00000000-0008-0000-0200-000002000000}"/>
            </a:ext>
          </a:extLst>
        </xdr:cNvPr>
        <xdr:cNvGrpSpPr/>
      </xdr:nvGrpSpPr>
      <xdr:grpSpPr>
        <a:xfrm>
          <a:off x="1318925" y="337799"/>
          <a:ext cx="13643263" cy="7485496"/>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74610" y="1215714"/>
              <a:ext cx="13260615" cy="1013840"/>
              <a:chOff x="1874855" y="1215714"/>
              <a:chExt cx="13374670" cy="1013840"/>
            </a:xfrm>
          </xdr:grpSpPr>
          <xdr:sp macro="" textlink="Sheet1!A7">
            <xdr:nvSpPr>
              <xdr:cNvPr id="10" name="Shape 10">
                <a:extLst>
                  <a:ext uri="{FF2B5EF4-FFF2-40B4-BE49-F238E27FC236}">
                    <a16:creationId xmlns:a16="http://schemas.microsoft.com/office/drawing/2014/main" id="{00000000-0008-0000-0200-00000A000000}"/>
                  </a:ext>
                </a:extLst>
              </xdr:cNvPr>
              <xdr:cNvSpPr/>
            </xdr:nvSpPr>
            <xdr:spPr>
              <a:xfrm>
                <a:off x="1874855" y="1230706"/>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7818AE54-3D78-4BD2-A107-B22004FD1DD2}" type="TxLink">
                  <a:rPr lang="en-US" sz="2800" b="0" i="0" u="none" strike="noStrike">
                    <a:solidFill>
                      <a:srgbClr val="92D050"/>
                    </a:solidFill>
                    <a:latin typeface="Arial Black" panose="020B0A04020102020204" pitchFamily="34" charset="0"/>
                    <a:cs typeface="Calibri"/>
                  </a:rPr>
                  <a:pPr marL="0" lvl="0" indent="0" algn="ctr" rtl="0">
                    <a:spcBef>
                      <a:spcPts val="0"/>
                    </a:spcBef>
                    <a:spcAft>
                      <a:spcPts val="0"/>
                    </a:spcAft>
                    <a:buNone/>
                  </a:pPr>
                  <a:t>34</a:t>
                </a:fld>
                <a:endParaRPr sz="2800">
                  <a:solidFill>
                    <a:srgbClr val="92D050"/>
                  </a:solidFill>
                  <a:latin typeface="Arial Black" panose="020B0A04020102020204" pitchFamily="34" charset="0"/>
                </a:endParaRPr>
              </a:p>
            </xdr:txBody>
          </xdr:sp>
          <xdr:sp macro="" textlink="Sheet1!D7">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9BBF2B73-7E39-4A23-B9DF-8AC68A594729}" type="TxLink">
                  <a:rPr lang="en-US" sz="2800" b="0" i="0" u="none" strike="noStrike">
                    <a:solidFill>
                      <a:srgbClr val="92D050"/>
                    </a:solidFill>
                    <a:latin typeface="Arial Black" panose="020B0A04020102020204" pitchFamily="34" charset="0"/>
                    <a:cs typeface="Calibri"/>
                  </a:rPr>
                  <a:pPr marL="0" lvl="0" indent="0" algn="ctr" rtl="0">
                    <a:spcBef>
                      <a:spcPts val="0"/>
                    </a:spcBef>
                    <a:spcAft>
                      <a:spcPts val="0"/>
                    </a:spcAft>
                    <a:buNone/>
                  </a:pPr>
                  <a:t>24</a:t>
                </a:fld>
                <a:endParaRPr sz="2800">
                  <a:solidFill>
                    <a:srgbClr val="92D050"/>
                  </a:solidFill>
                  <a:latin typeface="Arial Black" panose="020B0A04020102020204" pitchFamily="34" charset="0"/>
                </a:endParaRPr>
              </a:p>
            </xdr:txBody>
          </xdr:sp>
          <xdr:sp macro="" textlink="Sheet1!E7">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030B0ED3-F2F4-429E-B44D-408B6EA902CB}" type="TxLink">
                  <a:rPr lang="en-US" sz="2800" b="0" i="0" u="none" strike="noStrike">
                    <a:solidFill>
                      <a:srgbClr val="92D050"/>
                    </a:solidFill>
                    <a:latin typeface="Arial Black" panose="020B0A04020102020204" pitchFamily="34" charset="0"/>
                    <a:cs typeface="Calibri"/>
                  </a:rPr>
                  <a:pPr marL="0" lvl="0" indent="0" algn="ctr" rtl="0">
                    <a:spcBef>
                      <a:spcPts val="0"/>
                    </a:spcBef>
                    <a:spcAft>
                      <a:spcPts val="0"/>
                    </a:spcAft>
                    <a:buNone/>
                  </a:pPr>
                  <a:t>29.41%</a:t>
                </a:fld>
                <a:endParaRPr sz="2800">
                  <a:solidFill>
                    <a:srgbClr val="92D050"/>
                  </a:solidFill>
                  <a:latin typeface="Arial Black" panose="020B0A04020102020204" pitchFamily="34" charset="0"/>
                </a:endParaRPr>
              </a:p>
            </xdr:txBody>
          </xdr:sp>
          <xdr:sp macro="" textlink="Sheet1!$D$7">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5CA1E242-8A1D-4E58-BCE6-5F7662AB290D}" type="TxLink">
                  <a:rPr lang="en-US" sz="2800" b="0" i="0" u="none" strike="noStrike">
                    <a:solidFill>
                      <a:srgbClr val="92D050"/>
                    </a:solidFill>
                    <a:latin typeface="Arial Black" panose="020B0A04020102020204" pitchFamily="34" charset="0"/>
                    <a:cs typeface="Calibri"/>
                  </a:rPr>
                  <a:pPr marL="0" lvl="0" indent="0" algn="ctr" rtl="0">
                    <a:spcBef>
                      <a:spcPts val="0"/>
                    </a:spcBef>
                    <a:spcAft>
                      <a:spcPts val="0"/>
                    </a:spcAft>
                    <a:buNone/>
                  </a:pPr>
                  <a:t>24</a:t>
                </a:fld>
                <a:endParaRPr sz="2800">
                  <a:solidFill>
                    <a:srgbClr val="92D050"/>
                  </a:solidFill>
                  <a:latin typeface="Arial Black" panose="020B0A04020102020204" pitchFamily="34" charset="0"/>
                </a:endParaRPr>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tx2">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187613</xdr:colOff>
      <xdr:row>7</xdr:row>
      <xdr:rowOff>0</xdr:rowOff>
    </xdr:from>
    <xdr:to>
      <xdr:col>6</xdr:col>
      <xdr:colOff>144317</xdr:colOff>
      <xdr:row>8</xdr:row>
      <xdr:rowOff>173181</xdr:rowOff>
    </xdr:to>
    <xdr:sp macro="" textlink="">
      <xdr:nvSpPr>
        <xdr:cNvPr id="29" name="TextBox 28">
          <a:extLst>
            <a:ext uri="{FF2B5EF4-FFF2-40B4-BE49-F238E27FC236}">
              <a16:creationId xmlns:a16="http://schemas.microsoft.com/office/drawing/2014/main" id="{A26E4FCE-0593-9882-2C4D-CBC1D5387789}"/>
            </a:ext>
          </a:extLst>
        </xdr:cNvPr>
        <xdr:cNvSpPr txBox="1"/>
      </xdr:nvSpPr>
      <xdr:spPr>
        <a:xfrm>
          <a:off x="1486477" y="1313295"/>
          <a:ext cx="2554431" cy="36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FF0000"/>
              </a:solidFill>
              <a:latin typeface="Arial Black" panose="020B0A04020102020204" pitchFamily="34" charset="0"/>
            </a:rPr>
            <a:t>TOTAL</a:t>
          </a:r>
          <a:r>
            <a:rPr lang="en-IN" sz="1400">
              <a:solidFill>
                <a:srgbClr val="FF0000"/>
              </a:solidFill>
            </a:rPr>
            <a:t> </a:t>
          </a:r>
          <a:r>
            <a:rPr lang="en-IN" sz="1400">
              <a:solidFill>
                <a:srgbClr val="FF0000"/>
              </a:solidFill>
              <a:latin typeface="Arial Black" panose="020B0A04020102020204" pitchFamily="34" charset="0"/>
            </a:rPr>
            <a:t>EMPLOYEES</a:t>
          </a:r>
        </a:p>
      </xdr:txBody>
    </xdr:sp>
    <xdr:clientData/>
  </xdr:twoCellAnchor>
  <xdr:twoCellAnchor>
    <xdr:from>
      <xdr:col>6</xdr:col>
      <xdr:colOff>269010</xdr:colOff>
      <xdr:row>6</xdr:row>
      <xdr:rowOff>129887</xdr:rowOff>
    </xdr:from>
    <xdr:to>
      <xdr:col>10</xdr:col>
      <xdr:colOff>284656</xdr:colOff>
      <xdr:row>11</xdr:row>
      <xdr:rowOff>153351</xdr:rowOff>
    </xdr:to>
    <xdr:sp macro="" textlink="Sheet1!B7">
      <xdr:nvSpPr>
        <xdr:cNvPr id="32" name="Shape 10">
          <a:extLst>
            <a:ext uri="{FF2B5EF4-FFF2-40B4-BE49-F238E27FC236}">
              <a16:creationId xmlns:a16="http://schemas.microsoft.com/office/drawing/2014/main" id="{31BF3CE2-5A81-40F5-95D3-DFAC2982E7FC}"/>
            </a:ext>
          </a:extLst>
        </xdr:cNvPr>
        <xdr:cNvSpPr/>
      </xdr:nvSpPr>
      <xdr:spPr>
        <a:xfrm>
          <a:off x="4165601" y="1255569"/>
          <a:ext cx="2613373" cy="961532"/>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546423D0-9B8C-41D6-974B-A0D3CE4F632E}" type="TxLink">
            <a:rPr lang="en-US" sz="2800" b="0" i="0" u="none" strike="noStrike">
              <a:solidFill>
                <a:srgbClr val="92D050"/>
              </a:solidFill>
              <a:latin typeface="Arial Black" panose="020B0A04020102020204" pitchFamily="34" charset="0"/>
              <a:cs typeface="Calibri"/>
            </a:rPr>
            <a:pPr marL="0" lvl="0" indent="0" algn="ctr" rtl="0">
              <a:spcBef>
                <a:spcPts val="0"/>
              </a:spcBef>
              <a:spcAft>
                <a:spcPts val="0"/>
              </a:spcAft>
              <a:buNone/>
            </a:pPr>
            <a:t>10</a:t>
          </a:fld>
          <a:endParaRPr sz="2800">
            <a:solidFill>
              <a:srgbClr val="92D050"/>
            </a:solidFill>
            <a:latin typeface="Arial Black" panose="020B0A04020102020204" pitchFamily="34" charset="0"/>
          </a:endParaRPr>
        </a:p>
      </xdr:txBody>
    </xdr:sp>
    <xdr:clientData/>
  </xdr:twoCellAnchor>
  <xdr:oneCellAnchor>
    <xdr:from>
      <xdr:col>7</xdr:col>
      <xdr:colOff>43295</xdr:colOff>
      <xdr:row>6</xdr:row>
      <xdr:rowOff>158750</xdr:rowOff>
    </xdr:from>
    <xdr:ext cx="1529773" cy="453867"/>
    <xdr:sp macro="" textlink="">
      <xdr:nvSpPr>
        <xdr:cNvPr id="33" name="TextBox 32">
          <a:extLst>
            <a:ext uri="{FF2B5EF4-FFF2-40B4-BE49-F238E27FC236}">
              <a16:creationId xmlns:a16="http://schemas.microsoft.com/office/drawing/2014/main" id="{A7443514-2268-3BC7-9912-6D137403658D}"/>
            </a:ext>
          </a:extLst>
        </xdr:cNvPr>
        <xdr:cNvSpPr txBox="1"/>
      </xdr:nvSpPr>
      <xdr:spPr>
        <a:xfrm>
          <a:off x="4589318" y="1284432"/>
          <a:ext cx="1529773" cy="453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400">
              <a:solidFill>
                <a:srgbClr val="FF0000"/>
              </a:solidFill>
              <a:latin typeface="Arial Black" panose="020B0A04020102020204" pitchFamily="34" charset="0"/>
            </a:rPr>
            <a:t>Attrition</a:t>
          </a:r>
        </a:p>
      </xdr:txBody>
    </xdr:sp>
    <xdr:clientData/>
  </xdr:oneCellAnchor>
  <xdr:twoCellAnchor>
    <xdr:from>
      <xdr:col>10</xdr:col>
      <xdr:colOff>375227</xdr:colOff>
      <xdr:row>7</xdr:row>
      <xdr:rowOff>1</xdr:rowOff>
    </xdr:from>
    <xdr:to>
      <xdr:col>14</xdr:col>
      <xdr:colOff>288637</xdr:colOff>
      <xdr:row>9</xdr:row>
      <xdr:rowOff>0</xdr:rowOff>
    </xdr:to>
    <xdr:sp macro="" textlink="">
      <xdr:nvSpPr>
        <xdr:cNvPr id="35" name="TextBox 34">
          <a:extLst>
            <a:ext uri="{FF2B5EF4-FFF2-40B4-BE49-F238E27FC236}">
              <a16:creationId xmlns:a16="http://schemas.microsoft.com/office/drawing/2014/main" id="{87F021A3-A414-F8A9-789A-05FEE7658723}"/>
            </a:ext>
          </a:extLst>
        </xdr:cNvPr>
        <xdr:cNvSpPr txBox="1"/>
      </xdr:nvSpPr>
      <xdr:spPr>
        <a:xfrm>
          <a:off x="6869545" y="1313296"/>
          <a:ext cx="2511137" cy="37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FF0000"/>
              </a:solidFill>
              <a:latin typeface="Arial Black" panose="020B0A04020102020204" pitchFamily="34" charset="0"/>
            </a:rPr>
            <a:t>Active Employees</a:t>
          </a:r>
        </a:p>
      </xdr:txBody>
    </xdr:sp>
    <xdr:clientData/>
  </xdr:twoCellAnchor>
  <xdr:twoCellAnchor>
    <xdr:from>
      <xdr:col>15</xdr:col>
      <xdr:colOff>28864</xdr:colOff>
      <xdr:row>7</xdr:row>
      <xdr:rowOff>43296</xdr:rowOff>
    </xdr:from>
    <xdr:to>
      <xdr:col>18</xdr:col>
      <xdr:colOff>360795</xdr:colOff>
      <xdr:row>8</xdr:row>
      <xdr:rowOff>173182</xdr:rowOff>
    </xdr:to>
    <xdr:sp macro="" textlink="">
      <xdr:nvSpPr>
        <xdr:cNvPr id="36" name="TextBox 35">
          <a:extLst>
            <a:ext uri="{FF2B5EF4-FFF2-40B4-BE49-F238E27FC236}">
              <a16:creationId xmlns:a16="http://schemas.microsoft.com/office/drawing/2014/main" id="{C809E42D-C14F-74BE-4908-247EAF885FF6}"/>
            </a:ext>
          </a:extLst>
        </xdr:cNvPr>
        <xdr:cNvSpPr txBox="1"/>
      </xdr:nvSpPr>
      <xdr:spPr>
        <a:xfrm>
          <a:off x="9770341" y="1356591"/>
          <a:ext cx="2280227"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FF0000"/>
              </a:solidFill>
              <a:latin typeface="Arial Black" panose="020B0A04020102020204" pitchFamily="34" charset="0"/>
            </a:rPr>
            <a:t>Attrition Rate</a:t>
          </a:r>
        </a:p>
      </xdr:txBody>
    </xdr:sp>
    <xdr:clientData/>
  </xdr:twoCellAnchor>
  <xdr:twoCellAnchor>
    <xdr:from>
      <xdr:col>19</xdr:col>
      <xdr:colOff>230909</xdr:colOff>
      <xdr:row>7</xdr:row>
      <xdr:rowOff>14432</xdr:rowOff>
    </xdr:from>
    <xdr:to>
      <xdr:col>22</xdr:col>
      <xdr:colOff>158750</xdr:colOff>
      <xdr:row>8</xdr:row>
      <xdr:rowOff>144318</xdr:rowOff>
    </xdr:to>
    <xdr:sp macro="" textlink="">
      <xdr:nvSpPr>
        <xdr:cNvPr id="37" name="TextBox 36">
          <a:extLst>
            <a:ext uri="{FF2B5EF4-FFF2-40B4-BE49-F238E27FC236}">
              <a16:creationId xmlns:a16="http://schemas.microsoft.com/office/drawing/2014/main" id="{9CA7A3B9-F025-2247-D077-7522F31AD45B}"/>
            </a:ext>
          </a:extLst>
        </xdr:cNvPr>
        <xdr:cNvSpPr txBox="1"/>
      </xdr:nvSpPr>
      <xdr:spPr>
        <a:xfrm>
          <a:off x="12570114" y="1327727"/>
          <a:ext cx="187613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FF0000"/>
              </a:solidFill>
              <a:latin typeface="Arial Black" panose="020B0A04020102020204" pitchFamily="34" charset="0"/>
            </a:rPr>
            <a:t>Average Age</a:t>
          </a:r>
        </a:p>
      </xdr:txBody>
    </xdr:sp>
    <xdr:clientData/>
  </xdr:twoCellAnchor>
  <xdr:oneCellAnchor>
    <xdr:from>
      <xdr:col>5</xdr:col>
      <xdr:colOff>266754</xdr:colOff>
      <xdr:row>7</xdr:row>
      <xdr:rowOff>13981</xdr:rowOff>
    </xdr:from>
    <xdr:ext cx="438150" cy="375227"/>
    <xdr:pic>
      <xdr:nvPicPr>
        <xdr:cNvPr id="38" name="image4.png">
          <a:extLst>
            <a:ext uri="{FF2B5EF4-FFF2-40B4-BE49-F238E27FC236}">
              <a16:creationId xmlns:a16="http://schemas.microsoft.com/office/drawing/2014/main" id="{E34FA9EC-6479-4258-A875-C75B9D42EB12}"/>
            </a:ext>
          </a:extLst>
        </xdr:cNvPr>
        <xdr:cNvPicPr preferRelativeResize="0"/>
      </xdr:nvPicPr>
      <xdr:blipFill>
        <a:blip xmlns:r="http://schemas.openxmlformats.org/officeDocument/2006/relationships" r:embed="rId1" cstate="print">
          <a:duotone>
            <a:schemeClr val="accent1">
              <a:shade val="45000"/>
              <a:satMod val="135000"/>
            </a:schemeClr>
            <a:prstClr val="white"/>
          </a:duotone>
        </a:blip>
        <a:stretch>
          <a:fillRect/>
        </a:stretch>
      </xdr:blipFill>
      <xdr:spPr>
        <a:xfrm>
          <a:off x="3540973" y="1368317"/>
          <a:ext cx="438150" cy="375227"/>
        </a:xfrm>
        <a:prstGeom prst="rect">
          <a:avLst/>
        </a:prstGeom>
        <a:noFill/>
      </xdr:spPr>
    </xdr:pic>
    <xdr:clientData fLocksWithSheet="0"/>
  </xdr:oneCellAnchor>
  <xdr:oneCellAnchor>
    <xdr:from>
      <xdr:col>13</xdr:col>
      <xdr:colOff>314793</xdr:colOff>
      <xdr:row>7</xdr:row>
      <xdr:rowOff>14434</xdr:rowOff>
    </xdr:from>
    <xdr:ext cx="533978" cy="360794"/>
    <xdr:pic>
      <xdr:nvPicPr>
        <xdr:cNvPr id="39" name="image5.png">
          <a:extLst>
            <a:ext uri="{FF2B5EF4-FFF2-40B4-BE49-F238E27FC236}">
              <a16:creationId xmlns:a16="http://schemas.microsoft.com/office/drawing/2014/main" id="{E93601B0-CDE5-43F0-85A9-55DBA3C05838}"/>
            </a:ext>
          </a:extLst>
        </xdr:cNvPr>
        <xdr:cNvPicPr preferRelativeResize="0"/>
      </xdr:nvPicPr>
      <xdr:blipFill>
        <a:blip xmlns:r="http://schemas.openxmlformats.org/officeDocument/2006/relationships" r:embed="rId2" cstate="print">
          <a:duotone>
            <a:schemeClr val="accent1">
              <a:shade val="45000"/>
              <a:satMod val="135000"/>
            </a:schemeClr>
            <a:prstClr val="white"/>
          </a:duotone>
        </a:blip>
        <a:stretch>
          <a:fillRect/>
        </a:stretch>
      </xdr:blipFill>
      <xdr:spPr>
        <a:xfrm>
          <a:off x="8827762" y="1368770"/>
          <a:ext cx="533978" cy="360794"/>
        </a:xfrm>
        <a:prstGeom prst="rect">
          <a:avLst/>
        </a:prstGeom>
        <a:noFill/>
      </xdr:spPr>
    </xdr:pic>
    <xdr:clientData fLocksWithSheet="0"/>
  </xdr:oneCellAnchor>
  <xdr:oneCellAnchor>
    <xdr:from>
      <xdr:col>17</xdr:col>
      <xdr:colOff>546154</xdr:colOff>
      <xdr:row>7</xdr:row>
      <xdr:rowOff>14883</xdr:rowOff>
    </xdr:from>
    <xdr:ext cx="461818" cy="404091"/>
    <xdr:pic>
      <xdr:nvPicPr>
        <xdr:cNvPr id="40" name="image2.png">
          <a:extLst>
            <a:ext uri="{FF2B5EF4-FFF2-40B4-BE49-F238E27FC236}">
              <a16:creationId xmlns:a16="http://schemas.microsoft.com/office/drawing/2014/main" id="{C1F565AF-83A8-4E82-933C-4716BD5FE21E}"/>
            </a:ext>
          </a:extLst>
        </xdr:cNvPr>
        <xdr:cNvPicPr preferRelativeResize="0"/>
      </xdr:nvPicPr>
      <xdr:blipFill>
        <a:blip xmlns:r="http://schemas.openxmlformats.org/officeDocument/2006/relationships" r:embed="rId3" cstate="print">
          <a:duotone>
            <a:schemeClr val="accent1">
              <a:shade val="45000"/>
              <a:satMod val="135000"/>
            </a:schemeClr>
            <a:prstClr val="white"/>
          </a:duotone>
        </a:blip>
        <a:stretch>
          <a:fillRect/>
        </a:stretch>
      </xdr:blipFill>
      <xdr:spPr>
        <a:xfrm>
          <a:off x="11678498" y="1369219"/>
          <a:ext cx="461818" cy="404091"/>
        </a:xfrm>
        <a:prstGeom prst="rect">
          <a:avLst/>
        </a:prstGeom>
        <a:noFill/>
      </xdr:spPr>
    </xdr:pic>
    <xdr:clientData fLocksWithSheet="0"/>
  </xdr:oneCellAnchor>
  <xdr:oneCellAnchor>
    <xdr:from>
      <xdr:col>21</xdr:col>
      <xdr:colOff>622373</xdr:colOff>
      <xdr:row>6</xdr:row>
      <xdr:rowOff>173182</xdr:rowOff>
    </xdr:from>
    <xdr:ext cx="447385" cy="432954"/>
    <xdr:pic>
      <xdr:nvPicPr>
        <xdr:cNvPr id="41" name="image6.png">
          <a:extLst>
            <a:ext uri="{FF2B5EF4-FFF2-40B4-BE49-F238E27FC236}">
              <a16:creationId xmlns:a16="http://schemas.microsoft.com/office/drawing/2014/main" id="{1AE2582C-3B24-4A26-9A3C-7A078CA930E8}"/>
            </a:ext>
          </a:extLst>
        </xdr:cNvPr>
        <xdr:cNvPicPr preferRelativeResize="0"/>
      </xdr:nvPicPr>
      <xdr:blipFill>
        <a:blip xmlns:r="http://schemas.openxmlformats.org/officeDocument/2006/relationships" r:embed="rId4" cstate="print">
          <a:duotone>
            <a:schemeClr val="accent1">
              <a:shade val="45000"/>
              <a:satMod val="135000"/>
            </a:schemeClr>
            <a:prstClr val="white"/>
          </a:duotone>
        </a:blip>
        <a:stretch>
          <a:fillRect/>
        </a:stretch>
      </xdr:blipFill>
      <xdr:spPr>
        <a:xfrm>
          <a:off x="14374092" y="1334041"/>
          <a:ext cx="447385" cy="432954"/>
        </a:xfrm>
        <a:prstGeom prst="rect">
          <a:avLst/>
        </a:prstGeom>
        <a:noFill/>
      </xdr:spPr>
    </xdr:pic>
    <xdr:clientData fLocksWithSheet="0"/>
  </xdr:oneCellAnchor>
  <xdr:oneCellAnchor>
    <xdr:from>
      <xdr:col>9</xdr:col>
      <xdr:colOff>335991</xdr:colOff>
      <xdr:row>6</xdr:row>
      <xdr:rowOff>178595</xdr:rowOff>
    </xdr:from>
    <xdr:ext cx="485775" cy="400050"/>
    <xdr:pic>
      <xdr:nvPicPr>
        <xdr:cNvPr id="42" name="image7.png">
          <a:extLst>
            <a:ext uri="{FF2B5EF4-FFF2-40B4-BE49-F238E27FC236}">
              <a16:creationId xmlns:a16="http://schemas.microsoft.com/office/drawing/2014/main" id="{52D60B87-AE1E-481E-9724-F39DA6F63879}"/>
            </a:ext>
          </a:extLst>
        </xdr:cNvPr>
        <xdr:cNvPicPr preferRelativeResize="0"/>
      </xdr:nvPicPr>
      <xdr:blipFill>
        <a:blip xmlns:r="http://schemas.openxmlformats.org/officeDocument/2006/relationships" r:embed="rId5" cstate="print">
          <a:duotone>
            <a:schemeClr val="accent1">
              <a:shade val="45000"/>
              <a:satMod val="135000"/>
            </a:schemeClr>
            <a:prstClr val="white"/>
          </a:duotone>
        </a:blip>
        <a:stretch>
          <a:fillRect/>
        </a:stretch>
      </xdr:blipFill>
      <xdr:spPr>
        <a:xfrm>
          <a:off x="6229585" y="1339454"/>
          <a:ext cx="485775" cy="400050"/>
        </a:xfrm>
        <a:prstGeom prst="rect">
          <a:avLst/>
        </a:prstGeom>
        <a:noFill/>
      </xdr:spPr>
    </xdr:pic>
    <xdr:clientData fLocksWithSheet="0"/>
  </xdr:oneCellAnchor>
  <xdr:twoCellAnchor>
    <xdr:from>
      <xdr:col>2</xdr:col>
      <xdr:colOff>404091</xdr:colOff>
      <xdr:row>2</xdr:row>
      <xdr:rowOff>101023</xdr:rowOff>
    </xdr:from>
    <xdr:to>
      <xdr:col>13</xdr:col>
      <xdr:colOff>389659</xdr:colOff>
      <xdr:row>5</xdr:row>
      <xdr:rowOff>101023</xdr:rowOff>
    </xdr:to>
    <xdr:sp macro="" textlink="">
      <xdr:nvSpPr>
        <xdr:cNvPr id="43" name="TextBox 42">
          <a:extLst>
            <a:ext uri="{FF2B5EF4-FFF2-40B4-BE49-F238E27FC236}">
              <a16:creationId xmlns:a16="http://schemas.microsoft.com/office/drawing/2014/main" id="{16F3F647-5437-5756-DBB1-34AC5E356F5E}"/>
            </a:ext>
          </a:extLst>
        </xdr:cNvPr>
        <xdr:cNvSpPr txBox="1"/>
      </xdr:nvSpPr>
      <xdr:spPr>
        <a:xfrm>
          <a:off x="1702955" y="476250"/>
          <a:ext cx="7129318" cy="562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2800">
              <a:solidFill>
                <a:srgbClr val="FFFF00"/>
              </a:solidFill>
              <a:latin typeface="Arial Black" panose="020B0A04020102020204" pitchFamily="34" charset="0"/>
            </a:rPr>
            <a:t>HR ANALYTITICS DASHBOARD</a:t>
          </a:r>
        </a:p>
      </xdr:txBody>
    </xdr:sp>
    <xdr:clientData/>
  </xdr:twoCellAnchor>
  <xdr:oneCellAnchor>
    <xdr:from>
      <xdr:col>2</xdr:col>
      <xdr:colOff>404091</xdr:colOff>
      <xdr:row>2</xdr:row>
      <xdr:rowOff>101023</xdr:rowOff>
    </xdr:from>
    <xdr:ext cx="678295" cy="577273"/>
    <xdr:pic>
      <xdr:nvPicPr>
        <xdr:cNvPr id="44" name="image1.png">
          <a:extLst>
            <a:ext uri="{FF2B5EF4-FFF2-40B4-BE49-F238E27FC236}">
              <a16:creationId xmlns:a16="http://schemas.microsoft.com/office/drawing/2014/main" id="{90888AAD-7168-40CE-84C1-A3C9C5464229}"/>
            </a:ext>
          </a:extLst>
        </xdr:cNvPr>
        <xdr:cNvPicPr preferRelativeResize="0"/>
      </xdr:nvPicPr>
      <xdr:blipFill>
        <a:blip xmlns:r="http://schemas.openxmlformats.org/officeDocument/2006/relationships" r:embed="rId6" cstate="print"/>
        <a:stretch>
          <a:fillRect/>
        </a:stretch>
      </xdr:blipFill>
      <xdr:spPr>
        <a:xfrm>
          <a:off x="1702955" y="476250"/>
          <a:ext cx="678295" cy="577273"/>
        </a:xfrm>
        <a:prstGeom prst="rect">
          <a:avLst/>
        </a:prstGeom>
        <a:noFill/>
      </xdr:spPr>
    </xdr:pic>
    <xdr:clientData fLocksWithSheet="0"/>
  </xdr:oneCellAnchor>
  <xdr:oneCellAnchor>
    <xdr:from>
      <xdr:col>14</xdr:col>
      <xdr:colOff>499919</xdr:colOff>
      <xdr:row>2</xdr:row>
      <xdr:rowOff>57728</xdr:rowOff>
    </xdr:from>
    <xdr:ext cx="723900" cy="628650"/>
    <xdr:pic>
      <xdr:nvPicPr>
        <xdr:cNvPr id="45" name="image3.png">
          <a:extLst>
            <a:ext uri="{FF2B5EF4-FFF2-40B4-BE49-F238E27FC236}">
              <a16:creationId xmlns:a16="http://schemas.microsoft.com/office/drawing/2014/main" id="{9A46A386-B3E4-4464-98F0-EC0901E4AAC9}"/>
            </a:ext>
          </a:extLst>
        </xdr:cNvPr>
        <xdr:cNvPicPr preferRelativeResize="0"/>
      </xdr:nvPicPr>
      <xdr:blipFill>
        <a:blip xmlns:r="http://schemas.openxmlformats.org/officeDocument/2006/relationships" r:embed="rId7" cstate="print">
          <a:duotone>
            <a:schemeClr val="accent2">
              <a:shade val="45000"/>
              <a:satMod val="135000"/>
            </a:schemeClr>
            <a:prstClr val="white"/>
          </a:duotone>
        </a:blip>
        <a:stretch>
          <a:fillRect/>
        </a:stretch>
      </xdr:blipFill>
      <xdr:spPr>
        <a:xfrm>
          <a:off x="9591964" y="432955"/>
          <a:ext cx="723900" cy="628650"/>
        </a:xfrm>
        <a:prstGeom prst="rect">
          <a:avLst/>
        </a:prstGeom>
        <a:noFill/>
      </xdr:spPr>
    </xdr:pic>
    <xdr:clientData fLocksWithSheet="0"/>
  </xdr:oneCellAnchor>
  <xdr:twoCellAnchor>
    <xdr:from>
      <xdr:col>15</xdr:col>
      <xdr:colOff>389660</xdr:colOff>
      <xdr:row>2</xdr:row>
      <xdr:rowOff>0</xdr:rowOff>
    </xdr:from>
    <xdr:to>
      <xdr:col>18</xdr:col>
      <xdr:colOff>447386</xdr:colOff>
      <xdr:row>6</xdr:row>
      <xdr:rowOff>101023</xdr:rowOff>
    </xdr:to>
    <xdr:sp macro="" textlink="">
      <xdr:nvSpPr>
        <xdr:cNvPr id="46" name="TextBox 45">
          <a:extLst>
            <a:ext uri="{FF2B5EF4-FFF2-40B4-BE49-F238E27FC236}">
              <a16:creationId xmlns:a16="http://schemas.microsoft.com/office/drawing/2014/main" id="{61C1FF27-C0F5-B01B-F5C4-F26888640333}"/>
            </a:ext>
          </a:extLst>
        </xdr:cNvPr>
        <xdr:cNvSpPr txBox="1"/>
      </xdr:nvSpPr>
      <xdr:spPr>
        <a:xfrm>
          <a:off x="10131137" y="375227"/>
          <a:ext cx="2006022" cy="851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75000"/>
                </a:schemeClr>
              </a:solidFill>
              <a:latin typeface="Arial Black" panose="020B0A04020102020204" pitchFamily="34" charset="0"/>
            </a:rPr>
            <a:t>JOB</a:t>
          </a:r>
        </a:p>
        <a:p>
          <a:pPr algn="ctr"/>
          <a:r>
            <a:rPr lang="en-IN" sz="1400">
              <a:solidFill>
                <a:schemeClr val="accent2">
                  <a:lumMod val="75000"/>
                </a:schemeClr>
              </a:solidFill>
              <a:latin typeface="Arial Black" panose="020B0A04020102020204" pitchFamily="34" charset="0"/>
            </a:rPr>
            <a:t>SATISFACTION</a:t>
          </a:r>
        </a:p>
        <a:p>
          <a:pPr algn="ctr"/>
          <a:r>
            <a:rPr lang="en-IN" sz="1400">
              <a:solidFill>
                <a:schemeClr val="accent2">
                  <a:lumMod val="75000"/>
                </a:schemeClr>
              </a:solidFill>
              <a:latin typeface="Arial Black" panose="020B0A04020102020204" pitchFamily="34" charset="0"/>
            </a:rPr>
            <a:t>RATING</a:t>
          </a:r>
        </a:p>
      </xdr:txBody>
    </xdr:sp>
    <xdr:clientData/>
  </xdr:twoCellAnchor>
  <xdr:twoCellAnchor>
    <xdr:from>
      <xdr:col>18</xdr:col>
      <xdr:colOff>28863</xdr:colOff>
      <xdr:row>1</xdr:row>
      <xdr:rowOff>173181</xdr:rowOff>
    </xdr:from>
    <xdr:to>
      <xdr:col>20</xdr:col>
      <xdr:colOff>548408</xdr:colOff>
      <xdr:row>6</xdr:row>
      <xdr:rowOff>28862</xdr:rowOff>
    </xdr:to>
    <xdr:graphicFrame macro="">
      <xdr:nvGraphicFramePr>
        <xdr:cNvPr id="47" name="Chart 46">
          <a:extLst>
            <a:ext uri="{FF2B5EF4-FFF2-40B4-BE49-F238E27FC236}">
              <a16:creationId xmlns:a16="http://schemas.microsoft.com/office/drawing/2014/main" id="{BC0CDBF4-C394-4983-A9FB-DB36A82F60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317498</xdr:colOff>
      <xdr:row>3</xdr:row>
      <xdr:rowOff>72158</xdr:rowOff>
    </xdr:from>
    <xdr:to>
      <xdr:col>19</xdr:col>
      <xdr:colOff>245340</xdr:colOff>
      <xdr:row>5</xdr:row>
      <xdr:rowOff>1</xdr:rowOff>
    </xdr:to>
    <xdr:sp macro="" textlink="Sheet1!$B$12">
      <xdr:nvSpPr>
        <xdr:cNvPr id="48" name="TextBox 47">
          <a:extLst>
            <a:ext uri="{FF2B5EF4-FFF2-40B4-BE49-F238E27FC236}">
              <a16:creationId xmlns:a16="http://schemas.microsoft.com/office/drawing/2014/main" id="{C30EE3D3-3A2C-693C-245F-B12E4EBE5E1D}"/>
            </a:ext>
          </a:extLst>
        </xdr:cNvPr>
        <xdr:cNvSpPr txBox="1"/>
      </xdr:nvSpPr>
      <xdr:spPr>
        <a:xfrm>
          <a:off x="12007271" y="634999"/>
          <a:ext cx="577274" cy="303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8F311B-9009-44BD-A425-380940D03056}" type="TxLink">
            <a:rPr lang="en-US" sz="1200" b="0" i="0" u="none" strike="noStrike">
              <a:solidFill>
                <a:srgbClr val="00B050"/>
              </a:solidFill>
              <a:latin typeface="Arial Black" panose="020B0A04020102020204" pitchFamily="34" charset="0"/>
              <a:cs typeface="Calibri"/>
            </a:rPr>
            <a:pPr/>
            <a:t>4.0</a:t>
          </a:fld>
          <a:endParaRPr lang="en-IN" sz="1100">
            <a:solidFill>
              <a:srgbClr val="00B050"/>
            </a:solidFill>
            <a:latin typeface="Arial Black" panose="020B0A04020102020204" pitchFamily="34" charset="0"/>
          </a:endParaRPr>
        </a:p>
      </xdr:txBody>
    </xdr:sp>
    <xdr:clientData/>
  </xdr:twoCellAnchor>
  <xdr:twoCellAnchor>
    <xdr:from>
      <xdr:col>19</xdr:col>
      <xdr:colOff>230908</xdr:colOff>
      <xdr:row>0</xdr:row>
      <xdr:rowOff>101022</xdr:rowOff>
    </xdr:from>
    <xdr:to>
      <xdr:col>23</xdr:col>
      <xdr:colOff>533977</xdr:colOff>
      <xdr:row>8</xdr:row>
      <xdr:rowOff>115454</xdr:rowOff>
    </xdr:to>
    <xdr:graphicFrame macro="">
      <xdr:nvGraphicFramePr>
        <xdr:cNvPr id="30" name="Chart 29">
          <a:extLst>
            <a:ext uri="{FF2B5EF4-FFF2-40B4-BE49-F238E27FC236}">
              <a16:creationId xmlns:a16="http://schemas.microsoft.com/office/drawing/2014/main" id="{C270D2ED-E191-4AB0-9CFD-A8219E9EC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216477</xdr:colOff>
      <xdr:row>2</xdr:row>
      <xdr:rowOff>72158</xdr:rowOff>
    </xdr:from>
    <xdr:to>
      <xdr:col>22</xdr:col>
      <xdr:colOff>476250</xdr:colOff>
      <xdr:row>5</xdr:row>
      <xdr:rowOff>129886</xdr:rowOff>
    </xdr:to>
    <xdr:sp macro="" textlink="">
      <xdr:nvSpPr>
        <xdr:cNvPr id="31" name="Freeform: Shape 30">
          <a:extLst>
            <a:ext uri="{FF2B5EF4-FFF2-40B4-BE49-F238E27FC236}">
              <a16:creationId xmlns:a16="http://schemas.microsoft.com/office/drawing/2014/main" id="{F41AFCBF-AFB8-5037-0AA9-519803918188}"/>
            </a:ext>
          </a:extLst>
        </xdr:cNvPr>
        <xdr:cNvSpPr/>
      </xdr:nvSpPr>
      <xdr:spPr>
        <a:xfrm>
          <a:off x="12555682" y="447385"/>
          <a:ext cx="2208068" cy="620569"/>
        </a:xfrm>
        <a:custGeom>
          <a:avLst/>
          <a:gdLst>
            <a:gd name="connsiteX0" fmla="*/ 2677330 w 2992462"/>
            <a:gd name="connsiteY0" fmla="*/ 75555 h 865000"/>
            <a:gd name="connsiteX1" fmla="*/ 2602939 w 2992462"/>
            <a:gd name="connsiteY1" fmla="*/ 328999 h 865000"/>
            <a:gd name="connsiteX2" fmla="*/ 2362199 w 2992462"/>
            <a:gd name="connsiteY2" fmla="*/ 328997 h 865000"/>
            <a:gd name="connsiteX3" fmla="*/ 2556962 w 2992462"/>
            <a:gd name="connsiteY3" fmla="*/ 485632 h 865000"/>
            <a:gd name="connsiteX4" fmla="*/ 2482568 w 2992462"/>
            <a:gd name="connsiteY4" fmla="*/ 739075 h 865000"/>
            <a:gd name="connsiteX5" fmla="*/ 2677330 w 2992462"/>
            <a:gd name="connsiteY5" fmla="*/ 582437 h 865000"/>
            <a:gd name="connsiteX6" fmla="*/ 2872092 w 2992462"/>
            <a:gd name="connsiteY6" fmla="*/ 739075 h 865000"/>
            <a:gd name="connsiteX7" fmla="*/ 2797698 w 2992462"/>
            <a:gd name="connsiteY7" fmla="*/ 485632 h 865000"/>
            <a:gd name="connsiteX8" fmla="*/ 2992461 w 2992462"/>
            <a:gd name="connsiteY8" fmla="*/ 328997 h 865000"/>
            <a:gd name="connsiteX9" fmla="*/ 2751721 w 2992462"/>
            <a:gd name="connsiteY9" fmla="*/ 328999 h 865000"/>
            <a:gd name="connsiteX10" fmla="*/ 1934704 w 2992462"/>
            <a:gd name="connsiteY10" fmla="*/ 35840 h 865000"/>
            <a:gd name="connsiteX11" fmla="*/ 1860313 w 2992462"/>
            <a:gd name="connsiteY11" fmla="*/ 302974 h 865000"/>
            <a:gd name="connsiteX12" fmla="*/ 1619573 w 2992462"/>
            <a:gd name="connsiteY12" fmla="*/ 302972 h 865000"/>
            <a:gd name="connsiteX13" fmla="*/ 1814336 w 2992462"/>
            <a:gd name="connsiteY13" fmla="*/ 468068 h 865000"/>
            <a:gd name="connsiteX14" fmla="*/ 1739942 w 2992462"/>
            <a:gd name="connsiteY14" fmla="*/ 735200 h 865000"/>
            <a:gd name="connsiteX15" fmla="*/ 1934704 w 2992462"/>
            <a:gd name="connsiteY15" fmla="*/ 570101 h 865000"/>
            <a:gd name="connsiteX16" fmla="*/ 2129466 w 2992462"/>
            <a:gd name="connsiteY16" fmla="*/ 735200 h 865000"/>
            <a:gd name="connsiteX17" fmla="*/ 2055072 w 2992462"/>
            <a:gd name="connsiteY17" fmla="*/ 468068 h 865000"/>
            <a:gd name="connsiteX18" fmla="*/ 2249835 w 2992462"/>
            <a:gd name="connsiteY18" fmla="*/ 302972 h 865000"/>
            <a:gd name="connsiteX19" fmla="*/ 2009095 w 2992462"/>
            <a:gd name="connsiteY19" fmla="*/ 302974 h 865000"/>
            <a:gd name="connsiteX20" fmla="*/ 382292 w 2992462"/>
            <a:gd name="connsiteY20" fmla="*/ 17920 h 865000"/>
            <a:gd name="connsiteX21" fmla="*/ 292047 w 2992462"/>
            <a:gd name="connsiteY21" fmla="*/ 291899 h 865000"/>
            <a:gd name="connsiteX22" fmla="*/ 1 w 2992462"/>
            <a:gd name="connsiteY22" fmla="*/ 291897 h 865000"/>
            <a:gd name="connsiteX23" fmla="*/ 236272 w 2992462"/>
            <a:gd name="connsiteY23" fmla="*/ 461223 h 865000"/>
            <a:gd name="connsiteX24" fmla="*/ 146023 w 2992462"/>
            <a:gd name="connsiteY24" fmla="*/ 735200 h 865000"/>
            <a:gd name="connsiteX25" fmla="*/ 382292 w 2992462"/>
            <a:gd name="connsiteY25" fmla="*/ 565871 h 865000"/>
            <a:gd name="connsiteX26" fmla="*/ 618561 w 2992462"/>
            <a:gd name="connsiteY26" fmla="*/ 735200 h 865000"/>
            <a:gd name="connsiteX27" fmla="*/ 528312 w 2992462"/>
            <a:gd name="connsiteY27" fmla="*/ 461223 h 865000"/>
            <a:gd name="connsiteX28" fmla="*/ 764583 w 2992462"/>
            <a:gd name="connsiteY28" fmla="*/ 291897 h 865000"/>
            <a:gd name="connsiteX29" fmla="*/ 472537 w 2992462"/>
            <a:gd name="connsiteY29" fmla="*/ 291899 h 865000"/>
            <a:gd name="connsiteX30" fmla="*/ 0 w 2992462"/>
            <a:gd name="connsiteY30" fmla="*/ 0 h 865000"/>
            <a:gd name="connsiteX31" fmla="*/ 1192078 w 2992462"/>
            <a:gd name="connsiteY31" fmla="*/ 0 h 865000"/>
            <a:gd name="connsiteX32" fmla="*/ 1117687 w 2992462"/>
            <a:gd name="connsiteY32" fmla="*/ 267134 h 865000"/>
            <a:gd name="connsiteX33" fmla="*/ 876947 w 2992462"/>
            <a:gd name="connsiteY33" fmla="*/ 267132 h 865000"/>
            <a:gd name="connsiteX34" fmla="*/ 1071710 w 2992462"/>
            <a:gd name="connsiteY34" fmla="*/ 432228 h 865000"/>
            <a:gd name="connsiteX35" fmla="*/ 997316 w 2992462"/>
            <a:gd name="connsiteY35" fmla="*/ 699360 h 865000"/>
            <a:gd name="connsiteX36" fmla="*/ 1192078 w 2992462"/>
            <a:gd name="connsiteY36" fmla="*/ 534261 h 865000"/>
            <a:gd name="connsiteX37" fmla="*/ 1386840 w 2992462"/>
            <a:gd name="connsiteY37" fmla="*/ 699360 h 865000"/>
            <a:gd name="connsiteX38" fmla="*/ 1312446 w 2992462"/>
            <a:gd name="connsiteY38" fmla="*/ 432228 h 865000"/>
            <a:gd name="connsiteX39" fmla="*/ 1507209 w 2992462"/>
            <a:gd name="connsiteY39" fmla="*/ 267132 h 865000"/>
            <a:gd name="connsiteX40" fmla="*/ 1266469 w 2992462"/>
            <a:gd name="connsiteY40" fmla="*/ 267134 h 865000"/>
            <a:gd name="connsiteX41" fmla="*/ 1192078 w 2992462"/>
            <a:gd name="connsiteY41" fmla="*/ 0 h 865000"/>
            <a:gd name="connsiteX42" fmla="*/ 2992462 w 2992462"/>
            <a:gd name="connsiteY42" fmla="*/ 0 h 865000"/>
            <a:gd name="connsiteX43" fmla="*/ 2992462 w 2992462"/>
            <a:gd name="connsiteY43" fmla="*/ 865000 h 865000"/>
            <a:gd name="connsiteX44" fmla="*/ 0 w 2992462"/>
            <a:gd name="connsiteY44" fmla="*/ 865000 h 865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992462" h="865000">
              <a:moveTo>
                <a:pt x="2677330" y="75555"/>
              </a:moveTo>
              <a:lnTo>
                <a:pt x="2602939" y="328999"/>
              </a:lnTo>
              <a:lnTo>
                <a:pt x="2362199" y="328997"/>
              </a:lnTo>
              <a:lnTo>
                <a:pt x="2556962" y="485632"/>
              </a:lnTo>
              <a:lnTo>
                <a:pt x="2482568" y="739075"/>
              </a:lnTo>
              <a:lnTo>
                <a:pt x="2677330" y="582437"/>
              </a:lnTo>
              <a:lnTo>
                <a:pt x="2872092" y="739075"/>
              </a:lnTo>
              <a:lnTo>
                <a:pt x="2797698" y="485632"/>
              </a:lnTo>
              <a:lnTo>
                <a:pt x="2992461" y="328997"/>
              </a:lnTo>
              <a:lnTo>
                <a:pt x="2751721" y="328999"/>
              </a:lnTo>
              <a:close/>
              <a:moveTo>
                <a:pt x="1934704" y="35840"/>
              </a:moveTo>
              <a:lnTo>
                <a:pt x="1860313" y="302974"/>
              </a:lnTo>
              <a:lnTo>
                <a:pt x="1619573" y="302972"/>
              </a:lnTo>
              <a:lnTo>
                <a:pt x="1814336" y="468068"/>
              </a:lnTo>
              <a:lnTo>
                <a:pt x="1739942" y="735200"/>
              </a:lnTo>
              <a:lnTo>
                <a:pt x="1934704" y="570101"/>
              </a:lnTo>
              <a:lnTo>
                <a:pt x="2129466" y="735200"/>
              </a:lnTo>
              <a:lnTo>
                <a:pt x="2055072" y="468068"/>
              </a:lnTo>
              <a:lnTo>
                <a:pt x="2249835" y="302972"/>
              </a:lnTo>
              <a:lnTo>
                <a:pt x="2009095" y="302974"/>
              </a:lnTo>
              <a:close/>
              <a:moveTo>
                <a:pt x="382292" y="17920"/>
              </a:moveTo>
              <a:lnTo>
                <a:pt x="292047" y="291899"/>
              </a:lnTo>
              <a:lnTo>
                <a:pt x="1" y="291897"/>
              </a:lnTo>
              <a:lnTo>
                <a:pt x="236272" y="461223"/>
              </a:lnTo>
              <a:lnTo>
                <a:pt x="146023" y="735200"/>
              </a:lnTo>
              <a:lnTo>
                <a:pt x="382292" y="565871"/>
              </a:lnTo>
              <a:lnTo>
                <a:pt x="618561" y="735200"/>
              </a:lnTo>
              <a:lnTo>
                <a:pt x="528312" y="461223"/>
              </a:lnTo>
              <a:lnTo>
                <a:pt x="764583" y="291897"/>
              </a:lnTo>
              <a:lnTo>
                <a:pt x="472537" y="291899"/>
              </a:lnTo>
              <a:close/>
              <a:moveTo>
                <a:pt x="0" y="0"/>
              </a:moveTo>
              <a:lnTo>
                <a:pt x="1192078" y="0"/>
              </a:lnTo>
              <a:lnTo>
                <a:pt x="1117687" y="267134"/>
              </a:lnTo>
              <a:lnTo>
                <a:pt x="876947" y="267132"/>
              </a:lnTo>
              <a:lnTo>
                <a:pt x="1071710" y="432228"/>
              </a:lnTo>
              <a:lnTo>
                <a:pt x="997316" y="699360"/>
              </a:lnTo>
              <a:lnTo>
                <a:pt x="1192078" y="534261"/>
              </a:lnTo>
              <a:lnTo>
                <a:pt x="1386840" y="699360"/>
              </a:lnTo>
              <a:lnTo>
                <a:pt x="1312446" y="432228"/>
              </a:lnTo>
              <a:lnTo>
                <a:pt x="1507209" y="267132"/>
              </a:lnTo>
              <a:lnTo>
                <a:pt x="1266469" y="267134"/>
              </a:lnTo>
              <a:lnTo>
                <a:pt x="1192078" y="0"/>
              </a:lnTo>
              <a:lnTo>
                <a:pt x="2992462" y="0"/>
              </a:lnTo>
              <a:lnTo>
                <a:pt x="2992462" y="865000"/>
              </a:lnTo>
              <a:lnTo>
                <a:pt x="0" y="865000"/>
              </a:lnTo>
              <a:close/>
            </a:path>
          </a:pathLst>
        </a:custGeom>
        <a:solidFill>
          <a:schemeClr val="bg1">
            <a:lumMod val="9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375227</xdr:colOff>
      <xdr:row>16</xdr:row>
      <xdr:rowOff>86591</xdr:rowOff>
    </xdr:from>
    <xdr:to>
      <xdr:col>5</xdr:col>
      <xdr:colOff>129886</xdr:colOff>
      <xdr:row>28</xdr:row>
      <xdr:rowOff>158750</xdr:rowOff>
    </xdr:to>
    <xdr:graphicFrame macro="">
      <xdr:nvGraphicFramePr>
        <xdr:cNvPr id="50" name="Chart 49">
          <a:extLst>
            <a:ext uri="{FF2B5EF4-FFF2-40B4-BE49-F238E27FC236}">
              <a16:creationId xmlns:a16="http://schemas.microsoft.com/office/drawing/2014/main" id="{91B543A5-B017-409F-B922-C143C83D4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404091</xdr:colOff>
      <xdr:row>16</xdr:row>
      <xdr:rowOff>86590</xdr:rowOff>
    </xdr:from>
    <xdr:to>
      <xdr:col>8</xdr:col>
      <xdr:colOff>620568</xdr:colOff>
      <xdr:row>28</xdr:row>
      <xdr:rowOff>173181</xdr:rowOff>
    </xdr:to>
    <xdr:graphicFrame macro="">
      <xdr:nvGraphicFramePr>
        <xdr:cNvPr id="51" name="Chart 50">
          <a:extLst>
            <a:ext uri="{FF2B5EF4-FFF2-40B4-BE49-F238E27FC236}">
              <a16:creationId xmlns:a16="http://schemas.microsoft.com/office/drawing/2014/main" id="{88AC24DA-1400-64E8-CE34-EFF2C3BC02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144319</xdr:colOff>
      <xdr:row>19</xdr:row>
      <xdr:rowOff>173183</xdr:rowOff>
    </xdr:from>
    <xdr:to>
      <xdr:col>6</xdr:col>
      <xdr:colOff>350951</xdr:colOff>
      <xdr:row>24</xdr:row>
      <xdr:rowOff>28865</xdr:rowOff>
    </xdr:to>
    <xdr:pic>
      <xdr:nvPicPr>
        <xdr:cNvPr id="53" name="Graphic 52" descr="User with solid fill">
          <a:extLst>
            <a:ext uri="{FF2B5EF4-FFF2-40B4-BE49-F238E27FC236}">
              <a16:creationId xmlns:a16="http://schemas.microsoft.com/office/drawing/2014/main" id="{E2F5E034-1A61-B924-8471-E9CE6FA8DB4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391478" y="3737842"/>
          <a:ext cx="856064" cy="793750"/>
        </a:xfrm>
        <a:prstGeom prst="rect">
          <a:avLst/>
        </a:prstGeom>
      </xdr:spPr>
    </xdr:pic>
    <xdr:clientData/>
  </xdr:twoCellAnchor>
  <xdr:twoCellAnchor editAs="oneCell">
    <xdr:from>
      <xdr:col>4</xdr:col>
      <xdr:colOff>158751</xdr:colOff>
      <xdr:row>20</xdr:row>
      <xdr:rowOff>57727</xdr:rowOff>
    </xdr:from>
    <xdr:to>
      <xdr:col>5</xdr:col>
      <xdr:colOff>259772</xdr:colOff>
      <xdr:row>24</xdr:row>
      <xdr:rowOff>27274</xdr:rowOff>
    </xdr:to>
    <xdr:pic>
      <xdr:nvPicPr>
        <xdr:cNvPr id="55" name="Graphic 54" descr="Female Profile with solid fill">
          <a:extLst>
            <a:ext uri="{FF2B5EF4-FFF2-40B4-BE49-F238E27FC236}">
              <a16:creationId xmlns:a16="http://schemas.microsoft.com/office/drawing/2014/main" id="{DC5DB30A-389D-42F2-5971-318B9F57DB9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56478" y="3810000"/>
          <a:ext cx="750453" cy="720001"/>
        </a:xfrm>
        <a:prstGeom prst="rect">
          <a:avLst/>
        </a:prstGeom>
      </xdr:spPr>
    </xdr:pic>
    <xdr:clientData/>
  </xdr:twoCellAnchor>
  <xdr:twoCellAnchor>
    <xdr:from>
      <xdr:col>2</xdr:col>
      <xdr:colOff>585352</xdr:colOff>
      <xdr:row>20</xdr:row>
      <xdr:rowOff>181262</xdr:rowOff>
    </xdr:from>
    <xdr:to>
      <xdr:col>4</xdr:col>
      <xdr:colOff>115455</xdr:colOff>
      <xdr:row>23</xdr:row>
      <xdr:rowOff>86590</xdr:rowOff>
    </xdr:to>
    <xdr:sp macro="" textlink="Sheet1!$B$28">
      <xdr:nvSpPr>
        <xdr:cNvPr id="56" name="TextBox 55">
          <a:extLst>
            <a:ext uri="{FF2B5EF4-FFF2-40B4-BE49-F238E27FC236}">
              <a16:creationId xmlns:a16="http://schemas.microsoft.com/office/drawing/2014/main" id="{B024EC0C-1F41-4CAD-AA0B-124A062A18DF}"/>
            </a:ext>
          </a:extLst>
        </xdr:cNvPr>
        <xdr:cNvSpPr txBox="1"/>
      </xdr:nvSpPr>
      <xdr:spPr>
        <a:xfrm>
          <a:off x="1884216" y="3933535"/>
          <a:ext cx="828966" cy="468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8B5826-B73B-46F6-BA2B-0C1B03557222}" type="TxLink">
            <a:rPr lang="en-US" sz="2000" b="0" i="0" u="none" strike="noStrike">
              <a:solidFill>
                <a:srgbClr val="FF0000"/>
              </a:solidFill>
              <a:latin typeface="Arial Black" panose="020B0A04020102020204" pitchFamily="34" charset="0"/>
              <a:cs typeface="Calibri"/>
            </a:rPr>
            <a:pPr/>
            <a:t>15</a:t>
          </a:fld>
          <a:endParaRPr lang="en-IN" sz="2000">
            <a:solidFill>
              <a:srgbClr val="FF0000"/>
            </a:solidFill>
            <a:latin typeface="Arial Black" panose="020B0A04020102020204" pitchFamily="34" charset="0"/>
          </a:endParaRPr>
        </a:p>
      </xdr:txBody>
    </xdr:sp>
    <xdr:clientData/>
  </xdr:twoCellAnchor>
  <xdr:twoCellAnchor>
    <xdr:from>
      <xdr:col>6</xdr:col>
      <xdr:colOff>505115</xdr:colOff>
      <xdr:row>21</xdr:row>
      <xdr:rowOff>86592</xdr:rowOff>
    </xdr:from>
    <xdr:to>
      <xdr:col>8</xdr:col>
      <xdr:colOff>-1</xdr:colOff>
      <xdr:row>23</xdr:row>
      <xdr:rowOff>137968</xdr:rowOff>
    </xdr:to>
    <xdr:sp macro="" textlink="Sheet1!$B$29">
      <xdr:nvSpPr>
        <xdr:cNvPr id="57" name="TextBox 56">
          <a:extLst>
            <a:ext uri="{FF2B5EF4-FFF2-40B4-BE49-F238E27FC236}">
              <a16:creationId xmlns:a16="http://schemas.microsoft.com/office/drawing/2014/main" id="{FD096D43-D568-44F7-9436-4DA5814BC816}"/>
            </a:ext>
          </a:extLst>
        </xdr:cNvPr>
        <xdr:cNvSpPr txBox="1"/>
      </xdr:nvSpPr>
      <xdr:spPr>
        <a:xfrm>
          <a:off x="4401706" y="4026478"/>
          <a:ext cx="793748" cy="426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5FCF61-5A51-40F8-88BD-776ECC263F09}" type="TxLink">
            <a:rPr lang="en-US" sz="2000" b="0" i="0" u="none" strike="noStrike">
              <a:solidFill>
                <a:srgbClr val="FFC000"/>
              </a:solidFill>
              <a:latin typeface="Arial Black" panose="020B0A04020102020204" pitchFamily="34" charset="0"/>
              <a:cs typeface="Calibri"/>
            </a:rPr>
            <a:pPr/>
            <a:t>19</a:t>
          </a:fld>
          <a:endParaRPr lang="en-IN" sz="2000">
            <a:solidFill>
              <a:srgbClr val="FFC000"/>
            </a:solidFill>
            <a:latin typeface="Arial Black" panose="020B0A04020102020204" pitchFamily="34" charset="0"/>
          </a:endParaRPr>
        </a:p>
      </xdr:txBody>
    </xdr:sp>
    <xdr:clientData/>
  </xdr:twoCellAnchor>
  <xdr:twoCellAnchor>
    <xdr:from>
      <xdr:col>2</xdr:col>
      <xdr:colOff>360794</xdr:colOff>
      <xdr:row>12</xdr:row>
      <xdr:rowOff>57728</xdr:rowOff>
    </xdr:from>
    <xdr:to>
      <xdr:col>7</xdr:col>
      <xdr:colOff>404090</xdr:colOff>
      <xdr:row>14</xdr:row>
      <xdr:rowOff>28864</xdr:rowOff>
    </xdr:to>
    <xdr:sp macro="" textlink="">
      <xdr:nvSpPr>
        <xdr:cNvPr id="59" name="TextBox 58">
          <a:extLst>
            <a:ext uri="{FF2B5EF4-FFF2-40B4-BE49-F238E27FC236}">
              <a16:creationId xmlns:a16="http://schemas.microsoft.com/office/drawing/2014/main" id="{3A608074-F26D-54C8-C6E2-733FA79A77E1}"/>
            </a:ext>
          </a:extLst>
        </xdr:cNvPr>
        <xdr:cNvSpPr txBox="1"/>
      </xdr:nvSpPr>
      <xdr:spPr>
        <a:xfrm>
          <a:off x="1659658" y="2309092"/>
          <a:ext cx="3290455"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Total Employees by Gender</a:t>
          </a:r>
        </a:p>
      </xdr:txBody>
    </xdr:sp>
    <xdr:clientData/>
  </xdr:twoCellAnchor>
  <xdr:twoCellAnchor editAs="oneCell">
    <xdr:from>
      <xdr:col>4</xdr:col>
      <xdr:colOff>9236</xdr:colOff>
      <xdr:row>16</xdr:row>
      <xdr:rowOff>43299</xdr:rowOff>
    </xdr:from>
    <xdr:to>
      <xdr:col>6</xdr:col>
      <xdr:colOff>539172</xdr:colOff>
      <xdr:row>20</xdr:row>
      <xdr:rowOff>14431</xdr:rowOff>
    </xdr:to>
    <mc:AlternateContent xmlns:mc="http://schemas.openxmlformats.org/markup-compatibility/2006" xmlns:a14="http://schemas.microsoft.com/office/drawing/2010/main">
      <mc:Choice Requires="a14">
        <xdr:graphicFrame macro="">
          <xdr:nvGraphicFramePr>
            <xdr:cNvPr id="60" name="Gender 1">
              <a:extLst>
                <a:ext uri="{FF2B5EF4-FFF2-40B4-BE49-F238E27FC236}">
                  <a16:creationId xmlns:a16="http://schemas.microsoft.com/office/drawing/2014/main" id="{9EDBBA54-CB35-43DE-8BCC-53E951BFB19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628611" y="3138924"/>
              <a:ext cx="1839624" cy="7450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259772</xdr:colOff>
      <xdr:row>14</xdr:row>
      <xdr:rowOff>129885</xdr:rowOff>
    </xdr:from>
    <xdr:to>
      <xdr:col>15</xdr:col>
      <xdr:colOff>418523</xdr:colOff>
      <xdr:row>26</xdr:row>
      <xdr:rowOff>43294</xdr:rowOff>
    </xdr:to>
    <xdr:graphicFrame macro="">
      <xdr:nvGraphicFramePr>
        <xdr:cNvPr id="62" name="Chart 61">
          <a:extLst>
            <a:ext uri="{FF2B5EF4-FFF2-40B4-BE49-F238E27FC236}">
              <a16:creationId xmlns:a16="http://schemas.microsoft.com/office/drawing/2014/main" id="{A5E88573-1405-4F20-A38E-31493C82E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397740</xdr:colOff>
      <xdr:row>12</xdr:row>
      <xdr:rowOff>65809</xdr:rowOff>
    </xdr:from>
    <xdr:to>
      <xdr:col>14</xdr:col>
      <xdr:colOff>43297</xdr:colOff>
      <xdr:row>14</xdr:row>
      <xdr:rowOff>129885</xdr:rowOff>
    </xdr:to>
    <xdr:sp macro="" textlink="">
      <xdr:nvSpPr>
        <xdr:cNvPr id="63" name="TextBox 62">
          <a:extLst>
            <a:ext uri="{FF2B5EF4-FFF2-40B4-BE49-F238E27FC236}">
              <a16:creationId xmlns:a16="http://schemas.microsoft.com/office/drawing/2014/main" id="{60026EE2-6BB2-49C4-99DB-480E8A3E3E1A}"/>
            </a:ext>
          </a:extLst>
        </xdr:cNvPr>
        <xdr:cNvSpPr txBox="1"/>
      </xdr:nvSpPr>
      <xdr:spPr>
        <a:xfrm>
          <a:off x="5593195" y="2317173"/>
          <a:ext cx="3542147" cy="439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Education wise Attrition</a:t>
          </a:r>
        </a:p>
      </xdr:txBody>
    </xdr:sp>
    <xdr:clientData/>
  </xdr:twoCellAnchor>
  <xdr:twoCellAnchor>
    <xdr:from>
      <xdr:col>16</xdr:col>
      <xdr:colOff>66965</xdr:colOff>
      <xdr:row>14</xdr:row>
      <xdr:rowOff>101027</xdr:rowOff>
    </xdr:from>
    <xdr:to>
      <xdr:col>22</xdr:col>
      <xdr:colOff>519546</xdr:colOff>
      <xdr:row>26</xdr:row>
      <xdr:rowOff>-1</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6FAD81E3-438E-4A78-9C1B-E3AB79A9F6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430165" y="2768027"/>
              <a:ext cx="4338781" cy="21849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325581</xdr:colOff>
      <xdr:row>12</xdr:row>
      <xdr:rowOff>86591</xdr:rowOff>
    </xdr:from>
    <xdr:to>
      <xdr:col>21</xdr:col>
      <xdr:colOff>533977</xdr:colOff>
      <xdr:row>14</xdr:row>
      <xdr:rowOff>57727</xdr:rowOff>
    </xdr:to>
    <xdr:sp macro="" textlink="">
      <xdr:nvSpPr>
        <xdr:cNvPr id="67" name="TextBox 66">
          <a:extLst>
            <a:ext uri="{FF2B5EF4-FFF2-40B4-BE49-F238E27FC236}">
              <a16:creationId xmlns:a16="http://schemas.microsoft.com/office/drawing/2014/main" id="{20AA7E0C-51C6-44C6-83D0-4A79E1D7313D}"/>
            </a:ext>
          </a:extLst>
        </xdr:cNvPr>
        <xdr:cNvSpPr txBox="1"/>
      </xdr:nvSpPr>
      <xdr:spPr>
        <a:xfrm>
          <a:off x="10716490" y="2337955"/>
          <a:ext cx="3455555"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Attrition by Job Rolr</a:t>
          </a:r>
        </a:p>
      </xdr:txBody>
    </xdr:sp>
    <xdr:clientData/>
  </xdr:twoCellAnchor>
  <xdr:twoCellAnchor>
    <xdr:from>
      <xdr:col>2</xdr:col>
      <xdr:colOff>274205</xdr:colOff>
      <xdr:row>27</xdr:row>
      <xdr:rowOff>187617</xdr:rowOff>
    </xdr:from>
    <xdr:to>
      <xdr:col>8</xdr:col>
      <xdr:colOff>158750</xdr:colOff>
      <xdr:row>39</xdr:row>
      <xdr:rowOff>78820</xdr:rowOff>
    </xdr:to>
    <xdr:graphicFrame macro="">
      <xdr:nvGraphicFramePr>
        <xdr:cNvPr id="68" name="Chart 67">
          <a:extLst>
            <a:ext uri="{FF2B5EF4-FFF2-40B4-BE49-F238E27FC236}">
              <a16:creationId xmlns:a16="http://schemas.microsoft.com/office/drawing/2014/main" id="{CDD45F12-D8F8-4C39-9DE2-8E6B7EB8C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333351</xdr:colOff>
      <xdr:row>26</xdr:row>
      <xdr:rowOff>56929</xdr:rowOff>
    </xdr:from>
    <xdr:to>
      <xdr:col>7</xdr:col>
      <xdr:colOff>376647</xdr:colOff>
      <xdr:row>28</xdr:row>
      <xdr:rowOff>20293</xdr:rowOff>
    </xdr:to>
    <xdr:sp macro="" textlink="">
      <xdr:nvSpPr>
        <xdr:cNvPr id="69" name="TextBox 68">
          <a:extLst>
            <a:ext uri="{FF2B5EF4-FFF2-40B4-BE49-F238E27FC236}">
              <a16:creationId xmlns:a16="http://schemas.microsoft.com/office/drawing/2014/main" id="{9B097A96-31E0-4FFD-B51F-DD6D7A69FCCC}"/>
            </a:ext>
          </a:extLst>
        </xdr:cNvPr>
        <xdr:cNvSpPr txBox="1"/>
      </xdr:nvSpPr>
      <xdr:spPr>
        <a:xfrm>
          <a:off x="1627774" y="5136929"/>
          <a:ext cx="3279354" cy="354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Drpartment by Attrition</a:t>
          </a:r>
        </a:p>
      </xdr:txBody>
    </xdr:sp>
    <xdr:clientData/>
  </xdr:twoCellAnchor>
  <xdr:twoCellAnchor>
    <xdr:from>
      <xdr:col>8</xdr:col>
      <xdr:colOff>230154</xdr:colOff>
      <xdr:row>28</xdr:row>
      <xdr:rowOff>6662</xdr:rowOff>
    </xdr:from>
    <xdr:to>
      <xdr:col>13</xdr:col>
      <xdr:colOff>492958</xdr:colOff>
      <xdr:row>39</xdr:row>
      <xdr:rowOff>78821</xdr:rowOff>
    </xdr:to>
    <xdr:graphicFrame macro="">
      <xdr:nvGraphicFramePr>
        <xdr:cNvPr id="70" name="Chart 69">
          <a:extLst>
            <a:ext uri="{FF2B5EF4-FFF2-40B4-BE49-F238E27FC236}">
              <a16:creationId xmlns:a16="http://schemas.microsoft.com/office/drawing/2014/main" id="{93DBD981-C547-4599-B955-F8CF2C44B4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520898</xdr:colOff>
      <xdr:row>26</xdr:row>
      <xdr:rowOff>89297</xdr:rowOff>
    </xdr:from>
    <xdr:to>
      <xdr:col>13</xdr:col>
      <xdr:colOff>555690</xdr:colOff>
      <xdr:row>28</xdr:row>
      <xdr:rowOff>1420</xdr:rowOff>
    </xdr:to>
    <xdr:sp macro="" textlink="">
      <xdr:nvSpPr>
        <xdr:cNvPr id="71" name="TextBox 70">
          <a:extLst>
            <a:ext uri="{FF2B5EF4-FFF2-40B4-BE49-F238E27FC236}">
              <a16:creationId xmlns:a16="http://schemas.microsoft.com/office/drawing/2014/main" id="{231D6762-4448-483E-B87D-B7BE4ABF495A}"/>
            </a:ext>
          </a:extLst>
        </xdr:cNvPr>
        <xdr:cNvSpPr txBox="1"/>
      </xdr:nvSpPr>
      <xdr:spPr>
        <a:xfrm>
          <a:off x="5759648" y="5119688"/>
          <a:ext cx="3309011" cy="29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Attrition by Age Group</a:t>
          </a:r>
        </a:p>
      </xdr:txBody>
    </xdr:sp>
    <xdr:clientData/>
  </xdr:twoCellAnchor>
  <xdr:twoCellAnchor>
    <xdr:from>
      <xdr:col>13</xdr:col>
      <xdr:colOff>642327</xdr:colOff>
      <xdr:row>26</xdr:row>
      <xdr:rowOff>57802</xdr:rowOff>
    </xdr:from>
    <xdr:to>
      <xdr:col>18</xdr:col>
      <xdr:colOff>397282</xdr:colOff>
      <xdr:row>29</xdr:row>
      <xdr:rowOff>73269</xdr:rowOff>
    </xdr:to>
    <xdr:sp macro="" textlink="">
      <xdr:nvSpPr>
        <xdr:cNvPr id="72" name="TextBox 71">
          <a:extLst>
            <a:ext uri="{FF2B5EF4-FFF2-40B4-BE49-F238E27FC236}">
              <a16:creationId xmlns:a16="http://schemas.microsoft.com/office/drawing/2014/main" id="{75F1F003-4B01-441B-B9B8-801A8326156C}"/>
            </a:ext>
          </a:extLst>
        </xdr:cNvPr>
        <xdr:cNvSpPr txBox="1"/>
      </xdr:nvSpPr>
      <xdr:spPr>
        <a:xfrm>
          <a:off x="9056077" y="5137802"/>
          <a:ext cx="2991013" cy="601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Attrition by Marital </a:t>
          </a:r>
          <a:r>
            <a:rPr lang="en-IN" sz="1400">
              <a:solidFill>
                <a:srgbClr val="8A3F0C"/>
              </a:solidFill>
              <a:latin typeface="Arial Black" panose="020B0A04020102020204" pitchFamily="34" charset="0"/>
            </a:rPr>
            <a:t>Status</a:t>
          </a:r>
        </a:p>
      </xdr:txBody>
    </xdr:sp>
    <xdr:clientData/>
  </xdr:twoCellAnchor>
  <xdr:twoCellAnchor>
    <xdr:from>
      <xdr:col>19</xdr:col>
      <xdr:colOff>265547</xdr:colOff>
      <xdr:row>26</xdr:row>
      <xdr:rowOff>49586</xdr:rowOff>
    </xdr:from>
    <xdr:to>
      <xdr:col>22</xdr:col>
      <xdr:colOff>222251</xdr:colOff>
      <xdr:row>28</xdr:row>
      <xdr:rowOff>76525</xdr:rowOff>
    </xdr:to>
    <xdr:sp macro="" textlink="">
      <xdr:nvSpPr>
        <xdr:cNvPr id="73" name="TextBox 72">
          <a:extLst>
            <a:ext uri="{FF2B5EF4-FFF2-40B4-BE49-F238E27FC236}">
              <a16:creationId xmlns:a16="http://schemas.microsoft.com/office/drawing/2014/main" id="{788AA231-A1E9-47B3-9890-8303F8269DF4}"/>
            </a:ext>
          </a:extLst>
        </xdr:cNvPr>
        <xdr:cNvSpPr txBox="1"/>
      </xdr:nvSpPr>
      <xdr:spPr>
        <a:xfrm>
          <a:off x="12562566" y="5129586"/>
          <a:ext cx="1898339" cy="417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A3F0C"/>
              </a:solidFill>
              <a:latin typeface="Arial Black" panose="020B0A04020102020204" pitchFamily="34" charset="0"/>
            </a:rPr>
            <a:t>Filter Panel</a:t>
          </a:r>
          <a:endParaRPr lang="en-IN" sz="1400">
            <a:solidFill>
              <a:srgbClr val="8A3F0C"/>
            </a:solidFill>
            <a:latin typeface="Arial Black" panose="020B0A04020102020204" pitchFamily="34" charset="0"/>
          </a:endParaRPr>
        </a:p>
      </xdr:txBody>
    </xdr:sp>
    <xdr:clientData/>
  </xdr:twoCellAnchor>
  <xdr:twoCellAnchor>
    <xdr:from>
      <xdr:col>14</xdr:col>
      <xdr:colOff>91992</xdr:colOff>
      <xdr:row>29</xdr:row>
      <xdr:rowOff>23835</xdr:rowOff>
    </xdr:from>
    <xdr:to>
      <xdr:col>18</xdr:col>
      <xdr:colOff>314243</xdr:colOff>
      <xdr:row>39</xdr:row>
      <xdr:rowOff>106648</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71ACF0C8-7EDA-48CB-A880-1B000BC2A6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159792" y="5548335"/>
              <a:ext cx="2813051" cy="19878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441105</xdr:colOff>
      <xdr:row>28</xdr:row>
      <xdr:rowOff>116913</xdr:rowOff>
    </xdr:from>
    <xdr:to>
      <xdr:col>20</xdr:col>
      <xdr:colOff>568057</xdr:colOff>
      <xdr:row>39</xdr:row>
      <xdr:rowOff>93960</xdr:rowOff>
    </xdr:to>
    <mc:AlternateContent xmlns:mc="http://schemas.openxmlformats.org/markup-compatibility/2006" xmlns:a14="http://schemas.microsoft.com/office/drawing/2010/main">
      <mc:Choice Requires="a14">
        <xdr:graphicFrame macro="">
          <xdr:nvGraphicFramePr>
            <xdr:cNvPr id="75" name="Education Field 3">
              <a:extLst>
                <a:ext uri="{FF2B5EF4-FFF2-40B4-BE49-F238E27FC236}">
                  <a16:creationId xmlns:a16="http://schemas.microsoft.com/office/drawing/2014/main" id="{BFF4D976-D271-4C7C-8770-7C2B54E852C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228293" y="5534257"/>
              <a:ext cx="1436639" cy="21052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587462</xdr:colOff>
      <xdr:row>28</xdr:row>
      <xdr:rowOff>116911</xdr:rowOff>
    </xdr:from>
    <xdr:to>
      <xdr:col>22</xdr:col>
      <xdr:colOff>401835</xdr:colOff>
      <xdr:row>39</xdr:row>
      <xdr:rowOff>89296</xdr:rowOff>
    </xdr:to>
    <mc:AlternateContent xmlns:mc="http://schemas.openxmlformats.org/markup-compatibility/2006" xmlns:a14="http://schemas.microsoft.com/office/drawing/2010/main">
      <mc:Choice Requires="a14">
        <xdr:graphicFrame macro="">
          <xdr:nvGraphicFramePr>
            <xdr:cNvPr id="76" name="Department 1">
              <a:extLst>
                <a:ext uri="{FF2B5EF4-FFF2-40B4-BE49-F238E27FC236}">
                  <a16:creationId xmlns:a16="http://schemas.microsoft.com/office/drawing/2014/main" id="{0EA700F5-DBE5-4302-90AE-3583307E631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684337" y="5534255"/>
              <a:ext cx="1124061" cy="2100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shukla" refreshedDate="45301.831778472224" createdVersion="8" refreshedVersion="8" minRefreshableVersion="3" recordCount="1470" xr:uid="{93D6A6C4-7FF4-4C96-973C-8ADF0D91905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997088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A1C8EF-EFFC-4CA7-BE8E-A6662261CC0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3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483FCA-BB12-49EB-AC9D-06EB55D95F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B2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formats count="1">
    <format dxfId="13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0E95BF-07CB-44C6-A4A0-6FF164AA854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8:B82" firstHeaderRow="1" firstDataRow="1" firstDataCol="1"/>
  <pivotFields count="44">
    <pivotField dataField="1" showAll="0">
      <items count="3">
        <item x="1"/>
        <item x="0"/>
        <item t="default"/>
      </items>
    </pivotField>
    <pivotField showAll="0"/>
    <pivotField showAll="0">
      <items count="6">
        <item x="2"/>
        <item x="0"/>
        <item x="1"/>
        <item x="3"/>
        <item x="4"/>
        <item t="default"/>
      </items>
    </pivotField>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formats count="1">
    <format dxfId="13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45908D-9C30-4CC4-A355-81105C496E5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h="1"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A2C3D2-31D9-4B2F-B30C-6D912889A52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8:B74"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2"/>
    </i>
    <i>
      <x v="3"/>
    </i>
    <i t="grand">
      <x/>
    </i>
  </rowItems>
  <colItems count="1">
    <i/>
  </colItems>
  <dataFields count="1">
    <dataField name="Sum of CF_attrition count" fld="17" baseField="0" baseItem="0"/>
  </dataFields>
  <formats count="1">
    <format dxfId="138">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7141A9-FDA3-4FD2-94E1-104E531C013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3:B4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Sum of CF_attrition count" fld="17" baseField="0" baseItem="0"/>
  </dataFields>
  <formats count="1">
    <format dxfId="13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4FC9E4-8F87-4B73-BF77-79F3431D93B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3:B38"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4"/>
    </i>
    <i>
      <x/>
    </i>
    <i>
      <x v="3"/>
    </i>
    <i>
      <x v="1"/>
    </i>
    <i t="grand">
      <x/>
    </i>
  </rowItems>
  <colItems count="1">
    <i/>
  </colItems>
  <dataFields count="1">
    <dataField name="Sum of CF_attrition count" fld="17" baseField="0" baseItem="0"/>
  </dataFields>
  <formats count="1">
    <format dxfId="14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43B096-F206-4A19-BF57-1BD419D42B0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4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C990C9-6E71-48D8-A955-816B4531473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7:B59"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showDataAs="percentOfTotal" baseField="0" baseItem="0" numFmtId="10"/>
  </dataFields>
  <formats count="2">
    <format dxfId="143">
      <pivotArea outline="0" collapsedLevelsAreSubtotals="1" fieldPosition="0"/>
    </format>
    <format dxfId="142">
      <pivotArea outline="0" fieldPosition="0">
        <references count="1">
          <reference field="4294967294" count="1">
            <x v="0"/>
          </reference>
        </references>
      </pivotArea>
    </format>
  </format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5" format="4">
      <pivotArea type="data" outline="0" fieldPosition="0">
        <references count="2">
          <reference field="4294967294" count="1" selected="0">
            <x v="0"/>
          </reference>
          <reference field="4" count="1" selected="0">
            <x v="0"/>
          </reference>
        </references>
      </pivotArea>
    </chartFormat>
    <chartFormat chart="5" format="5">
      <pivotArea type="data" outline="0" fieldPosition="0">
        <references count="2">
          <reference field="4294967294" count="1" selected="0">
            <x v="0"/>
          </reference>
          <reference field="4" count="1" selected="0">
            <x v="1"/>
          </reference>
        </references>
      </pivotArea>
    </chartFormat>
    <chartFormat chart="5" format="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D81EFB2-CB0F-4AB4-93BF-163ED24E0986}" sourceName="Age">
  <pivotTables>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7" name="PivotTable9"/>
  </pivotTables>
  <data>
    <tabular pivotCacheId="399708811">
      <items count="43">
        <i x="37" s="1"/>
        <i x="18" s="1"/>
        <i x="30" s="1"/>
        <i x="17" s="1"/>
        <i x="25" s="1"/>
        <i x="14" s="1"/>
        <i x="11" s="1"/>
        <i x="7" s="1"/>
        <i x="12" s="1"/>
        <i x="5" s="1"/>
        <i x="13" s="1"/>
        <i x="10" s="1"/>
        <i x="9" s="1"/>
        <i x="8" s="1"/>
        <i x="22" s="1"/>
        <i x="32" s="1"/>
        <i x="28" s="1"/>
        <i x="21" s="1"/>
        <i x="1" s="1"/>
        <i x="24" s="1"/>
        <i x="6" s="1"/>
        <i x="41" s="1" nd="1"/>
        <i x="35" s="1" nd="1"/>
        <i x="15" s="1" nd="1"/>
        <i x="36" s="1" nd="1"/>
        <i x="4" s="1" nd="1"/>
        <i x="3" s="1" nd="1"/>
        <i x="2" s="1" nd="1"/>
        <i x="0" s="1" nd="1"/>
        <i x="19" s="1" nd="1"/>
        <i x="23" s="1" nd="1"/>
        <i x="20" s="1" nd="1"/>
        <i x="40" s="1" nd="1"/>
        <i x="26" s="1" nd="1"/>
        <i x="31" s="1" nd="1"/>
        <i x="39" s="1" nd="1"/>
        <i x="16" s="1" nd="1"/>
        <i x="33" s="1" nd="1"/>
        <i x="27" s="1" nd="1"/>
        <i x="29" s="1" nd="1"/>
        <i x="38" s="1" nd="1"/>
        <i x="34" s="1" nd="1"/>
        <i x="4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4DBF81-796F-4BD5-B317-E4D8C388161A}" sourceName="Gender">
  <pivotTables>
    <pivotTable tabId="7" name="PivotTable2"/>
    <pivotTable tabId="7" name="PivotTable3"/>
    <pivotTable tabId="7" name="PivotTable4"/>
    <pivotTable tabId="7" name="PivotTable1"/>
    <pivotTable tabId="7" name="PivotTable5"/>
    <pivotTable tabId="7" name="PivotTable6"/>
    <pivotTable tabId="7" name="PivotTable7"/>
    <pivotTable tabId="7" name="PivotTable8"/>
    <pivotTable tabId="7" name="PivotTable9"/>
  </pivotTables>
  <data>
    <tabular pivotCacheId="39970881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938B694-182D-412A-83DB-A8BC98C341B1}" sourceName="Education Field">
  <pivotTables>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7" name="PivotTable9"/>
  </pivotTables>
  <data>
    <tabular pivotCacheId="399708811">
      <items count="6">
        <i x="0"/>
        <i x="3"/>
        <i x="2"/>
        <i x="1"/>
        <i x="4" s="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71F19FE-EB62-4B38-9F9F-6F1BA3872C16}" sourceName="Department">
  <pivotTables>
    <pivotTable tabId="7" name="PivotTable9"/>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s>
  <data>
    <tabular pivotCacheId="399708811">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26CD357E-C543-4AFA-9A55-865A138A0630}" cache="Slicer_Age" caption="Age" startItem="2" rowHeight="257175"/>
  <slicer name="Gender" xr10:uid="{1286E7FC-14C5-491E-9679-490B39584DF6}" cache="Slicer_Gender" caption="Gender" rowHeight="257175"/>
  <slicer name="Education Field 2" xr10:uid="{130EBC3F-455D-4BB8-9E88-AEACB8212087}" cache="Slicer_Education_Field" caption="Education Field" rowHeight="257175"/>
  <slicer name="Department" xr10:uid="{9C121548-4359-4855-A880-035F96D61418}" cache="Slicer_Department"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76D11D7-8F91-4BC6-9779-9C4016590518}" cache="Slicer_Gender" caption="Gender" columnCount="2" style="SlicerStyleDark2" rowHeight="257175"/>
  <slicer name="Education Field 3" xr10:uid="{DD55D9FF-31AA-4D34-8A27-82F3B00B53A5}" cache="Slicer_Education_Field" caption="Education Field" style="Slicer Style 2" rowHeight="257175"/>
  <slicer name="Department 1" xr10:uid="{8C69C2A7-2C62-47D8-AE50-2CF8AC890608}" cache="Slicer_Department" caption="Department"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3" sqref="A3"/>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64AE-AD91-4AC5-BD3F-994DB1A34CDB}">
  <dimension ref="A3:F82"/>
  <sheetViews>
    <sheetView topLeftCell="A70" workbookViewId="0">
      <selection activeCell="B79" sqref="B79"/>
    </sheetView>
  </sheetViews>
  <sheetFormatPr defaultRowHeight="15.75" x14ac:dyDescent="0.25"/>
  <cols>
    <col min="1" max="1" width="12.125" bestFit="1" customWidth="1"/>
    <col min="2" max="2" width="21.75" bestFit="1" customWidth="1"/>
    <col min="3" max="3" width="13.375" bestFit="1" customWidth="1"/>
    <col min="4" max="4" width="17.25" bestFit="1" customWidth="1"/>
    <col min="5" max="5" width="14.625" bestFit="1" customWidth="1"/>
  </cols>
  <sheetData>
    <row r="3" spans="1:6" x14ac:dyDescent="0.25">
      <c r="A3" s="2" t="s">
        <v>1554</v>
      </c>
      <c r="B3" s="5" t="s">
        <v>1556</v>
      </c>
      <c r="C3" s="4" t="s">
        <v>1555</v>
      </c>
    </row>
    <row r="4" spans="1:6" x14ac:dyDescent="0.25">
      <c r="A4" s="29">
        <v>34</v>
      </c>
      <c r="B4" s="30">
        <v>10</v>
      </c>
      <c r="C4" s="31">
        <v>33.941176470588232</v>
      </c>
    </row>
    <row r="6" spans="1:6" x14ac:dyDescent="0.25">
      <c r="A6" s="6" t="s">
        <v>1557</v>
      </c>
      <c r="B6" s="6" t="s">
        <v>1558</v>
      </c>
      <c r="C6" s="6" t="s">
        <v>1559</v>
      </c>
      <c r="D6" s="6" t="s">
        <v>1560</v>
      </c>
      <c r="E6" s="6" t="s">
        <v>1561</v>
      </c>
      <c r="F6" s="6"/>
    </row>
    <row r="7" spans="1:6" x14ac:dyDescent="0.25">
      <c r="A7">
        <f>GETPIVOTDATA("Count of Employee Number",$A$3)</f>
        <v>34</v>
      </c>
      <c r="B7">
        <f>GETPIVOTDATA("Sum of CF_attrition count",$A$3)</f>
        <v>10</v>
      </c>
      <c r="C7" s="9">
        <f>GETPIVOTDATA("Average of Age",$A$3)</f>
        <v>33.941176470588232</v>
      </c>
      <c r="D7">
        <f>A7-B7</f>
        <v>24</v>
      </c>
      <c r="E7" s="7">
        <f>B7/A7</f>
        <v>0.29411764705882354</v>
      </c>
    </row>
    <row r="8" spans="1:6" x14ac:dyDescent="0.25">
      <c r="C8" s="11"/>
      <c r="D8" s="12"/>
      <c r="E8" s="13"/>
    </row>
    <row r="9" spans="1:6" x14ac:dyDescent="0.25">
      <c r="C9" s="14"/>
      <c r="E9" s="15"/>
    </row>
    <row r="10" spans="1:6" x14ac:dyDescent="0.25">
      <c r="A10" s="3" t="s">
        <v>1562</v>
      </c>
      <c r="C10" s="14"/>
      <c r="E10" s="15"/>
    </row>
    <row r="11" spans="1:6" x14ac:dyDescent="0.25">
      <c r="A11" s="10">
        <v>4</v>
      </c>
      <c r="C11" s="14"/>
      <c r="E11" s="15"/>
    </row>
    <row r="12" spans="1:6" x14ac:dyDescent="0.25">
      <c r="A12" t="s">
        <v>1563</v>
      </c>
      <c r="B12" s="8">
        <f>GETPIVOTDATA("Job Satisfaction",$A$10)</f>
        <v>4</v>
      </c>
      <c r="C12" s="14">
        <f>B12/4</f>
        <v>1</v>
      </c>
      <c r="E12" s="15"/>
    </row>
    <row r="13" spans="1:6" x14ac:dyDescent="0.25">
      <c r="A13" t="s">
        <v>1564</v>
      </c>
      <c r="B13" s="8">
        <f>4-B12</f>
        <v>0</v>
      </c>
      <c r="C13" s="14">
        <f>B13/4</f>
        <v>0</v>
      </c>
      <c r="E13" s="15"/>
    </row>
    <row r="14" spans="1:6" x14ac:dyDescent="0.25">
      <c r="C14" s="14"/>
      <c r="E14" s="15"/>
    </row>
    <row r="15" spans="1:6" x14ac:dyDescent="0.25">
      <c r="C15" s="16"/>
      <c r="D15" s="17"/>
      <c r="E15" s="18"/>
    </row>
    <row r="16" spans="1:6" x14ac:dyDescent="0.25">
      <c r="A16" s="3" t="s">
        <v>1562</v>
      </c>
    </row>
    <row r="17" spans="1:3" x14ac:dyDescent="0.25">
      <c r="A17" s="10">
        <v>4</v>
      </c>
    </row>
    <row r="23" spans="1:3" x14ac:dyDescent="0.25">
      <c r="A23" s="19" t="s">
        <v>1565</v>
      </c>
      <c r="B23" s="3" t="s">
        <v>1567</v>
      </c>
    </row>
    <row r="24" spans="1:3" x14ac:dyDescent="0.25">
      <c r="A24" s="20" t="s">
        <v>51</v>
      </c>
      <c r="B24" s="21">
        <v>15</v>
      </c>
    </row>
    <row r="25" spans="1:3" x14ac:dyDescent="0.25">
      <c r="A25" s="22" t="s">
        <v>62</v>
      </c>
      <c r="B25" s="23">
        <v>19</v>
      </c>
    </row>
    <row r="26" spans="1:3" x14ac:dyDescent="0.25">
      <c r="A26" s="24" t="s">
        <v>1566</v>
      </c>
      <c r="B26" s="10">
        <v>34</v>
      </c>
    </row>
    <row r="28" spans="1:3" x14ac:dyDescent="0.25">
      <c r="A28" s="25" t="s">
        <v>1568</v>
      </c>
      <c r="B28">
        <f>IFERROR(GETPIVOTDATA("Employee Count",$A$23,"Gender","Female"),0)</f>
        <v>15</v>
      </c>
      <c r="C28" s="26">
        <f>IFERROR(B28/($B$28+$B$29),0)</f>
        <v>0.44117647058823528</v>
      </c>
    </row>
    <row r="29" spans="1:3" x14ac:dyDescent="0.25">
      <c r="A29" s="25" t="s">
        <v>1569</v>
      </c>
      <c r="B29">
        <f>IFERROR(GETPIVOTDATA("Employee Count",$A$23,"Gender","Male"),0)</f>
        <v>19</v>
      </c>
      <c r="C29" s="26">
        <f>IFERROR(B29/($B$28+$B$29),0)</f>
        <v>0.55882352941176472</v>
      </c>
    </row>
    <row r="33" spans="1:4" x14ac:dyDescent="0.25">
      <c r="A33" s="19" t="s">
        <v>1565</v>
      </c>
      <c r="B33" s="3" t="s">
        <v>1556</v>
      </c>
    </row>
    <row r="34" spans="1:4" x14ac:dyDescent="0.25">
      <c r="A34" s="20" t="s">
        <v>71</v>
      </c>
      <c r="B34" s="21">
        <v>0</v>
      </c>
    </row>
    <row r="35" spans="1:4" x14ac:dyDescent="0.25">
      <c r="A35" s="22" t="s">
        <v>55</v>
      </c>
      <c r="B35" s="23">
        <v>1</v>
      </c>
    </row>
    <row r="36" spans="1:4" x14ac:dyDescent="0.25">
      <c r="A36" s="22" t="s">
        <v>65</v>
      </c>
      <c r="B36" s="23">
        <v>3</v>
      </c>
    </row>
    <row r="37" spans="1:4" x14ac:dyDescent="0.25">
      <c r="A37" s="22" t="s">
        <v>77</v>
      </c>
      <c r="B37" s="23">
        <v>6</v>
      </c>
    </row>
    <row r="38" spans="1:4" x14ac:dyDescent="0.25">
      <c r="A38" s="24" t="s">
        <v>1566</v>
      </c>
      <c r="B38" s="10">
        <v>10</v>
      </c>
    </row>
    <row r="43" spans="1:4" x14ac:dyDescent="0.25">
      <c r="A43" s="19" t="s">
        <v>1565</v>
      </c>
      <c r="B43" s="3" t="s">
        <v>1556</v>
      </c>
      <c r="C43" t="s">
        <v>1570</v>
      </c>
      <c r="D43" t="s">
        <v>0</v>
      </c>
    </row>
    <row r="44" spans="1:4" x14ac:dyDescent="0.25">
      <c r="A44" s="20" t="s">
        <v>95</v>
      </c>
      <c r="B44" s="21">
        <v>0</v>
      </c>
      <c r="C44" t="str">
        <f>A44</f>
        <v>Manager</v>
      </c>
      <c r="D44" t="e">
        <f>GETPIVOTDATA("CF_attrition count",$A$43,"Job Role","Healthcare Representative")</f>
        <v>#REF!</v>
      </c>
    </row>
    <row r="45" spans="1:4" x14ac:dyDescent="0.25">
      <c r="A45" s="22" t="s">
        <v>52</v>
      </c>
      <c r="B45" s="23">
        <v>4</v>
      </c>
      <c r="C45" t="str">
        <f t="shared" ref="C45:C53" si="0">A45</f>
        <v>Sales Executive</v>
      </c>
      <c r="D45" t="e">
        <f>GETPIVOTDATA("CF_attrition count",$A$43,"Job Role","Human Resources")</f>
        <v>#REF!</v>
      </c>
    </row>
    <row r="46" spans="1:4" x14ac:dyDescent="0.25">
      <c r="A46" s="22" t="s">
        <v>99</v>
      </c>
      <c r="B46" s="23">
        <v>6</v>
      </c>
      <c r="C46" t="str">
        <f t="shared" si="0"/>
        <v>Sales Representative</v>
      </c>
      <c r="D46" t="e">
        <f>GETPIVOTDATA("CF_attrition count",$A$43,"Job Role","Laboratory Technician")</f>
        <v>#REF!</v>
      </c>
    </row>
    <row r="47" spans="1:4" x14ac:dyDescent="0.25">
      <c r="A47" s="24" t="s">
        <v>1566</v>
      </c>
      <c r="B47" s="10">
        <v>10</v>
      </c>
      <c r="C47" t="str">
        <f t="shared" si="0"/>
        <v>Grand Total</v>
      </c>
      <c r="D47">
        <f>GETPIVOTDATA("CF_attrition count",$A$43,"Job Role","Manager")</f>
        <v>0</v>
      </c>
    </row>
    <row r="48" spans="1:4" x14ac:dyDescent="0.25">
      <c r="C48">
        <f t="shared" si="0"/>
        <v>0</v>
      </c>
      <c r="D48" t="e">
        <f>GETPIVOTDATA("CF_attrition count",$A$43,"Job Role","Manufacturing Director")</f>
        <v>#REF!</v>
      </c>
    </row>
    <row r="49" spans="1:4" x14ac:dyDescent="0.25">
      <c r="C49">
        <f t="shared" si="0"/>
        <v>0</v>
      </c>
      <c r="D49" t="e">
        <f>GETPIVOTDATA("CF_attrition count",$A$43,"Job Role","Research Director")</f>
        <v>#REF!</v>
      </c>
    </row>
    <row r="50" spans="1:4" x14ac:dyDescent="0.25">
      <c r="C50">
        <f t="shared" si="0"/>
        <v>0</v>
      </c>
      <c r="D50" t="e">
        <f>GETPIVOTDATA("CF_attrition count",$A$43,"Job Role","Research Scientist")</f>
        <v>#REF!</v>
      </c>
    </row>
    <row r="51" spans="1:4" x14ac:dyDescent="0.25">
      <c r="C51">
        <f t="shared" si="0"/>
        <v>0</v>
      </c>
      <c r="D51">
        <f>GETPIVOTDATA("CF_attrition count",$A$43,"Job Role","Sales Executive")</f>
        <v>4</v>
      </c>
    </row>
    <row r="52" spans="1:4" x14ac:dyDescent="0.25">
      <c r="C52">
        <f t="shared" si="0"/>
        <v>0</v>
      </c>
      <c r="D52">
        <f>GETPIVOTDATA("CF_attrition count",$A$43,"Job Role","Sales Representative")</f>
        <v>6</v>
      </c>
    </row>
    <row r="53" spans="1:4" x14ac:dyDescent="0.25">
      <c r="C53">
        <f t="shared" si="0"/>
        <v>0</v>
      </c>
      <c r="D53">
        <f>GETPIVOTDATA("CF_attrition count",$A$43)</f>
        <v>10</v>
      </c>
    </row>
    <row r="57" spans="1:4" x14ac:dyDescent="0.25">
      <c r="A57" s="19" t="s">
        <v>1565</v>
      </c>
      <c r="B57" s="3" t="s">
        <v>1556</v>
      </c>
    </row>
    <row r="58" spans="1:4" x14ac:dyDescent="0.25">
      <c r="A58" s="20" t="s">
        <v>48</v>
      </c>
      <c r="B58" s="27">
        <v>1</v>
      </c>
    </row>
    <row r="59" spans="1:4" x14ac:dyDescent="0.25">
      <c r="A59" s="24" t="s">
        <v>1566</v>
      </c>
      <c r="B59" s="28">
        <v>1</v>
      </c>
    </row>
    <row r="68" spans="1:4" x14ac:dyDescent="0.25">
      <c r="A68" s="19" t="s">
        <v>1565</v>
      </c>
      <c r="B68" s="3" t="s">
        <v>1556</v>
      </c>
    </row>
    <row r="69" spans="1:4" x14ac:dyDescent="0.25">
      <c r="A69" s="20" t="s">
        <v>69</v>
      </c>
      <c r="B69" s="21">
        <v>4</v>
      </c>
    </row>
    <row r="70" spans="1:4" x14ac:dyDescent="0.25">
      <c r="A70" s="22" t="s">
        <v>92</v>
      </c>
      <c r="B70" s="23">
        <v>3</v>
      </c>
    </row>
    <row r="71" spans="1:4" x14ac:dyDescent="0.25">
      <c r="A71" s="22" t="s">
        <v>46</v>
      </c>
      <c r="B71" s="23">
        <v>2</v>
      </c>
    </row>
    <row r="72" spans="1:4" x14ac:dyDescent="0.25">
      <c r="A72" s="22" t="s">
        <v>58</v>
      </c>
      <c r="B72" s="23">
        <v>1</v>
      </c>
    </row>
    <row r="73" spans="1:4" x14ac:dyDescent="0.25">
      <c r="A73" s="22" t="s">
        <v>75</v>
      </c>
      <c r="B73" s="23">
        <v>0</v>
      </c>
    </row>
    <row r="74" spans="1:4" x14ac:dyDescent="0.25">
      <c r="A74" s="24" t="s">
        <v>1566</v>
      </c>
      <c r="B74" s="10">
        <v>10</v>
      </c>
    </row>
    <row r="78" spans="1:4" x14ac:dyDescent="0.25">
      <c r="A78" s="19" t="s">
        <v>1565</v>
      </c>
      <c r="B78" s="3" t="s">
        <v>1571</v>
      </c>
      <c r="C78" t="s">
        <v>10</v>
      </c>
      <c r="D78" t="s">
        <v>0</v>
      </c>
    </row>
    <row r="79" spans="1:4" x14ac:dyDescent="0.25">
      <c r="A79" s="20" t="s">
        <v>64</v>
      </c>
      <c r="B79" s="21">
        <v>18</v>
      </c>
      <c r="C79" t="str">
        <f>A79</f>
        <v>Married</v>
      </c>
      <c r="D79">
        <f>GETPIVOTDATA("Attrition",$A$78,"Marital Status","Divorced")</f>
        <v>5</v>
      </c>
    </row>
    <row r="80" spans="1:4" x14ac:dyDescent="0.25">
      <c r="A80" s="22" t="s">
        <v>53</v>
      </c>
      <c r="B80" s="23">
        <v>11</v>
      </c>
      <c r="C80" t="str">
        <f t="shared" ref="C80:C81" si="1">A80</f>
        <v>Single</v>
      </c>
      <c r="D80">
        <f>GETPIVOTDATA("Attrition",$A$78,"Marital Status","Married")</f>
        <v>18</v>
      </c>
    </row>
    <row r="81" spans="1:4" x14ac:dyDescent="0.25">
      <c r="A81" s="22" t="s">
        <v>79</v>
      </c>
      <c r="B81" s="23">
        <v>5</v>
      </c>
      <c r="C81" t="str">
        <f t="shared" si="1"/>
        <v>Divorced</v>
      </c>
      <c r="D81">
        <f>GETPIVOTDATA("Attrition",$A$78,"Marital Status","Single")</f>
        <v>11</v>
      </c>
    </row>
    <row r="82" spans="1:4" x14ac:dyDescent="0.25">
      <c r="A82" s="24" t="s">
        <v>1566</v>
      </c>
      <c r="B82" s="10">
        <v>34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5" workbookViewId="0">
      <selection activeCell="J13" sqref="J13"/>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abSelected="1" zoomScale="64" workbookViewId="0">
      <selection activeCell="X35" sqref="X35"/>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5"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Sheet1</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saurabh shukla</cp:lastModifiedBy>
  <cp:lastPrinted>2024-01-11T09:31:03Z</cp:lastPrinted>
  <dcterms:created xsi:type="dcterms:W3CDTF">2022-12-29T16:02:46Z</dcterms:created>
  <dcterms:modified xsi:type="dcterms:W3CDTF">2024-01-11T09:33:43Z</dcterms:modified>
</cp:coreProperties>
</file>