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chool\UofR\DataScience\src\project-1-group-15\carlos_example\"/>
    </mc:Choice>
  </mc:AlternateContent>
  <xr:revisionPtr revIDLastSave="0" documentId="8_{69ED06FE-9BE2-45ED-A590-0D913C1EC1F4}" xr6:coauthVersionLast="47" xr6:coauthVersionMax="47" xr10:uidLastSave="{00000000-0000-0000-0000-000000000000}"/>
  <bookViews>
    <workbookView xWindow="-120" yWindow="-120" windowWidth="29040" windowHeight="15720" xr2:uid="{BEE01FAB-B695-4DC6-AE44-6A5066C2E036}"/>
  </bookViews>
  <sheets>
    <sheet name="Diversity_in_tech_companies" sheetId="2" r:id="rId1"/>
    <sheet name="Sheet1" sheetId="1" r:id="rId2"/>
  </sheets>
  <definedNames>
    <definedName name="ExternalData_1" localSheetId="0" hidden="1">Diversity_in_tech_companies!$A$1:$K$95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S2" i="2" s="1"/>
  <c r="O3" i="2"/>
  <c r="S3" i="2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S50" i="2" s="1"/>
  <c r="O51" i="2"/>
  <c r="S51" i="2" s="1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S87" i="2" s="1"/>
  <c r="O88" i="2"/>
  <c r="O89" i="2"/>
  <c r="O90" i="2"/>
  <c r="O91" i="2"/>
  <c r="O92" i="2"/>
  <c r="O93" i="2"/>
  <c r="O94" i="2"/>
  <c r="O9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S18" i="2" s="1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S38" i="2" s="1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S66" i="2" s="1"/>
  <c r="N67" i="2"/>
  <c r="N68" i="2"/>
  <c r="N69" i="2"/>
  <c r="N70" i="2"/>
  <c r="N71" i="2"/>
  <c r="N72" i="2"/>
  <c r="N73" i="2"/>
  <c r="N74" i="2"/>
  <c r="S74" i="2" s="1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S26" i="2" s="1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S5" i="2"/>
  <c r="S6" i="2"/>
  <c r="S14" i="2"/>
  <c r="S15" i="2"/>
  <c r="S17" i="2"/>
  <c r="S27" i="2"/>
  <c r="S29" i="2"/>
  <c r="S30" i="2"/>
  <c r="S39" i="2"/>
  <c r="S41" i="2"/>
  <c r="S42" i="2"/>
  <c r="S53" i="2"/>
  <c r="S54" i="2"/>
  <c r="S63" i="2"/>
  <c r="S65" i="2"/>
  <c r="S75" i="2"/>
  <c r="S77" i="2"/>
  <c r="S78" i="2"/>
  <c r="S86" i="2"/>
  <c r="S89" i="2"/>
  <c r="S9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S62" i="2" l="1"/>
  <c r="S61" i="2"/>
  <c r="S25" i="2"/>
  <c r="S60" i="2"/>
  <c r="S24" i="2"/>
  <c r="S95" i="2"/>
  <c r="S35" i="2"/>
  <c r="S11" i="2"/>
  <c r="S94" i="2"/>
  <c r="S58" i="2"/>
  <c r="S34" i="2"/>
  <c r="S22" i="2"/>
  <c r="S69" i="2"/>
  <c r="S45" i="2"/>
  <c r="S21" i="2"/>
  <c r="S92" i="2"/>
  <c r="S80" i="2"/>
  <c r="S68" i="2"/>
  <c r="S56" i="2"/>
  <c r="S44" i="2"/>
  <c r="S32" i="2"/>
  <c r="S20" i="2"/>
  <c r="S8" i="2"/>
  <c r="S73" i="2"/>
  <c r="S37" i="2"/>
  <c r="S13" i="2"/>
  <c r="S48" i="2"/>
  <c r="S12" i="2"/>
  <c r="S59" i="2"/>
  <c r="S23" i="2"/>
  <c r="S82" i="2"/>
  <c r="S70" i="2"/>
  <c r="S46" i="2"/>
  <c r="S10" i="2"/>
  <c r="S93" i="2"/>
  <c r="S81" i="2"/>
  <c r="S57" i="2"/>
  <c r="S33" i="2"/>
  <c r="S9" i="2"/>
  <c r="S91" i="2"/>
  <c r="S79" i="2"/>
  <c r="S67" i="2"/>
  <c r="S55" i="2"/>
  <c r="S43" i="2"/>
  <c r="S31" i="2"/>
  <c r="S19" i="2"/>
  <c r="S7" i="2"/>
  <c r="S49" i="2"/>
  <c r="S84" i="2"/>
  <c r="S36" i="2"/>
  <c r="S71" i="2"/>
  <c r="S85" i="2"/>
  <c r="S47" i="2"/>
  <c r="S72" i="2"/>
  <c r="S83" i="2"/>
  <c r="S88" i="2"/>
  <c r="S76" i="2"/>
  <c r="S64" i="2"/>
  <c r="S52" i="2"/>
  <c r="S40" i="2"/>
  <c r="S28" i="2"/>
  <c r="S16" i="2"/>
  <c r="S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B29A3-95AB-4237-8AD9-8C864A9802EA}" keepAlive="1" name="Query - Diversity_in_tech_companies" description="Connection to the 'Diversity_in_tech_companies' query in the workbook." type="5" refreshedVersion="8" background="1" saveData="1">
    <dbPr connection="Provider=Microsoft.Mashup.OleDb.1;Data Source=$Workbook$;Location=Diversity_in_tech_companies;Extended Properties=&quot;&quot;" command="SELECT * FROM [Diversity_in_tech_companies]"/>
  </connection>
</connections>
</file>

<file path=xl/sharedStrings.xml><?xml version="1.0" encoding="utf-8"?>
<sst xmlns="http://schemas.openxmlformats.org/spreadsheetml/2006/main" count="678" uniqueCount="87">
  <si>
    <t>Year</t>
  </si>
  <si>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</si>
  <si>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</si>
  <si>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</si>
  <si>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</si>
  <si>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</si>
  <si>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</si>
  <si>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</si>
  <si>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</si>
  <si>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</si>
  <si>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</si>
  <si>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>Yahoo!</t>
  </si>
  <si>
    <t>44</t>
  </si>
  <si>
    <t>4</t>
  </si>
  <si>
    <t>2</t>
  </si>
  <si>
    <t>3</t>
  </si>
  <si>
    <t>-</t>
  </si>
  <si>
    <t>Google</t>
  </si>
  <si>
    <t>36</t>
  </si>
  <si>
    <t>0</t>
  </si>
  <si>
    <t>Apple</t>
  </si>
  <si>
    <t>21</t>
  </si>
  <si>
    <t>13</t>
  </si>
  <si>
    <t>9</t>
  </si>
  <si>
    <t>1</t>
  </si>
  <si>
    <t>Cisco</t>
  </si>
  <si>
    <t>37</t>
  </si>
  <si>
    <t>5</t>
  </si>
  <si>
    <t>&lt;1</t>
  </si>
  <si>
    <t>eBay</t>
  </si>
  <si>
    <t>39</t>
  </si>
  <si>
    <t>6</t>
  </si>
  <si>
    <t>HP</t>
  </si>
  <si>
    <t>12</t>
  </si>
  <si>
    <t>8</t>
  </si>
  <si>
    <t>Indiegogo</t>
  </si>
  <si>
    <t>28</t>
  </si>
  <si>
    <t>7</t>
  </si>
  <si>
    <t>Nvidia</t>
  </si>
  <si>
    <t>45</t>
  </si>
  <si>
    <t>14</t>
  </si>
  <si>
    <t>Dell</t>
  </si>
  <si>
    <t>11</t>
  </si>
  <si>
    <t>10</t>
  </si>
  <si>
    <t>Ingram Micro</t>
  </si>
  <si>
    <t>19</t>
  </si>
  <si>
    <t>Intel</t>
  </si>
  <si>
    <t>Groupon</t>
  </si>
  <si>
    <t>20</t>
  </si>
  <si>
    <t>Amazon</t>
  </si>
  <si>
    <t xml:space="preserve">Etsy </t>
  </si>
  <si>
    <t>Microsoft</t>
  </si>
  <si>
    <t>31</t>
  </si>
  <si>
    <t>Salesforce</t>
  </si>
  <si>
    <t>24</t>
  </si>
  <si>
    <t>Pandora</t>
  </si>
  <si>
    <t>16</t>
  </si>
  <si>
    <t>Uber</t>
  </si>
  <si>
    <t>32</t>
  </si>
  <si>
    <t>Slack</t>
  </si>
  <si>
    <t xml:space="preserve">AirBnB </t>
  </si>
  <si>
    <t>Netflix</t>
  </si>
  <si>
    <t>Yelp</t>
  </si>
  <si>
    <t>15</t>
  </si>
  <si>
    <t>35</t>
  </si>
  <si>
    <t>40</t>
  </si>
  <si>
    <t>38</t>
  </si>
  <si>
    <t>43</t>
  </si>
  <si>
    <t>Apple (excluding undeclared)</t>
  </si>
  <si>
    <t>65</t>
  </si>
  <si>
    <t>25</t>
  </si>
  <si>
    <t>23</t>
  </si>
  <si>
    <t>26</t>
  </si>
  <si>
    <t/>
  </si>
  <si>
    <t>29</t>
  </si>
  <si>
    <t>22</t>
  </si>
  <si>
    <t>18</t>
  </si>
  <si>
    <t>30</t>
  </si>
  <si>
    <t>Multi</t>
  </si>
  <si>
    <t>Other</t>
  </si>
  <si>
    <t>SumPerc</t>
  </si>
  <si>
    <t>SumGender</t>
  </si>
  <si>
    <t>Asian</t>
  </si>
  <si>
    <t>Latino</t>
  </si>
  <si>
    <t>Black</t>
  </si>
  <si>
    <t>White</t>
  </si>
  <si>
    <t>Undeclared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</si>
</sst>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039D18-C666-41DC-B8F4-6B42E1374377}" autoFormatId="16" applyNumberFormats="0" applyBorderFormats="0" applyFontFormats="0" applyPatternFormats="0" applyAlignmentFormats="0" applyWidthHeightFormats="0">
  <queryTableRefresh nextId="21" unboundColumnsRight="9">
    <queryTableFields count="20">
      <queryTableField id="1" name="Year" tableColumnId="1"/>
      <queryTableField id="2" name="Company" tableColumnId="2"/>
      <queryTableField id="3" name="Female %" tableColumnId="3"/>
      <queryTableField id="4" name="Male %" tableColumnId="4"/>
      <queryTableField id="5" name="% White" tableColumnId="5"/>
      <queryTableField id="6" name="% Asian" tableColumnId="6"/>
      <queryTableField id="7" name="% Latino" tableColumnId="7"/>
      <queryTableField id="8" name="% Black" tableColumnId="8"/>
      <queryTableField id="9" name="% Multi" tableColumnId="9"/>
      <queryTableField id="10" name="% Other" tableColumnId="10"/>
      <queryTableField id="11" name="% Undeclared" tableColumnId="11"/>
      <queryTableField id="19" dataBound="0" tableColumnId="19"/>
      <queryTableField id="16" dataBound="0" tableColumnId="16"/>
      <queryTableField id="18" dataBound="0" tableColumnId="18"/>
      <queryTableField id="17" dataBound="0" tableColumnId="17"/>
      <queryTableField id="12" dataBound="0" tableColumnId="12"/>
      <queryTableField id="13" dataBound="0" tableColumnId="13"/>
      <queryTableField id="20" dataBound="0" tableColumnId="20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77474-ADF0-40FB-B9D1-A6D7660C44E7}" name="Diversity_in_tech_companies" displayName="Diversity_in_tech_companies" ref="A1:T95" tableType="queryTable" totalsRowShown="0">
  <autoFilter ref="A1:T95" xr:uid="{69277474-ADF0-40FB-B9D1-A6D7660C44E7}"/>
  <tableColumns count="20">
    <tableColumn id="1" xr3:uid="{27C47120-2D26-4DD1-8A20-5470E029D5A3}" uniqueName="1" name="Year" queryTableFieldId="1"/>
    <tableColumn id="2" xr3:uid="{FEB5E376-8BC8-42C1-B8C3-E34C8571FFF1}" uniqueName="2" name="Company" queryTableFieldId="2" dataDxfId="15"/>
    <tableColumn id="3" xr3:uid="{C2187663-0BDD-4A34-BA3B-8671C7EF5336}" uniqueName="3" name="Female %" queryTableFieldId="3"/>
    <tableColumn id="4" xr3:uid="{CC266521-D06D-4442-8922-FA2E66D6EA73}" uniqueName="4" name="Male %" queryTableFieldId="4"/>
    <tableColumn id="5" xr3:uid="{A90D29E6-9CD6-41F2-A9C1-ED79F4DE9369}" uniqueName="5" name="% White" queryTableFieldId="5"/>
    <tableColumn id="6" xr3:uid="{C7DB1126-5764-47B3-A4F4-7720DF6F56B4}" uniqueName="6" name="% Asian" queryTableFieldId="6" dataDxfId="14"/>
    <tableColumn id="7" xr3:uid="{B2DB62FC-133E-42C9-AC22-EE6B7AB9B6D9}" uniqueName="7" name="% Latino" queryTableFieldId="7" dataDxfId="13"/>
    <tableColumn id="8" xr3:uid="{D2D6CCD1-C245-42BC-A48D-E48F3A0A6659}" uniqueName="8" name="% Black" queryTableFieldId="8" dataDxfId="12"/>
    <tableColumn id="9" xr3:uid="{45F19A5C-AB02-4EA7-B8C7-89E0E4514B78}" uniqueName="9" name="% Multi" queryTableFieldId="9" dataDxfId="11"/>
    <tableColumn id="10" xr3:uid="{3AB3F865-19B6-4D2A-8638-34A162DF9AAD}" uniqueName="10" name="% Other" queryTableFieldId="10" dataDxfId="10"/>
    <tableColumn id="11" xr3:uid="{90E59BFE-4E67-42B3-A312-A681AA5AF910}" uniqueName="11" name="% Undeclared" queryTableFieldId="11" dataDxfId="9"/>
    <tableColumn id="19" xr3:uid="{C823A981-18A9-44F6-8BA6-EECD968B3B05}" uniqueName="19" name="White" queryTableFieldId="19" dataDxfId="3">
      <calculatedColumnFormula>IF(Diversity_in_tech_companies[[#This Row],[% White]]="-", 0,VALUE(Diversity_in_tech_companies[[#This Row],[% White]]))</calculatedColumnFormula>
    </tableColumn>
    <tableColumn id="16" xr3:uid="{D93C9D03-3114-4B09-89CF-8CEAAFACDDA3}" uniqueName="16" name="Asian" queryTableFieldId="16" dataDxfId="2">
      <calculatedColumnFormula>IF(Diversity_in_tech_companies[[#This Row],[% Asian]]="-", 0,VALUE(Diversity_in_tech_companies[[#This Row],[% Asian]]))</calculatedColumnFormula>
    </tableColumn>
    <tableColumn id="18" xr3:uid="{7FD0449A-9CF2-4D5B-AE76-6E297232DEBC}" uniqueName="18" name="Latino" queryTableFieldId="18" dataDxfId="1">
      <calculatedColumnFormula>IF(Diversity_in_tech_companies[[#This Row],[% Latino]]="-", 0,VALUE(Diversity_in_tech_companies[[#This Row],[% Latino]]))</calculatedColumnFormula>
    </tableColumn>
    <tableColumn id="17" xr3:uid="{F67BE084-3DB8-46DA-9EA3-E4841DF20B1C}" uniqueName="17" name="Black" queryTableFieldId="17" dataDxfId="0">
      <calculatedColumnFormula>IF(Diversity_in_tech_companies[[#This Row],[% Black]]="-", 0,VALUE(Diversity_in_tech_companies[[#This Row],[% Black]]))</calculatedColumnFormula>
    </tableColumn>
    <tableColumn id="12" xr3:uid="{C32C7730-4C79-42A4-854D-438FE4A012F9}" uniqueName="12" name="Multi" queryTableFieldId="12" dataDxfId="8">
      <calculatedColumnFormula>IF(Diversity_in_tech_companies[[#This Row],[% Multi]]="-", 0,VALUE( Diversity_in_tech_companies[[#This Row],[% Multi]]))</calculatedColumnFormula>
    </tableColumn>
    <tableColumn id="13" xr3:uid="{B1116F01-674F-417E-B20F-92F95D10A003}" uniqueName="13" name="Other" queryTableFieldId="13" dataDxfId="6">
      <calculatedColumnFormula>IF(Diversity_in_tech_companies[[#This Row],[% Other]]="&lt;1", 0,VALUE( Diversity_in_tech_companies[[#This Row],[% Other]]))</calculatedColumnFormula>
    </tableColumn>
    <tableColumn id="20" xr3:uid="{9C976E21-AF93-446C-B157-AE5962F6AF47}" uniqueName="20" name="Undeclared" queryTableFieldId="20" dataDxfId="5">
      <calculatedColumnFormula>IF(Diversity_in_tech_companies[[#This Row],[% Undeclared]]="-", 0,VALUE( Diversity_in_tech_companies[[#This Row],[% Undeclared]]))</calculatedColumnFormula>
    </tableColumn>
    <tableColumn id="14" xr3:uid="{174FCA4F-0B43-4BB2-9008-D275E8FD1462}" uniqueName="14" name="SumPerc" queryTableFieldId="14" dataDxfId="4">
      <calculatedColumnFormula>SUM(Diversity_in_tech_companies[[#This Row],[White]:[Undeclared]])</calculatedColumnFormula>
    </tableColumn>
    <tableColumn id="15" xr3:uid="{9A291FEC-4FEA-4C05-AF5C-D278DBA5AD17}" uniqueName="15" name="SumGender" queryTableFieldId="15" dataDxfId="7">
      <calculatedColumnFormula>Diversity_in_tech_companies[[#This Row],[Female %]]+Diversity_in_tech_companies[[#This Row],[Male %]]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9630-32C9-45ED-85C6-1DD4D85B1497}">
  <dimension ref="A1:T95"/>
  <sheetViews>
    <sheetView tabSelected="1" workbookViewId="0">
      <selection activeCell="Q2" sqref="Q2"/>
    </sheetView>
  </sheetViews>
  <sheetFormatPr defaultRowHeight="15" x14ac:dyDescent="0.25"/>
  <cols>
    <col min="1" max="1" width="7.28515625" bestFit="1" customWidth="1"/>
    <col min="2" max="2" width="27.28515625" bestFit="1" customWidth="1"/>
    <col min="3" max="3" width="11.85546875" bestFit="1" customWidth="1"/>
    <col min="4" max="4" width="9.5703125" bestFit="1" customWidth="1"/>
    <col min="5" max="5" width="10.7109375" bestFit="1" customWidth="1"/>
    <col min="6" max="6" width="10.140625" bestFit="1" customWidth="1"/>
    <col min="7" max="7" width="10.85546875" bestFit="1" customWidth="1"/>
    <col min="8" max="8" width="10" bestFit="1" customWidth="1"/>
    <col min="9" max="9" width="9.85546875" bestFit="1" customWidth="1"/>
    <col min="10" max="10" width="10.42578125" bestFit="1" customWidth="1"/>
    <col min="11" max="11" width="15.7109375" bestFit="1" customWidth="1"/>
    <col min="12" max="12" width="1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85</v>
      </c>
      <c r="M1" t="s">
        <v>82</v>
      </c>
      <c r="N1" t="s">
        <v>83</v>
      </c>
      <c r="O1" t="s">
        <v>84</v>
      </c>
      <c r="P1" t="s">
        <v>78</v>
      </c>
      <c r="Q1" t="s">
        <v>79</v>
      </c>
      <c r="R1" t="s">
        <v>86</v>
      </c>
      <c r="S1" t="s">
        <v>80</v>
      </c>
      <c r="T1" t="s">
        <v>81</v>
      </c>
    </row>
    <row r="2" spans="1:20" x14ac:dyDescent="0.25">
      <c r="A2">
        <v>2018</v>
      </c>
      <c r="B2" s="1" t="s">
        <v>11</v>
      </c>
      <c r="C2">
        <v>37</v>
      </c>
      <c r="D2">
        <v>63</v>
      </c>
      <c r="E2">
        <v>45</v>
      </c>
      <c r="F2" s="1" t="s">
        <v>12</v>
      </c>
      <c r="G2" s="1" t="s">
        <v>13</v>
      </c>
      <c r="H2" s="1" t="s">
        <v>14</v>
      </c>
      <c r="I2" s="1" t="s">
        <v>14</v>
      </c>
      <c r="J2" s="1" t="s">
        <v>15</v>
      </c>
      <c r="K2" s="1" t="s">
        <v>16</v>
      </c>
      <c r="L2" s="1">
        <f>IF(Diversity_in_tech_companies[[#This Row],[% White]]="-", 0,VALUE(Diversity_in_tech_companies[[#This Row],[% White]]))</f>
        <v>45</v>
      </c>
      <c r="M2" s="1">
        <f>IF(Diversity_in_tech_companies[[#This Row],[% Asian]]="-", 0,VALUE(Diversity_in_tech_companies[[#This Row],[% Asian]]))</f>
        <v>44</v>
      </c>
      <c r="N2" s="1">
        <f>IF(Diversity_in_tech_companies[[#This Row],[% Latino]]="-", 0,VALUE(Diversity_in_tech_companies[[#This Row],[% Latino]]))</f>
        <v>4</v>
      </c>
      <c r="O2" s="1">
        <f>IF(Diversity_in_tech_companies[[#This Row],[% Black]]="-", 0,VALUE(Diversity_in_tech_companies[[#This Row],[% Black]]))</f>
        <v>2</v>
      </c>
      <c r="P2" s="1">
        <f>IF(Diversity_in_tech_companies[[#This Row],[% Multi]]="-", 0,VALUE( Diversity_in_tech_companies[[#This Row],[% Multi]]))</f>
        <v>2</v>
      </c>
      <c r="Q2" s="1">
        <f>IF(Diversity_in_tech_companies[[#This Row],[% Other]]="&lt;1", 0,VALUE( Diversity_in_tech_companies[[#This Row],[% Other]]))</f>
        <v>3</v>
      </c>
      <c r="R2" s="1">
        <f>IF(Diversity_in_tech_companies[[#This Row],[% Undeclared]]="-", 0,VALUE( Diversity_in_tech_companies[[#This Row],[% Undeclared]]))</f>
        <v>0</v>
      </c>
      <c r="S2" s="1">
        <f>SUM(Diversity_in_tech_companies[[#This Row],[White]:[Undeclared]])</f>
        <v>100</v>
      </c>
      <c r="T2" s="1">
        <f>Diversity_in_tech_companies[[#This Row],[Female %]]+Diversity_in_tech_companies[[#This Row],[Male %]]</f>
        <v>100</v>
      </c>
    </row>
    <row r="3" spans="1:20" x14ac:dyDescent="0.25">
      <c r="A3">
        <v>2018</v>
      </c>
      <c r="B3" s="1" t="s">
        <v>17</v>
      </c>
      <c r="C3">
        <v>31</v>
      </c>
      <c r="D3">
        <v>69</v>
      </c>
      <c r="E3">
        <v>53</v>
      </c>
      <c r="F3" s="1" t="s">
        <v>18</v>
      </c>
      <c r="G3" s="1" t="s">
        <v>13</v>
      </c>
      <c r="H3" s="1" t="s">
        <v>15</v>
      </c>
      <c r="I3" s="1" t="s">
        <v>13</v>
      </c>
      <c r="J3" s="1" t="s">
        <v>19</v>
      </c>
      <c r="K3" s="1" t="s">
        <v>16</v>
      </c>
      <c r="L3" s="1">
        <f>IF(Diversity_in_tech_companies[[#This Row],[% White]]="-", 0,VALUE(Diversity_in_tech_companies[[#This Row],[% White]]))</f>
        <v>53</v>
      </c>
      <c r="M3" s="1">
        <f>IF(Diversity_in_tech_companies[[#This Row],[% Asian]]="-", 0,VALUE(Diversity_in_tech_companies[[#This Row],[% Asian]]))</f>
        <v>36</v>
      </c>
      <c r="N3" s="1">
        <f>IF(Diversity_in_tech_companies[[#This Row],[% Latino]]="-", 0,VALUE(Diversity_in_tech_companies[[#This Row],[% Latino]]))</f>
        <v>4</v>
      </c>
      <c r="O3" s="1">
        <f>IF(Diversity_in_tech_companies[[#This Row],[% Black]]="-", 0,VALUE(Diversity_in_tech_companies[[#This Row],[% Black]]))</f>
        <v>3</v>
      </c>
      <c r="P3" s="1">
        <f>IF(Diversity_in_tech_companies[[#This Row],[% Multi]]="-", 0,VALUE( Diversity_in_tech_companies[[#This Row],[% Multi]]))</f>
        <v>4</v>
      </c>
      <c r="Q3" s="1">
        <f>IF(Diversity_in_tech_companies[[#This Row],[% Other]]="&lt;1", 0,VALUE( Diversity_in_tech_companies[[#This Row],[% Other]]))</f>
        <v>0</v>
      </c>
      <c r="R3" s="1">
        <f>IF(Diversity_in_tech_companies[[#This Row],[% Undeclared]]="-", 0,VALUE( Diversity_in_tech_companies[[#This Row],[% Undeclared]]))</f>
        <v>0</v>
      </c>
      <c r="S3" s="1">
        <f>SUM(Diversity_in_tech_companies[[#This Row],[White]:[Undeclared]])</f>
        <v>100</v>
      </c>
      <c r="T3" s="1">
        <f>Diversity_in_tech_companies[[#This Row],[Female %]]+Diversity_in_tech_companies[[#This Row],[Male %]]</f>
        <v>100</v>
      </c>
    </row>
    <row r="4" spans="1:20" x14ac:dyDescent="0.25">
      <c r="A4">
        <v>2018</v>
      </c>
      <c r="B4" s="1" t="s">
        <v>20</v>
      </c>
      <c r="C4">
        <v>32</v>
      </c>
      <c r="D4">
        <v>68</v>
      </c>
      <c r="E4">
        <v>54</v>
      </c>
      <c r="F4" s="1" t="s">
        <v>21</v>
      </c>
      <c r="G4" s="1" t="s">
        <v>22</v>
      </c>
      <c r="H4" s="1" t="s">
        <v>23</v>
      </c>
      <c r="I4" s="1" t="s">
        <v>15</v>
      </c>
      <c r="J4" s="1" t="s">
        <v>24</v>
      </c>
      <c r="K4" s="1" t="s">
        <v>14</v>
      </c>
      <c r="L4" s="1">
        <f>IF(Diversity_in_tech_companies[[#This Row],[% White]]="-", 0,VALUE(Diversity_in_tech_companies[[#This Row],[% White]]))</f>
        <v>54</v>
      </c>
      <c r="M4" s="1">
        <f>IF(Diversity_in_tech_companies[[#This Row],[% Asian]]="-", 0,VALUE(Diversity_in_tech_companies[[#This Row],[% Asian]]))</f>
        <v>21</v>
      </c>
      <c r="N4" s="1">
        <f>IF(Diversity_in_tech_companies[[#This Row],[% Latino]]="-", 0,VALUE(Diversity_in_tech_companies[[#This Row],[% Latino]]))</f>
        <v>13</v>
      </c>
      <c r="O4" s="1">
        <f>IF(Diversity_in_tech_companies[[#This Row],[% Black]]="-", 0,VALUE(Diversity_in_tech_companies[[#This Row],[% Black]]))</f>
        <v>9</v>
      </c>
      <c r="P4" s="1">
        <f>IF(Diversity_in_tech_companies[[#This Row],[% Multi]]="-", 0,VALUE( Diversity_in_tech_companies[[#This Row],[% Multi]]))</f>
        <v>3</v>
      </c>
      <c r="Q4" s="1">
        <f>IF(Diversity_in_tech_companies[[#This Row],[% Other]]="&lt;1", 0,VALUE( Diversity_in_tech_companies[[#This Row],[% Other]]))</f>
        <v>1</v>
      </c>
      <c r="R4" s="1">
        <f>IF(Diversity_in_tech_companies[[#This Row],[% Undeclared]]="-", 0,VALUE( Diversity_in_tech_companies[[#This Row],[% Undeclared]]))</f>
        <v>2</v>
      </c>
      <c r="S4" s="1">
        <f>SUM(Diversity_in_tech_companies[[#This Row],[White]:[Undeclared]])</f>
        <v>103</v>
      </c>
      <c r="T4" s="1">
        <f>Diversity_in_tech_companies[[#This Row],[Female %]]+Diversity_in_tech_companies[[#This Row],[Male %]]</f>
        <v>100</v>
      </c>
    </row>
    <row r="5" spans="1:20" x14ac:dyDescent="0.25">
      <c r="A5">
        <v>2018</v>
      </c>
      <c r="B5" s="1" t="s">
        <v>25</v>
      </c>
      <c r="C5">
        <v>24</v>
      </c>
      <c r="D5">
        <v>76</v>
      </c>
      <c r="E5">
        <v>53</v>
      </c>
      <c r="F5" s="1" t="s">
        <v>26</v>
      </c>
      <c r="G5" s="1" t="s">
        <v>27</v>
      </c>
      <c r="H5" s="1" t="s">
        <v>13</v>
      </c>
      <c r="I5" s="1" t="s">
        <v>24</v>
      </c>
      <c r="J5" s="1" t="s">
        <v>28</v>
      </c>
      <c r="K5" s="1" t="s">
        <v>16</v>
      </c>
      <c r="L5" s="1">
        <f>IF(Diversity_in_tech_companies[[#This Row],[% White]]="-", 0,VALUE(Diversity_in_tech_companies[[#This Row],[% White]]))</f>
        <v>53</v>
      </c>
      <c r="M5" s="1">
        <f>IF(Diversity_in_tech_companies[[#This Row],[% Asian]]="-", 0,VALUE(Diversity_in_tech_companies[[#This Row],[% Asian]]))</f>
        <v>37</v>
      </c>
      <c r="N5" s="1">
        <f>IF(Diversity_in_tech_companies[[#This Row],[% Latino]]="-", 0,VALUE(Diversity_in_tech_companies[[#This Row],[% Latino]]))</f>
        <v>5</v>
      </c>
      <c r="O5" s="1">
        <f>IF(Diversity_in_tech_companies[[#This Row],[% Black]]="-", 0,VALUE(Diversity_in_tech_companies[[#This Row],[% Black]]))</f>
        <v>4</v>
      </c>
      <c r="P5" s="1">
        <f>IF(Diversity_in_tech_companies[[#This Row],[% Multi]]="-", 0,VALUE( Diversity_in_tech_companies[[#This Row],[% Multi]]))</f>
        <v>1</v>
      </c>
      <c r="Q5" s="1">
        <f>IF(Diversity_in_tech_companies[[#This Row],[% Other]]="&lt;1", 0,VALUE( Diversity_in_tech_companies[[#This Row],[% Other]]))</f>
        <v>0</v>
      </c>
      <c r="R5" s="1">
        <f>IF(Diversity_in_tech_companies[[#This Row],[% Undeclared]]="-", 0,VALUE( Diversity_in_tech_companies[[#This Row],[% Undeclared]]))</f>
        <v>0</v>
      </c>
      <c r="S5" s="1">
        <f>SUM(Diversity_in_tech_companies[[#This Row],[White]:[Undeclared]])</f>
        <v>100</v>
      </c>
      <c r="T5" s="1">
        <f>Diversity_in_tech_companies[[#This Row],[Female %]]+Diversity_in_tech_companies[[#This Row],[Male %]]</f>
        <v>100</v>
      </c>
    </row>
    <row r="6" spans="1:20" x14ac:dyDescent="0.25">
      <c r="A6">
        <v>2018</v>
      </c>
      <c r="B6" s="1" t="s">
        <v>29</v>
      </c>
      <c r="C6">
        <v>40</v>
      </c>
      <c r="D6">
        <v>60</v>
      </c>
      <c r="E6">
        <v>50</v>
      </c>
      <c r="F6" s="1" t="s">
        <v>30</v>
      </c>
      <c r="G6" s="1" t="s">
        <v>31</v>
      </c>
      <c r="H6" s="1" t="s">
        <v>15</v>
      </c>
      <c r="I6" s="1" t="s">
        <v>24</v>
      </c>
      <c r="J6" s="1" t="s">
        <v>24</v>
      </c>
      <c r="K6" s="1" t="s">
        <v>16</v>
      </c>
      <c r="L6" s="1">
        <f>IF(Diversity_in_tech_companies[[#This Row],[% White]]="-", 0,VALUE(Diversity_in_tech_companies[[#This Row],[% White]]))</f>
        <v>50</v>
      </c>
      <c r="M6" s="1">
        <f>IF(Diversity_in_tech_companies[[#This Row],[% Asian]]="-", 0,VALUE(Diversity_in_tech_companies[[#This Row],[% Asian]]))</f>
        <v>39</v>
      </c>
      <c r="N6" s="1">
        <f>IF(Diversity_in_tech_companies[[#This Row],[% Latino]]="-", 0,VALUE(Diversity_in_tech_companies[[#This Row],[% Latino]]))</f>
        <v>6</v>
      </c>
      <c r="O6" s="1">
        <f>IF(Diversity_in_tech_companies[[#This Row],[% Black]]="-", 0,VALUE(Diversity_in_tech_companies[[#This Row],[% Black]]))</f>
        <v>3</v>
      </c>
      <c r="P6" s="1">
        <f>IF(Diversity_in_tech_companies[[#This Row],[% Multi]]="-", 0,VALUE( Diversity_in_tech_companies[[#This Row],[% Multi]]))</f>
        <v>1</v>
      </c>
      <c r="Q6" s="1">
        <f>IF(Diversity_in_tech_companies[[#This Row],[% Other]]="&lt;1", 0,VALUE( Diversity_in_tech_companies[[#This Row],[% Other]]))</f>
        <v>1</v>
      </c>
      <c r="R6" s="1">
        <f>IF(Diversity_in_tech_companies[[#This Row],[% Undeclared]]="-", 0,VALUE( Diversity_in_tech_companies[[#This Row],[% Undeclared]]))</f>
        <v>0</v>
      </c>
      <c r="S6" s="1">
        <f>SUM(Diversity_in_tech_companies[[#This Row],[White]:[Undeclared]])</f>
        <v>100</v>
      </c>
      <c r="T6" s="1">
        <f>Diversity_in_tech_companies[[#This Row],[Female %]]+Diversity_in_tech_companies[[#This Row],[Male %]]</f>
        <v>100</v>
      </c>
    </row>
    <row r="7" spans="1:20" x14ac:dyDescent="0.25">
      <c r="A7">
        <v>2018</v>
      </c>
      <c r="B7" s="1" t="s">
        <v>32</v>
      </c>
      <c r="C7">
        <v>37</v>
      </c>
      <c r="D7">
        <v>63</v>
      </c>
      <c r="E7">
        <v>73</v>
      </c>
      <c r="F7" s="1" t="s">
        <v>33</v>
      </c>
      <c r="G7" s="1" t="s">
        <v>34</v>
      </c>
      <c r="H7" s="1" t="s">
        <v>13</v>
      </c>
      <c r="I7" s="1" t="s">
        <v>14</v>
      </c>
      <c r="J7" s="1" t="s">
        <v>28</v>
      </c>
      <c r="K7" s="1" t="s">
        <v>16</v>
      </c>
      <c r="L7" s="1">
        <f>IF(Diversity_in_tech_companies[[#This Row],[% White]]="-", 0,VALUE(Diversity_in_tech_companies[[#This Row],[% White]]))</f>
        <v>73</v>
      </c>
      <c r="M7" s="1">
        <f>IF(Diversity_in_tech_companies[[#This Row],[% Asian]]="-", 0,VALUE(Diversity_in_tech_companies[[#This Row],[% Asian]]))</f>
        <v>12</v>
      </c>
      <c r="N7" s="1">
        <f>IF(Diversity_in_tech_companies[[#This Row],[% Latino]]="-", 0,VALUE(Diversity_in_tech_companies[[#This Row],[% Latino]]))</f>
        <v>8</v>
      </c>
      <c r="O7" s="1">
        <f>IF(Diversity_in_tech_companies[[#This Row],[% Black]]="-", 0,VALUE(Diversity_in_tech_companies[[#This Row],[% Black]]))</f>
        <v>4</v>
      </c>
      <c r="P7" s="1">
        <f>IF(Diversity_in_tech_companies[[#This Row],[% Multi]]="-", 0,VALUE( Diversity_in_tech_companies[[#This Row],[% Multi]]))</f>
        <v>2</v>
      </c>
      <c r="Q7" s="1">
        <f>IF(Diversity_in_tech_companies[[#This Row],[% Other]]="&lt;1", 0,VALUE( Diversity_in_tech_companies[[#This Row],[% Other]]))</f>
        <v>0</v>
      </c>
      <c r="R7" s="1">
        <f>IF(Diversity_in_tech_companies[[#This Row],[% Undeclared]]="-", 0,VALUE( Diversity_in_tech_companies[[#This Row],[% Undeclared]]))</f>
        <v>0</v>
      </c>
      <c r="S7" s="1">
        <f>SUM(Diversity_in_tech_companies[[#This Row],[White]:[Undeclared]])</f>
        <v>99</v>
      </c>
      <c r="T7" s="1">
        <f>Diversity_in_tech_companies[[#This Row],[Female %]]+Diversity_in_tech_companies[[#This Row],[Male %]]</f>
        <v>100</v>
      </c>
    </row>
    <row r="8" spans="1:20" x14ac:dyDescent="0.25">
      <c r="A8">
        <v>2018</v>
      </c>
      <c r="B8" s="1" t="s">
        <v>35</v>
      </c>
      <c r="C8">
        <v>50</v>
      </c>
      <c r="D8">
        <v>50</v>
      </c>
      <c r="E8">
        <v>58</v>
      </c>
      <c r="F8" s="1" t="s">
        <v>36</v>
      </c>
      <c r="G8" s="1" t="s">
        <v>37</v>
      </c>
      <c r="H8" s="1" t="s">
        <v>13</v>
      </c>
      <c r="I8" s="1" t="s">
        <v>16</v>
      </c>
      <c r="J8" s="1" t="s">
        <v>15</v>
      </c>
      <c r="K8" s="1" t="s">
        <v>16</v>
      </c>
      <c r="L8" s="1">
        <f>IF(Diversity_in_tech_companies[[#This Row],[% White]]="-", 0,VALUE(Diversity_in_tech_companies[[#This Row],[% White]]))</f>
        <v>58</v>
      </c>
      <c r="M8" s="1">
        <f>IF(Diversity_in_tech_companies[[#This Row],[% Asian]]="-", 0,VALUE(Diversity_in_tech_companies[[#This Row],[% Asian]]))</f>
        <v>28</v>
      </c>
      <c r="N8" s="1">
        <f>IF(Diversity_in_tech_companies[[#This Row],[% Latino]]="-", 0,VALUE(Diversity_in_tech_companies[[#This Row],[% Latino]]))</f>
        <v>7</v>
      </c>
      <c r="O8" s="1">
        <f>IF(Diversity_in_tech_companies[[#This Row],[% Black]]="-", 0,VALUE(Diversity_in_tech_companies[[#This Row],[% Black]]))</f>
        <v>4</v>
      </c>
      <c r="P8" s="1">
        <f>IF(Diversity_in_tech_companies[[#This Row],[% Multi]]="-", 0,VALUE( Diversity_in_tech_companies[[#This Row],[% Multi]]))</f>
        <v>0</v>
      </c>
      <c r="Q8" s="1">
        <f>IF(Diversity_in_tech_companies[[#This Row],[% Other]]="&lt;1", 0,VALUE( Diversity_in_tech_companies[[#This Row],[% Other]]))</f>
        <v>3</v>
      </c>
      <c r="R8" s="1">
        <f>IF(Diversity_in_tech_companies[[#This Row],[% Undeclared]]="-", 0,VALUE( Diversity_in_tech_companies[[#This Row],[% Undeclared]]))</f>
        <v>0</v>
      </c>
      <c r="S8" s="1">
        <f>SUM(Diversity_in_tech_companies[[#This Row],[White]:[Undeclared]])</f>
        <v>100</v>
      </c>
      <c r="T8" s="1">
        <f>Diversity_in_tech_companies[[#This Row],[Female %]]+Diversity_in_tech_companies[[#This Row],[Male %]]</f>
        <v>100</v>
      </c>
    </row>
    <row r="9" spans="1:20" x14ac:dyDescent="0.25">
      <c r="A9">
        <v>2018</v>
      </c>
      <c r="B9" s="1" t="s">
        <v>38</v>
      </c>
      <c r="C9">
        <v>17</v>
      </c>
      <c r="D9">
        <v>83</v>
      </c>
      <c r="E9">
        <v>37</v>
      </c>
      <c r="F9" s="1" t="s">
        <v>39</v>
      </c>
      <c r="G9" s="1" t="s">
        <v>15</v>
      </c>
      <c r="H9" s="1" t="s">
        <v>24</v>
      </c>
      <c r="I9" s="1" t="s">
        <v>40</v>
      </c>
      <c r="J9" s="1" t="s">
        <v>28</v>
      </c>
      <c r="K9" s="1" t="s">
        <v>16</v>
      </c>
      <c r="L9" s="1">
        <f>IF(Diversity_in_tech_companies[[#This Row],[% White]]="-", 0,VALUE(Diversity_in_tech_companies[[#This Row],[% White]]))</f>
        <v>37</v>
      </c>
      <c r="M9" s="1">
        <f>IF(Diversity_in_tech_companies[[#This Row],[% Asian]]="-", 0,VALUE(Diversity_in_tech_companies[[#This Row],[% Asian]]))</f>
        <v>45</v>
      </c>
      <c r="N9" s="1">
        <f>IF(Diversity_in_tech_companies[[#This Row],[% Latino]]="-", 0,VALUE(Diversity_in_tech_companies[[#This Row],[% Latino]]))</f>
        <v>3</v>
      </c>
      <c r="O9" s="1">
        <f>IF(Diversity_in_tech_companies[[#This Row],[% Black]]="-", 0,VALUE(Diversity_in_tech_companies[[#This Row],[% Black]]))</f>
        <v>1</v>
      </c>
      <c r="P9" s="1">
        <f>IF(Diversity_in_tech_companies[[#This Row],[% Multi]]="-", 0,VALUE( Diversity_in_tech_companies[[#This Row],[% Multi]]))</f>
        <v>14</v>
      </c>
      <c r="Q9" s="1">
        <f>IF(Diversity_in_tech_companies[[#This Row],[% Other]]="&lt;1", 0,VALUE( Diversity_in_tech_companies[[#This Row],[% Other]]))</f>
        <v>0</v>
      </c>
      <c r="R9" s="1">
        <f>IF(Diversity_in_tech_companies[[#This Row],[% Undeclared]]="-", 0,VALUE( Diversity_in_tech_companies[[#This Row],[% Undeclared]]))</f>
        <v>0</v>
      </c>
      <c r="S9" s="1">
        <f>SUM(Diversity_in_tech_companies[[#This Row],[White]:[Undeclared]])</f>
        <v>100</v>
      </c>
      <c r="T9" s="1">
        <f>Diversity_in_tech_companies[[#This Row],[Female %]]+Diversity_in_tech_companies[[#This Row],[Male %]]</f>
        <v>100</v>
      </c>
    </row>
    <row r="10" spans="1:20" x14ac:dyDescent="0.25">
      <c r="A10">
        <v>2018</v>
      </c>
      <c r="B10" s="1" t="s">
        <v>41</v>
      </c>
      <c r="C10">
        <v>28</v>
      </c>
      <c r="D10">
        <v>72</v>
      </c>
      <c r="E10">
        <v>69</v>
      </c>
      <c r="F10" s="1" t="s">
        <v>23</v>
      </c>
      <c r="G10" s="1" t="s">
        <v>42</v>
      </c>
      <c r="H10" s="1" t="s">
        <v>43</v>
      </c>
      <c r="I10" s="1" t="s">
        <v>16</v>
      </c>
      <c r="J10" s="1" t="s">
        <v>24</v>
      </c>
      <c r="K10" s="1" t="s">
        <v>16</v>
      </c>
      <c r="L10" s="1">
        <f>IF(Diversity_in_tech_companies[[#This Row],[% White]]="-", 0,VALUE(Diversity_in_tech_companies[[#This Row],[% White]]))</f>
        <v>69</v>
      </c>
      <c r="M10" s="1">
        <f>IF(Diversity_in_tech_companies[[#This Row],[% Asian]]="-", 0,VALUE(Diversity_in_tech_companies[[#This Row],[% Asian]]))</f>
        <v>9</v>
      </c>
      <c r="N10" s="1">
        <f>IF(Diversity_in_tech_companies[[#This Row],[% Latino]]="-", 0,VALUE(Diversity_in_tech_companies[[#This Row],[% Latino]]))</f>
        <v>11</v>
      </c>
      <c r="O10" s="1">
        <f>IF(Diversity_in_tech_companies[[#This Row],[% Black]]="-", 0,VALUE(Diversity_in_tech_companies[[#This Row],[% Black]]))</f>
        <v>10</v>
      </c>
      <c r="P10" s="1">
        <f>IF(Diversity_in_tech_companies[[#This Row],[% Multi]]="-", 0,VALUE( Diversity_in_tech_companies[[#This Row],[% Multi]]))</f>
        <v>0</v>
      </c>
      <c r="Q10" s="1">
        <f>IF(Diversity_in_tech_companies[[#This Row],[% Other]]="&lt;1", 0,VALUE( Diversity_in_tech_companies[[#This Row],[% Other]]))</f>
        <v>1</v>
      </c>
      <c r="R10" s="1">
        <f>IF(Diversity_in_tech_companies[[#This Row],[% Undeclared]]="-", 0,VALUE( Diversity_in_tech_companies[[#This Row],[% Undeclared]]))</f>
        <v>0</v>
      </c>
      <c r="S10" s="1">
        <f>SUM(Diversity_in_tech_companies[[#This Row],[White]:[Undeclared]])</f>
        <v>100</v>
      </c>
      <c r="T10" s="1">
        <f>Diversity_in_tech_companies[[#This Row],[Female %]]+Diversity_in_tech_companies[[#This Row],[Male %]]</f>
        <v>100</v>
      </c>
    </row>
    <row r="11" spans="1:20" x14ac:dyDescent="0.25">
      <c r="A11">
        <v>2018</v>
      </c>
      <c r="B11" s="1" t="s">
        <v>44</v>
      </c>
      <c r="C11">
        <v>31</v>
      </c>
      <c r="D11">
        <v>69</v>
      </c>
      <c r="E11">
        <v>52</v>
      </c>
      <c r="F11" s="1" t="s">
        <v>40</v>
      </c>
      <c r="G11" s="1" t="s">
        <v>45</v>
      </c>
      <c r="H11" s="1" t="s">
        <v>40</v>
      </c>
      <c r="I11" s="1" t="s">
        <v>24</v>
      </c>
      <c r="J11" s="1" t="s">
        <v>19</v>
      </c>
      <c r="K11" s="1" t="s">
        <v>16</v>
      </c>
      <c r="L11" s="1">
        <f>IF(Diversity_in_tech_companies[[#This Row],[% White]]="-", 0,VALUE(Diversity_in_tech_companies[[#This Row],[% White]]))</f>
        <v>52</v>
      </c>
      <c r="M11" s="1">
        <f>IF(Diversity_in_tech_companies[[#This Row],[% Asian]]="-", 0,VALUE(Diversity_in_tech_companies[[#This Row],[% Asian]]))</f>
        <v>14</v>
      </c>
      <c r="N11" s="1">
        <f>IF(Diversity_in_tech_companies[[#This Row],[% Latino]]="-", 0,VALUE(Diversity_in_tech_companies[[#This Row],[% Latino]]))</f>
        <v>19</v>
      </c>
      <c r="O11" s="1">
        <f>IF(Diversity_in_tech_companies[[#This Row],[% Black]]="-", 0,VALUE(Diversity_in_tech_companies[[#This Row],[% Black]]))</f>
        <v>14</v>
      </c>
      <c r="P11" s="1">
        <f>IF(Diversity_in_tech_companies[[#This Row],[% Multi]]="-", 0,VALUE( Diversity_in_tech_companies[[#This Row],[% Multi]]))</f>
        <v>1</v>
      </c>
      <c r="Q11" s="1">
        <f>IF(Diversity_in_tech_companies[[#This Row],[% Other]]="&lt;1", 0,VALUE( Diversity_in_tech_companies[[#This Row],[% Other]]))</f>
        <v>0</v>
      </c>
      <c r="R11" s="1">
        <f>IF(Diversity_in_tech_companies[[#This Row],[% Undeclared]]="-", 0,VALUE( Diversity_in_tech_companies[[#This Row],[% Undeclared]]))</f>
        <v>0</v>
      </c>
      <c r="S11" s="1">
        <f>SUM(Diversity_in_tech_companies[[#This Row],[White]:[Undeclared]])</f>
        <v>100</v>
      </c>
      <c r="T11" s="1">
        <f>Diversity_in_tech_companies[[#This Row],[Female %]]+Diversity_in_tech_companies[[#This Row],[Male %]]</f>
        <v>100</v>
      </c>
    </row>
    <row r="12" spans="1:20" x14ac:dyDescent="0.25">
      <c r="A12">
        <v>2018</v>
      </c>
      <c r="B12" s="1" t="s">
        <v>46</v>
      </c>
      <c r="C12">
        <v>27</v>
      </c>
      <c r="D12">
        <v>74</v>
      </c>
      <c r="E12">
        <v>48</v>
      </c>
      <c r="F12" s="1" t="s">
        <v>30</v>
      </c>
      <c r="G12" s="1" t="s">
        <v>23</v>
      </c>
      <c r="H12" s="1" t="s">
        <v>13</v>
      </c>
      <c r="I12" s="1" t="s">
        <v>19</v>
      </c>
      <c r="J12" s="1" t="s">
        <v>24</v>
      </c>
      <c r="K12" s="1" t="s">
        <v>16</v>
      </c>
      <c r="L12" s="1">
        <f>IF(Diversity_in_tech_companies[[#This Row],[% White]]="-", 0,VALUE(Diversity_in_tech_companies[[#This Row],[% White]]))</f>
        <v>48</v>
      </c>
      <c r="M12" s="1">
        <f>IF(Diversity_in_tech_companies[[#This Row],[% Asian]]="-", 0,VALUE(Diversity_in_tech_companies[[#This Row],[% Asian]]))</f>
        <v>39</v>
      </c>
      <c r="N12" s="1">
        <f>IF(Diversity_in_tech_companies[[#This Row],[% Latino]]="-", 0,VALUE(Diversity_in_tech_companies[[#This Row],[% Latino]]))</f>
        <v>9</v>
      </c>
      <c r="O12" s="1">
        <f>IF(Diversity_in_tech_companies[[#This Row],[% Black]]="-", 0,VALUE(Diversity_in_tech_companies[[#This Row],[% Black]]))</f>
        <v>4</v>
      </c>
      <c r="P12" s="1">
        <f>IF(Diversity_in_tech_companies[[#This Row],[% Multi]]="-", 0,VALUE( Diversity_in_tech_companies[[#This Row],[% Multi]]))</f>
        <v>0</v>
      </c>
      <c r="Q12" s="1">
        <f>IF(Diversity_in_tech_companies[[#This Row],[% Other]]="&lt;1", 0,VALUE( Diversity_in_tech_companies[[#This Row],[% Other]]))</f>
        <v>1</v>
      </c>
      <c r="R12" s="1">
        <f>IF(Diversity_in_tech_companies[[#This Row],[% Undeclared]]="-", 0,VALUE( Diversity_in_tech_companies[[#This Row],[% Undeclared]]))</f>
        <v>0</v>
      </c>
      <c r="S12" s="1">
        <f>SUM(Diversity_in_tech_companies[[#This Row],[White]:[Undeclared]])</f>
        <v>101</v>
      </c>
      <c r="T12" s="1">
        <f>Diversity_in_tech_companies[[#This Row],[Female %]]+Diversity_in_tech_companies[[#This Row],[Male %]]</f>
        <v>101</v>
      </c>
    </row>
    <row r="13" spans="1:20" x14ac:dyDescent="0.25">
      <c r="A13">
        <v>2018</v>
      </c>
      <c r="B13" s="1" t="s">
        <v>47</v>
      </c>
      <c r="C13">
        <v>44</v>
      </c>
      <c r="D13">
        <v>56</v>
      </c>
      <c r="E13">
        <v>62</v>
      </c>
      <c r="F13" s="1" t="s">
        <v>48</v>
      </c>
      <c r="G13" s="1" t="s">
        <v>34</v>
      </c>
      <c r="H13" s="1" t="s">
        <v>34</v>
      </c>
      <c r="I13" s="1" t="s">
        <v>16</v>
      </c>
      <c r="J13" s="1" t="s">
        <v>15</v>
      </c>
      <c r="K13" s="1" t="s">
        <v>16</v>
      </c>
      <c r="L13" s="1">
        <f>IF(Diversity_in_tech_companies[[#This Row],[% White]]="-", 0,VALUE(Diversity_in_tech_companies[[#This Row],[% White]]))</f>
        <v>62</v>
      </c>
      <c r="M13" s="1">
        <f>IF(Diversity_in_tech_companies[[#This Row],[% Asian]]="-", 0,VALUE(Diversity_in_tech_companies[[#This Row],[% Asian]]))</f>
        <v>20</v>
      </c>
      <c r="N13" s="1">
        <f>IF(Diversity_in_tech_companies[[#This Row],[% Latino]]="-", 0,VALUE(Diversity_in_tech_companies[[#This Row],[% Latino]]))</f>
        <v>8</v>
      </c>
      <c r="O13" s="1">
        <f>IF(Diversity_in_tech_companies[[#This Row],[% Black]]="-", 0,VALUE(Diversity_in_tech_companies[[#This Row],[% Black]]))</f>
        <v>8</v>
      </c>
      <c r="P13" s="1">
        <f>IF(Diversity_in_tech_companies[[#This Row],[% Multi]]="-", 0,VALUE( Diversity_in_tech_companies[[#This Row],[% Multi]]))</f>
        <v>0</v>
      </c>
      <c r="Q13" s="1">
        <f>IF(Diversity_in_tech_companies[[#This Row],[% Other]]="&lt;1", 0,VALUE( Diversity_in_tech_companies[[#This Row],[% Other]]))</f>
        <v>3</v>
      </c>
      <c r="R13" s="1">
        <f>IF(Diversity_in_tech_companies[[#This Row],[% Undeclared]]="-", 0,VALUE( Diversity_in_tech_companies[[#This Row],[% Undeclared]]))</f>
        <v>0</v>
      </c>
      <c r="S13" s="1">
        <f>SUM(Diversity_in_tech_companies[[#This Row],[White]:[Undeclared]])</f>
        <v>101</v>
      </c>
      <c r="T13" s="1">
        <f>Diversity_in_tech_companies[[#This Row],[Female %]]+Diversity_in_tech_companies[[#This Row],[Male %]]</f>
        <v>100</v>
      </c>
    </row>
    <row r="14" spans="1:20" x14ac:dyDescent="0.25">
      <c r="A14">
        <v>2018</v>
      </c>
      <c r="B14" s="1" t="s">
        <v>49</v>
      </c>
      <c r="C14">
        <v>39</v>
      </c>
      <c r="D14">
        <v>61</v>
      </c>
      <c r="E14">
        <v>48</v>
      </c>
      <c r="F14" s="1" t="s">
        <v>22</v>
      </c>
      <c r="G14" s="1" t="s">
        <v>22</v>
      </c>
      <c r="H14" s="1" t="s">
        <v>21</v>
      </c>
      <c r="I14" s="1" t="s">
        <v>16</v>
      </c>
      <c r="J14" s="1" t="s">
        <v>27</v>
      </c>
      <c r="K14" s="1" t="s">
        <v>16</v>
      </c>
      <c r="L14" s="1">
        <f>IF(Diversity_in_tech_companies[[#This Row],[% White]]="-", 0,VALUE(Diversity_in_tech_companies[[#This Row],[% White]]))</f>
        <v>48</v>
      </c>
      <c r="M14" s="1">
        <f>IF(Diversity_in_tech_companies[[#This Row],[% Asian]]="-", 0,VALUE(Diversity_in_tech_companies[[#This Row],[% Asian]]))</f>
        <v>13</v>
      </c>
      <c r="N14" s="1">
        <f>IF(Diversity_in_tech_companies[[#This Row],[% Latino]]="-", 0,VALUE(Diversity_in_tech_companies[[#This Row],[% Latino]]))</f>
        <v>13</v>
      </c>
      <c r="O14" s="1">
        <f>IF(Diversity_in_tech_companies[[#This Row],[% Black]]="-", 0,VALUE(Diversity_in_tech_companies[[#This Row],[% Black]]))</f>
        <v>21</v>
      </c>
      <c r="P14" s="1">
        <f>IF(Diversity_in_tech_companies[[#This Row],[% Multi]]="-", 0,VALUE( Diversity_in_tech_companies[[#This Row],[% Multi]]))</f>
        <v>0</v>
      </c>
      <c r="Q14" s="1">
        <f>IF(Diversity_in_tech_companies[[#This Row],[% Other]]="&lt;1", 0,VALUE( Diversity_in_tech_companies[[#This Row],[% Other]]))</f>
        <v>5</v>
      </c>
      <c r="R14" s="1">
        <f>IF(Diversity_in_tech_companies[[#This Row],[% Undeclared]]="-", 0,VALUE( Diversity_in_tech_companies[[#This Row],[% Undeclared]]))</f>
        <v>0</v>
      </c>
      <c r="S14" s="1">
        <f>SUM(Diversity_in_tech_companies[[#This Row],[White]:[Undeclared]])</f>
        <v>100</v>
      </c>
      <c r="T14" s="1">
        <f>Diversity_in_tech_companies[[#This Row],[Female %]]+Diversity_in_tech_companies[[#This Row],[Male %]]</f>
        <v>100</v>
      </c>
    </row>
    <row r="15" spans="1:20" x14ac:dyDescent="0.25">
      <c r="A15">
        <v>2018</v>
      </c>
      <c r="B15" s="1" t="s">
        <v>50</v>
      </c>
      <c r="C15">
        <v>54</v>
      </c>
      <c r="D15">
        <v>46</v>
      </c>
      <c r="E15">
        <v>79</v>
      </c>
      <c r="F15" s="1" t="s">
        <v>43</v>
      </c>
      <c r="G15" s="1" t="s">
        <v>13</v>
      </c>
      <c r="H15" s="1" t="s">
        <v>15</v>
      </c>
      <c r="I15" s="1" t="s">
        <v>13</v>
      </c>
      <c r="J15" s="1" t="s">
        <v>28</v>
      </c>
      <c r="K15" s="1" t="s">
        <v>16</v>
      </c>
      <c r="L15" s="1">
        <f>IF(Diversity_in_tech_companies[[#This Row],[% White]]="-", 0,VALUE(Diversity_in_tech_companies[[#This Row],[% White]]))</f>
        <v>79</v>
      </c>
      <c r="M15" s="1">
        <f>IF(Diversity_in_tech_companies[[#This Row],[% Asian]]="-", 0,VALUE(Diversity_in_tech_companies[[#This Row],[% Asian]]))</f>
        <v>10</v>
      </c>
      <c r="N15" s="1">
        <f>IF(Diversity_in_tech_companies[[#This Row],[% Latino]]="-", 0,VALUE(Diversity_in_tech_companies[[#This Row],[% Latino]]))</f>
        <v>4</v>
      </c>
      <c r="O15" s="1">
        <f>IF(Diversity_in_tech_companies[[#This Row],[% Black]]="-", 0,VALUE(Diversity_in_tech_companies[[#This Row],[% Black]]))</f>
        <v>3</v>
      </c>
      <c r="P15" s="1">
        <f>IF(Diversity_in_tech_companies[[#This Row],[% Multi]]="-", 0,VALUE( Diversity_in_tech_companies[[#This Row],[% Multi]]))</f>
        <v>4</v>
      </c>
      <c r="Q15" s="1">
        <f>IF(Diversity_in_tech_companies[[#This Row],[% Other]]="&lt;1", 0,VALUE( Diversity_in_tech_companies[[#This Row],[% Other]]))</f>
        <v>0</v>
      </c>
      <c r="R15" s="1">
        <f>IF(Diversity_in_tech_companies[[#This Row],[% Undeclared]]="-", 0,VALUE( Diversity_in_tech_companies[[#This Row],[% Undeclared]]))</f>
        <v>0</v>
      </c>
      <c r="S15" s="1">
        <f>SUM(Diversity_in_tech_companies[[#This Row],[White]:[Undeclared]])</f>
        <v>100</v>
      </c>
      <c r="T15" s="1">
        <f>Diversity_in_tech_companies[[#This Row],[Female %]]+Diversity_in_tech_companies[[#This Row],[Male %]]</f>
        <v>100</v>
      </c>
    </row>
    <row r="16" spans="1:20" x14ac:dyDescent="0.25">
      <c r="A16">
        <v>2018</v>
      </c>
      <c r="B16" s="1" t="s">
        <v>51</v>
      </c>
      <c r="C16">
        <v>26</v>
      </c>
      <c r="D16">
        <v>74</v>
      </c>
      <c r="E16">
        <v>56</v>
      </c>
      <c r="F16" s="1" t="s">
        <v>52</v>
      </c>
      <c r="G16" s="1" t="s">
        <v>31</v>
      </c>
      <c r="H16" s="1" t="s">
        <v>13</v>
      </c>
      <c r="I16" s="1" t="s">
        <v>14</v>
      </c>
      <c r="J16" s="1" t="s">
        <v>28</v>
      </c>
      <c r="K16" s="1" t="s">
        <v>16</v>
      </c>
      <c r="L16" s="1">
        <f>IF(Diversity_in_tech_companies[[#This Row],[% White]]="-", 0,VALUE(Diversity_in_tech_companies[[#This Row],[% White]]))</f>
        <v>56</v>
      </c>
      <c r="M16" s="1">
        <f>IF(Diversity_in_tech_companies[[#This Row],[% Asian]]="-", 0,VALUE(Diversity_in_tech_companies[[#This Row],[% Asian]]))</f>
        <v>31</v>
      </c>
      <c r="N16" s="1">
        <f>IF(Diversity_in_tech_companies[[#This Row],[% Latino]]="-", 0,VALUE(Diversity_in_tech_companies[[#This Row],[% Latino]]))</f>
        <v>6</v>
      </c>
      <c r="O16" s="1">
        <f>IF(Diversity_in_tech_companies[[#This Row],[% Black]]="-", 0,VALUE(Diversity_in_tech_companies[[#This Row],[% Black]]))</f>
        <v>4</v>
      </c>
      <c r="P16" s="1">
        <f>IF(Diversity_in_tech_companies[[#This Row],[% Multi]]="-", 0,VALUE( Diversity_in_tech_companies[[#This Row],[% Multi]]))</f>
        <v>2</v>
      </c>
      <c r="Q16" s="1">
        <f>IF(Diversity_in_tech_companies[[#This Row],[% Other]]="&lt;1", 0,VALUE( Diversity_in_tech_companies[[#This Row],[% Other]]))</f>
        <v>0</v>
      </c>
      <c r="R16" s="1">
        <f>IF(Diversity_in_tech_companies[[#This Row],[% Undeclared]]="-", 0,VALUE( Diversity_in_tech_companies[[#This Row],[% Undeclared]]))</f>
        <v>0</v>
      </c>
      <c r="S16" s="1">
        <f>SUM(Diversity_in_tech_companies[[#This Row],[White]:[Undeclared]])</f>
        <v>99</v>
      </c>
      <c r="T16" s="1">
        <f>Diversity_in_tech_companies[[#This Row],[Female %]]+Diversity_in_tech_companies[[#This Row],[Male %]]</f>
        <v>100</v>
      </c>
    </row>
    <row r="17" spans="1:20" x14ac:dyDescent="0.25">
      <c r="A17">
        <v>2018</v>
      </c>
      <c r="B17" s="1" t="s">
        <v>53</v>
      </c>
      <c r="C17">
        <v>31</v>
      </c>
      <c r="D17">
        <v>69</v>
      </c>
      <c r="E17">
        <v>65</v>
      </c>
      <c r="F17" s="1" t="s">
        <v>54</v>
      </c>
      <c r="G17" s="1" t="s">
        <v>13</v>
      </c>
      <c r="H17" s="1" t="s">
        <v>15</v>
      </c>
      <c r="I17" s="1" t="s">
        <v>15</v>
      </c>
      <c r="J17" s="1" t="s">
        <v>19</v>
      </c>
      <c r="K17" s="1" t="s">
        <v>14</v>
      </c>
      <c r="L17" s="1">
        <f>IF(Diversity_in_tech_companies[[#This Row],[% White]]="-", 0,VALUE(Diversity_in_tech_companies[[#This Row],[% White]]))</f>
        <v>65</v>
      </c>
      <c r="M17" s="1">
        <f>IF(Diversity_in_tech_companies[[#This Row],[% Asian]]="-", 0,VALUE(Diversity_in_tech_companies[[#This Row],[% Asian]]))</f>
        <v>24</v>
      </c>
      <c r="N17" s="1">
        <f>IF(Diversity_in_tech_companies[[#This Row],[% Latino]]="-", 0,VALUE(Diversity_in_tech_companies[[#This Row],[% Latino]]))</f>
        <v>4</v>
      </c>
      <c r="O17" s="1">
        <f>IF(Diversity_in_tech_companies[[#This Row],[% Black]]="-", 0,VALUE(Diversity_in_tech_companies[[#This Row],[% Black]]))</f>
        <v>3</v>
      </c>
      <c r="P17" s="1">
        <f>IF(Diversity_in_tech_companies[[#This Row],[% Multi]]="-", 0,VALUE( Diversity_in_tech_companies[[#This Row],[% Multi]]))</f>
        <v>3</v>
      </c>
      <c r="Q17" s="1">
        <f>IF(Diversity_in_tech_companies[[#This Row],[% Other]]="&lt;1", 0,VALUE( Diversity_in_tech_companies[[#This Row],[% Other]]))</f>
        <v>0</v>
      </c>
      <c r="R17" s="1">
        <f>IF(Diversity_in_tech_companies[[#This Row],[% Undeclared]]="-", 0,VALUE( Diversity_in_tech_companies[[#This Row],[% Undeclared]]))</f>
        <v>2</v>
      </c>
      <c r="S17" s="1">
        <f>SUM(Diversity_in_tech_companies[[#This Row],[White]:[Undeclared]])</f>
        <v>101</v>
      </c>
      <c r="T17" s="1">
        <f>Diversity_in_tech_companies[[#This Row],[Female %]]+Diversity_in_tech_companies[[#This Row],[Male %]]</f>
        <v>100</v>
      </c>
    </row>
    <row r="18" spans="1:20" x14ac:dyDescent="0.25">
      <c r="A18">
        <v>2018</v>
      </c>
      <c r="B18" s="1" t="s">
        <v>55</v>
      </c>
      <c r="C18">
        <v>49</v>
      </c>
      <c r="D18">
        <v>51</v>
      </c>
      <c r="E18">
        <v>65</v>
      </c>
      <c r="F18" s="1" t="s">
        <v>56</v>
      </c>
      <c r="G18" s="1" t="s">
        <v>34</v>
      </c>
      <c r="H18" s="1" t="s">
        <v>27</v>
      </c>
      <c r="I18" s="1" t="s">
        <v>27</v>
      </c>
      <c r="J18" s="1" t="s">
        <v>24</v>
      </c>
      <c r="K18" s="1" t="s">
        <v>16</v>
      </c>
      <c r="L18" s="1">
        <f>IF(Diversity_in_tech_companies[[#This Row],[% White]]="-", 0,VALUE(Diversity_in_tech_companies[[#This Row],[% White]]))</f>
        <v>65</v>
      </c>
      <c r="M18" s="1">
        <f>IF(Diversity_in_tech_companies[[#This Row],[% Asian]]="-", 0,VALUE(Diversity_in_tech_companies[[#This Row],[% Asian]]))</f>
        <v>16</v>
      </c>
      <c r="N18" s="1">
        <f>IF(Diversity_in_tech_companies[[#This Row],[% Latino]]="-", 0,VALUE(Diversity_in_tech_companies[[#This Row],[% Latino]]))</f>
        <v>8</v>
      </c>
      <c r="O18" s="1">
        <f>IF(Diversity_in_tech_companies[[#This Row],[% Black]]="-", 0,VALUE(Diversity_in_tech_companies[[#This Row],[% Black]]))</f>
        <v>5</v>
      </c>
      <c r="P18" s="1">
        <f>IF(Diversity_in_tech_companies[[#This Row],[% Multi]]="-", 0,VALUE( Diversity_in_tech_companies[[#This Row],[% Multi]]))</f>
        <v>5</v>
      </c>
      <c r="Q18" s="1">
        <f>IF(Diversity_in_tech_companies[[#This Row],[% Other]]="&lt;1", 0,VALUE( Diversity_in_tech_companies[[#This Row],[% Other]]))</f>
        <v>1</v>
      </c>
      <c r="R18" s="1">
        <f>IF(Diversity_in_tech_companies[[#This Row],[% Undeclared]]="-", 0,VALUE( Diversity_in_tech_companies[[#This Row],[% Undeclared]]))</f>
        <v>0</v>
      </c>
      <c r="S18" s="1">
        <f>SUM(Diversity_in_tech_companies[[#This Row],[White]:[Undeclared]])</f>
        <v>100</v>
      </c>
      <c r="T18" s="1">
        <f>Diversity_in_tech_companies[[#This Row],[Female %]]+Diversity_in_tech_companies[[#This Row],[Male %]]</f>
        <v>100</v>
      </c>
    </row>
    <row r="19" spans="1:20" x14ac:dyDescent="0.25">
      <c r="A19">
        <v>2018</v>
      </c>
      <c r="B19" s="1" t="s">
        <v>57</v>
      </c>
      <c r="C19">
        <v>38</v>
      </c>
      <c r="D19">
        <v>62</v>
      </c>
      <c r="E19">
        <v>49</v>
      </c>
      <c r="F19" s="1" t="s">
        <v>58</v>
      </c>
      <c r="G19" s="1" t="s">
        <v>31</v>
      </c>
      <c r="H19" s="1" t="s">
        <v>34</v>
      </c>
      <c r="I19" s="1" t="s">
        <v>13</v>
      </c>
      <c r="J19" s="1" t="s">
        <v>24</v>
      </c>
      <c r="K19" s="1" t="s">
        <v>16</v>
      </c>
      <c r="L19" s="1">
        <f>IF(Diversity_in_tech_companies[[#This Row],[% White]]="-", 0,VALUE(Diversity_in_tech_companies[[#This Row],[% White]]))</f>
        <v>49</v>
      </c>
      <c r="M19" s="1">
        <f>IF(Diversity_in_tech_companies[[#This Row],[% Asian]]="-", 0,VALUE(Diversity_in_tech_companies[[#This Row],[% Asian]]))</f>
        <v>32</v>
      </c>
      <c r="N19" s="1">
        <f>IF(Diversity_in_tech_companies[[#This Row],[% Latino]]="-", 0,VALUE(Diversity_in_tech_companies[[#This Row],[% Latino]]))</f>
        <v>6</v>
      </c>
      <c r="O19" s="1">
        <f>IF(Diversity_in_tech_companies[[#This Row],[% Black]]="-", 0,VALUE(Diversity_in_tech_companies[[#This Row],[% Black]]))</f>
        <v>8</v>
      </c>
      <c r="P19" s="1">
        <f>IF(Diversity_in_tech_companies[[#This Row],[% Multi]]="-", 0,VALUE( Diversity_in_tech_companies[[#This Row],[% Multi]]))</f>
        <v>4</v>
      </c>
      <c r="Q19" s="1">
        <f>IF(Diversity_in_tech_companies[[#This Row],[% Other]]="&lt;1", 0,VALUE( Diversity_in_tech_companies[[#This Row],[% Other]]))</f>
        <v>1</v>
      </c>
      <c r="R19" s="1">
        <f>IF(Diversity_in_tech_companies[[#This Row],[% Undeclared]]="-", 0,VALUE( Diversity_in_tech_companies[[#This Row],[% Undeclared]]))</f>
        <v>0</v>
      </c>
      <c r="S19" s="1">
        <f>SUM(Diversity_in_tech_companies[[#This Row],[White]:[Undeclared]])</f>
        <v>100</v>
      </c>
      <c r="T19" s="1">
        <f>Diversity_in_tech_companies[[#This Row],[Female %]]+Diversity_in_tech_companies[[#This Row],[Male %]]</f>
        <v>100</v>
      </c>
    </row>
    <row r="20" spans="1:20" x14ac:dyDescent="0.25">
      <c r="A20">
        <v>2018</v>
      </c>
      <c r="B20" s="1" t="s">
        <v>59</v>
      </c>
      <c r="C20">
        <v>45</v>
      </c>
      <c r="D20">
        <v>55</v>
      </c>
      <c r="E20">
        <v>59</v>
      </c>
      <c r="F20" s="1" t="s">
        <v>54</v>
      </c>
      <c r="G20" s="1" t="s">
        <v>37</v>
      </c>
      <c r="H20" s="1" t="s">
        <v>27</v>
      </c>
      <c r="I20" s="1" t="s">
        <v>13</v>
      </c>
      <c r="J20" s="1" t="s">
        <v>24</v>
      </c>
      <c r="K20" s="1" t="s">
        <v>16</v>
      </c>
      <c r="L20" s="1">
        <f>IF(Diversity_in_tech_companies[[#This Row],[% White]]="-", 0,VALUE(Diversity_in_tech_companies[[#This Row],[% White]]))</f>
        <v>59</v>
      </c>
      <c r="M20" s="1">
        <f>IF(Diversity_in_tech_companies[[#This Row],[% Asian]]="-", 0,VALUE(Diversity_in_tech_companies[[#This Row],[% Asian]]))</f>
        <v>24</v>
      </c>
      <c r="N20" s="1">
        <f>IF(Diversity_in_tech_companies[[#This Row],[% Latino]]="-", 0,VALUE(Diversity_in_tech_companies[[#This Row],[% Latino]]))</f>
        <v>7</v>
      </c>
      <c r="O20" s="1">
        <f>IF(Diversity_in_tech_companies[[#This Row],[% Black]]="-", 0,VALUE(Diversity_in_tech_companies[[#This Row],[% Black]]))</f>
        <v>5</v>
      </c>
      <c r="P20" s="1">
        <f>IF(Diversity_in_tech_companies[[#This Row],[% Multi]]="-", 0,VALUE( Diversity_in_tech_companies[[#This Row],[% Multi]]))</f>
        <v>4</v>
      </c>
      <c r="Q20" s="1">
        <f>IF(Diversity_in_tech_companies[[#This Row],[% Other]]="&lt;1", 0,VALUE( Diversity_in_tech_companies[[#This Row],[% Other]]))</f>
        <v>1</v>
      </c>
      <c r="R20" s="1">
        <f>IF(Diversity_in_tech_companies[[#This Row],[% Undeclared]]="-", 0,VALUE( Diversity_in_tech_companies[[#This Row],[% Undeclared]]))</f>
        <v>0</v>
      </c>
      <c r="S20" s="1">
        <f>SUM(Diversity_in_tech_companies[[#This Row],[White]:[Undeclared]])</f>
        <v>100</v>
      </c>
      <c r="T20" s="1">
        <f>Diversity_in_tech_companies[[#This Row],[Female %]]+Diversity_in_tech_companies[[#This Row],[Male %]]</f>
        <v>100</v>
      </c>
    </row>
    <row r="21" spans="1:20" x14ac:dyDescent="0.25">
      <c r="A21">
        <v>2018</v>
      </c>
      <c r="B21" s="1" t="s">
        <v>60</v>
      </c>
      <c r="C21">
        <v>41</v>
      </c>
      <c r="D21">
        <v>59</v>
      </c>
      <c r="E21">
        <v>50</v>
      </c>
      <c r="F21" s="1" t="s">
        <v>18</v>
      </c>
      <c r="G21" s="1" t="s">
        <v>37</v>
      </c>
      <c r="H21" s="1" t="s">
        <v>15</v>
      </c>
      <c r="I21" s="1" t="s">
        <v>15</v>
      </c>
      <c r="J21" s="1" t="s">
        <v>24</v>
      </c>
      <c r="K21" s="1" t="s">
        <v>16</v>
      </c>
      <c r="L21" s="1">
        <f>IF(Diversity_in_tech_companies[[#This Row],[% White]]="-", 0,VALUE(Diversity_in_tech_companies[[#This Row],[% White]]))</f>
        <v>50</v>
      </c>
      <c r="M21" s="1">
        <f>IF(Diversity_in_tech_companies[[#This Row],[% Asian]]="-", 0,VALUE(Diversity_in_tech_companies[[#This Row],[% Asian]]))</f>
        <v>36</v>
      </c>
      <c r="N21" s="1">
        <f>IF(Diversity_in_tech_companies[[#This Row],[% Latino]]="-", 0,VALUE(Diversity_in_tech_companies[[#This Row],[% Latino]]))</f>
        <v>7</v>
      </c>
      <c r="O21" s="1">
        <f>IF(Diversity_in_tech_companies[[#This Row],[% Black]]="-", 0,VALUE(Diversity_in_tech_companies[[#This Row],[% Black]]))</f>
        <v>3</v>
      </c>
      <c r="P21" s="1">
        <f>IF(Diversity_in_tech_companies[[#This Row],[% Multi]]="-", 0,VALUE( Diversity_in_tech_companies[[#This Row],[% Multi]]))</f>
        <v>3</v>
      </c>
      <c r="Q21" s="1">
        <f>IF(Diversity_in_tech_companies[[#This Row],[% Other]]="&lt;1", 0,VALUE( Diversity_in_tech_companies[[#This Row],[% Other]]))</f>
        <v>1</v>
      </c>
      <c r="R21" s="1">
        <f>IF(Diversity_in_tech_companies[[#This Row],[% Undeclared]]="-", 0,VALUE( Diversity_in_tech_companies[[#This Row],[% Undeclared]]))</f>
        <v>0</v>
      </c>
      <c r="S21" s="1">
        <f>SUM(Diversity_in_tech_companies[[#This Row],[White]:[Undeclared]])</f>
        <v>100</v>
      </c>
      <c r="T21" s="1">
        <f>Diversity_in_tech_companies[[#This Row],[Female %]]+Diversity_in_tech_companies[[#This Row],[Male %]]</f>
        <v>100</v>
      </c>
    </row>
    <row r="22" spans="1:20" x14ac:dyDescent="0.25">
      <c r="A22">
        <v>2018</v>
      </c>
      <c r="B22" s="1" t="s">
        <v>61</v>
      </c>
      <c r="C22">
        <v>43</v>
      </c>
      <c r="D22">
        <v>57</v>
      </c>
      <c r="E22">
        <v>49</v>
      </c>
      <c r="F22" s="1" t="s">
        <v>54</v>
      </c>
      <c r="G22" s="1" t="s">
        <v>31</v>
      </c>
      <c r="H22" s="1" t="s">
        <v>13</v>
      </c>
      <c r="I22" s="1" t="s">
        <v>16</v>
      </c>
      <c r="J22" s="1" t="s">
        <v>13</v>
      </c>
      <c r="K22" s="1" t="s">
        <v>22</v>
      </c>
      <c r="L22" s="1">
        <f>IF(Diversity_in_tech_companies[[#This Row],[% White]]="-", 0,VALUE(Diversity_in_tech_companies[[#This Row],[% White]]))</f>
        <v>49</v>
      </c>
      <c r="M22" s="1">
        <f>IF(Diversity_in_tech_companies[[#This Row],[% Asian]]="-", 0,VALUE(Diversity_in_tech_companies[[#This Row],[% Asian]]))</f>
        <v>24</v>
      </c>
      <c r="N22" s="1">
        <f>IF(Diversity_in_tech_companies[[#This Row],[% Latino]]="-", 0,VALUE(Diversity_in_tech_companies[[#This Row],[% Latino]]))</f>
        <v>6</v>
      </c>
      <c r="O22" s="1">
        <f>IF(Diversity_in_tech_companies[[#This Row],[% Black]]="-", 0,VALUE(Diversity_in_tech_companies[[#This Row],[% Black]]))</f>
        <v>4</v>
      </c>
      <c r="P22" s="1">
        <f>IF(Diversity_in_tech_companies[[#This Row],[% Multi]]="-", 0,VALUE( Diversity_in_tech_companies[[#This Row],[% Multi]]))</f>
        <v>0</v>
      </c>
      <c r="Q22" s="1">
        <f>IF(Diversity_in_tech_companies[[#This Row],[% Other]]="&lt;1", 0,VALUE( Diversity_in_tech_companies[[#This Row],[% Other]]))</f>
        <v>4</v>
      </c>
      <c r="R22" s="1">
        <f>IF(Diversity_in_tech_companies[[#This Row],[% Undeclared]]="-", 0,VALUE( Diversity_in_tech_companies[[#This Row],[% Undeclared]]))</f>
        <v>13</v>
      </c>
      <c r="S22" s="1">
        <f>SUM(Diversity_in_tech_companies[[#This Row],[White]:[Undeclared]])</f>
        <v>100</v>
      </c>
      <c r="T22" s="1">
        <f>Diversity_in_tech_companies[[#This Row],[Female %]]+Diversity_in_tech_companies[[#This Row],[Male %]]</f>
        <v>100</v>
      </c>
    </row>
    <row r="23" spans="1:20" x14ac:dyDescent="0.25">
      <c r="A23">
        <v>2018</v>
      </c>
      <c r="B23" s="1" t="s">
        <v>62</v>
      </c>
      <c r="C23">
        <v>54</v>
      </c>
      <c r="D23">
        <v>46</v>
      </c>
      <c r="E23">
        <v>62</v>
      </c>
      <c r="F23" s="1" t="s">
        <v>63</v>
      </c>
      <c r="G23" s="1" t="s">
        <v>43</v>
      </c>
      <c r="H23" s="1" t="s">
        <v>31</v>
      </c>
      <c r="I23" s="1" t="s">
        <v>27</v>
      </c>
      <c r="J23" s="1" t="s">
        <v>14</v>
      </c>
      <c r="K23" s="1" t="s">
        <v>16</v>
      </c>
      <c r="L23" s="1">
        <f>IF(Diversity_in_tech_companies[[#This Row],[% White]]="-", 0,VALUE(Diversity_in_tech_companies[[#This Row],[% White]]))</f>
        <v>62</v>
      </c>
      <c r="M23" s="1">
        <f>IF(Diversity_in_tech_companies[[#This Row],[% Asian]]="-", 0,VALUE(Diversity_in_tech_companies[[#This Row],[% Asian]]))</f>
        <v>15</v>
      </c>
      <c r="N23" s="1">
        <f>IF(Diversity_in_tech_companies[[#This Row],[% Latino]]="-", 0,VALUE(Diversity_in_tech_companies[[#This Row],[% Latino]]))</f>
        <v>10</v>
      </c>
      <c r="O23" s="1">
        <f>IF(Diversity_in_tech_companies[[#This Row],[% Black]]="-", 0,VALUE(Diversity_in_tech_companies[[#This Row],[% Black]]))</f>
        <v>6</v>
      </c>
      <c r="P23" s="1">
        <f>IF(Diversity_in_tech_companies[[#This Row],[% Multi]]="-", 0,VALUE( Diversity_in_tech_companies[[#This Row],[% Multi]]))</f>
        <v>5</v>
      </c>
      <c r="Q23" s="1">
        <f>IF(Diversity_in_tech_companies[[#This Row],[% Other]]="&lt;1", 0,VALUE( Diversity_in_tech_companies[[#This Row],[% Other]]))</f>
        <v>2</v>
      </c>
      <c r="R23" s="1">
        <f>IF(Diversity_in_tech_companies[[#This Row],[% Undeclared]]="-", 0,VALUE( Diversity_in_tech_companies[[#This Row],[% Undeclared]]))</f>
        <v>0</v>
      </c>
      <c r="S23" s="1">
        <f>SUM(Diversity_in_tech_companies[[#This Row],[White]:[Undeclared]])</f>
        <v>100</v>
      </c>
      <c r="T23" s="1">
        <f>Diversity_in_tech_companies[[#This Row],[Female %]]+Diversity_in_tech_companies[[#This Row],[Male %]]</f>
        <v>100</v>
      </c>
    </row>
    <row r="24" spans="1:20" x14ac:dyDescent="0.25">
      <c r="A24">
        <v>2017</v>
      </c>
      <c r="B24" s="1" t="s">
        <v>11</v>
      </c>
      <c r="C24">
        <v>37</v>
      </c>
      <c r="D24">
        <v>63</v>
      </c>
      <c r="E24">
        <v>45</v>
      </c>
      <c r="F24" s="1" t="s">
        <v>12</v>
      </c>
      <c r="G24" s="1" t="s">
        <v>13</v>
      </c>
      <c r="H24" s="1" t="s">
        <v>14</v>
      </c>
      <c r="I24" s="1" t="s">
        <v>14</v>
      </c>
      <c r="J24" s="1" t="s">
        <v>15</v>
      </c>
      <c r="K24" s="1" t="s">
        <v>16</v>
      </c>
      <c r="L24" s="1">
        <f>IF(Diversity_in_tech_companies[[#This Row],[% White]]="-", 0,VALUE(Diversity_in_tech_companies[[#This Row],[% White]]))</f>
        <v>45</v>
      </c>
      <c r="M24" s="1">
        <f>IF(Diversity_in_tech_companies[[#This Row],[% Asian]]="-", 0,VALUE(Diversity_in_tech_companies[[#This Row],[% Asian]]))</f>
        <v>44</v>
      </c>
      <c r="N24" s="1">
        <f>IF(Diversity_in_tech_companies[[#This Row],[% Latino]]="-", 0,VALUE(Diversity_in_tech_companies[[#This Row],[% Latino]]))</f>
        <v>4</v>
      </c>
      <c r="O24" s="1">
        <f>IF(Diversity_in_tech_companies[[#This Row],[% Black]]="-", 0,VALUE(Diversity_in_tech_companies[[#This Row],[% Black]]))</f>
        <v>2</v>
      </c>
      <c r="P24" s="1">
        <f>IF(Diversity_in_tech_companies[[#This Row],[% Multi]]="-", 0,VALUE( Diversity_in_tech_companies[[#This Row],[% Multi]]))</f>
        <v>2</v>
      </c>
      <c r="Q24" s="1">
        <f>IF(Diversity_in_tech_companies[[#This Row],[% Other]]="&lt;1", 0,VALUE( Diversity_in_tech_companies[[#This Row],[% Other]]))</f>
        <v>3</v>
      </c>
      <c r="R24" s="1">
        <f>IF(Diversity_in_tech_companies[[#This Row],[% Undeclared]]="-", 0,VALUE( Diversity_in_tech_companies[[#This Row],[% Undeclared]]))</f>
        <v>0</v>
      </c>
      <c r="S24" s="1">
        <f>SUM(Diversity_in_tech_companies[[#This Row],[White]:[Undeclared]])</f>
        <v>100</v>
      </c>
      <c r="T24" s="1">
        <f>Diversity_in_tech_companies[[#This Row],[Female %]]+Diversity_in_tech_companies[[#This Row],[Male %]]</f>
        <v>100</v>
      </c>
    </row>
    <row r="25" spans="1:20" x14ac:dyDescent="0.25">
      <c r="A25">
        <v>2017</v>
      </c>
      <c r="B25" s="1" t="s">
        <v>17</v>
      </c>
      <c r="C25">
        <v>31</v>
      </c>
      <c r="D25">
        <v>69</v>
      </c>
      <c r="E25">
        <v>56</v>
      </c>
      <c r="F25" s="1" t="s">
        <v>64</v>
      </c>
      <c r="G25" s="1" t="s">
        <v>13</v>
      </c>
      <c r="H25" s="1" t="s">
        <v>14</v>
      </c>
      <c r="I25" s="1" t="s">
        <v>13</v>
      </c>
      <c r="J25" s="1" t="s">
        <v>24</v>
      </c>
      <c r="K25" s="1" t="s">
        <v>16</v>
      </c>
      <c r="L25" s="1">
        <f>IF(Diversity_in_tech_companies[[#This Row],[% White]]="-", 0,VALUE(Diversity_in_tech_companies[[#This Row],[% White]]))</f>
        <v>56</v>
      </c>
      <c r="M25" s="1">
        <f>IF(Diversity_in_tech_companies[[#This Row],[% Asian]]="-", 0,VALUE(Diversity_in_tech_companies[[#This Row],[% Asian]]))</f>
        <v>35</v>
      </c>
      <c r="N25" s="1">
        <f>IF(Diversity_in_tech_companies[[#This Row],[% Latino]]="-", 0,VALUE(Diversity_in_tech_companies[[#This Row],[% Latino]]))</f>
        <v>4</v>
      </c>
      <c r="O25" s="1">
        <f>IF(Diversity_in_tech_companies[[#This Row],[% Black]]="-", 0,VALUE(Diversity_in_tech_companies[[#This Row],[% Black]]))</f>
        <v>2</v>
      </c>
      <c r="P25" s="1">
        <f>IF(Diversity_in_tech_companies[[#This Row],[% Multi]]="-", 0,VALUE( Diversity_in_tech_companies[[#This Row],[% Multi]]))</f>
        <v>4</v>
      </c>
      <c r="Q25" s="1">
        <f>IF(Diversity_in_tech_companies[[#This Row],[% Other]]="&lt;1", 0,VALUE( Diversity_in_tech_companies[[#This Row],[% Other]]))</f>
        <v>1</v>
      </c>
      <c r="R25" s="1">
        <f>IF(Diversity_in_tech_companies[[#This Row],[% Undeclared]]="-", 0,VALUE( Diversity_in_tech_companies[[#This Row],[% Undeclared]]))</f>
        <v>0</v>
      </c>
      <c r="S25" s="1">
        <f>SUM(Diversity_in_tech_companies[[#This Row],[White]:[Undeclared]])</f>
        <v>102</v>
      </c>
      <c r="T25" s="1">
        <f>Diversity_in_tech_companies[[#This Row],[Female %]]+Diversity_in_tech_companies[[#This Row],[Male %]]</f>
        <v>100</v>
      </c>
    </row>
    <row r="26" spans="1:20" x14ac:dyDescent="0.25">
      <c r="A26">
        <v>2017</v>
      </c>
      <c r="B26" s="1" t="s">
        <v>20</v>
      </c>
      <c r="C26">
        <v>32</v>
      </c>
      <c r="D26">
        <v>68</v>
      </c>
      <c r="E26">
        <v>54</v>
      </c>
      <c r="F26" s="1" t="s">
        <v>21</v>
      </c>
      <c r="G26" s="1" t="s">
        <v>22</v>
      </c>
      <c r="H26" s="1" t="s">
        <v>23</v>
      </c>
      <c r="I26" s="1" t="s">
        <v>15</v>
      </c>
      <c r="J26" s="1" t="s">
        <v>24</v>
      </c>
      <c r="K26" s="1" t="s">
        <v>14</v>
      </c>
      <c r="L26" s="1">
        <f>IF(Diversity_in_tech_companies[[#This Row],[% White]]="-", 0,VALUE(Diversity_in_tech_companies[[#This Row],[% White]]))</f>
        <v>54</v>
      </c>
      <c r="M26" s="1">
        <f>IF(Diversity_in_tech_companies[[#This Row],[% Asian]]="-", 0,VALUE(Diversity_in_tech_companies[[#This Row],[% Asian]]))</f>
        <v>21</v>
      </c>
      <c r="N26" s="1">
        <f>IF(Diversity_in_tech_companies[[#This Row],[% Latino]]="-", 0,VALUE(Diversity_in_tech_companies[[#This Row],[% Latino]]))</f>
        <v>13</v>
      </c>
      <c r="O26" s="1">
        <f>IF(Diversity_in_tech_companies[[#This Row],[% Black]]="-", 0,VALUE(Diversity_in_tech_companies[[#This Row],[% Black]]))</f>
        <v>9</v>
      </c>
      <c r="P26" s="1">
        <f>IF(Diversity_in_tech_companies[[#This Row],[% Multi]]="-", 0,VALUE( Diversity_in_tech_companies[[#This Row],[% Multi]]))</f>
        <v>3</v>
      </c>
      <c r="Q26" s="1">
        <f>IF(Diversity_in_tech_companies[[#This Row],[% Other]]="&lt;1", 0,VALUE( Diversity_in_tech_companies[[#This Row],[% Other]]))</f>
        <v>1</v>
      </c>
      <c r="R26" s="1">
        <f>IF(Diversity_in_tech_companies[[#This Row],[% Undeclared]]="-", 0,VALUE( Diversity_in_tech_companies[[#This Row],[% Undeclared]]))</f>
        <v>2</v>
      </c>
      <c r="S26" s="1">
        <f>SUM(Diversity_in_tech_companies[[#This Row],[White]:[Undeclared]])</f>
        <v>103</v>
      </c>
      <c r="T26" s="1">
        <f>Diversity_in_tech_companies[[#This Row],[Female %]]+Diversity_in_tech_companies[[#This Row],[Male %]]</f>
        <v>100</v>
      </c>
    </row>
    <row r="27" spans="1:20" x14ac:dyDescent="0.25">
      <c r="A27">
        <v>2017</v>
      </c>
      <c r="B27" s="1" t="s">
        <v>25</v>
      </c>
      <c r="C27">
        <v>24</v>
      </c>
      <c r="D27">
        <v>76</v>
      </c>
      <c r="E27">
        <v>53</v>
      </c>
      <c r="F27" s="1" t="s">
        <v>26</v>
      </c>
      <c r="G27" s="1" t="s">
        <v>27</v>
      </c>
      <c r="H27" s="1" t="s">
        <v>13</v>
      </c>
      <c r="I27" s="1" t="s">
        <v>24</v>
      </c>
      <c r="J27" s="1" t="s">
        <v>28</v>
      </c>
      <c r="K27" s="1" t="s">
        <v>16</v>
      </c>
      <c r="L27" s="1">
        <f>IF(Diversity_in_tech_companies[[#This Row],[% White]]="-", 0,VALUE(Diversity_in_tech_companies[[#This Row],[% White]]))</f>
        <v>53</v>
      </c>
      <c r="M27" s="1">
        <f>IF(Diversity_in_tech_companies[[#This Row],[% Asian]]="-", 0,VALUE(Diversity_in_tech_companies[[#This Row],[% Asian]]))</f>
        <v>37</v>
      </c>
      <c r="N27" s="1">
        <f>IF(Diversity_in_tech_companies[[#This Row],[% Latino]]="-", 0,VALUE(Diversity_in_tech_companies[[#This Row],[% Latino]]))</f>
        <v>5</v>
      </c>
      <c r="O27" s="1">
        <f>IF(Diversity_in_tech_companies[[#This Row],[% Black]]="-", 0,VALUE(Diversity_in_tech_companies[[#This Row],[% Black]]))</f>
        <v>4</v>
      </c>
      <c r="P27" s="1">
        <f>IF(Diversity_in_tech_companies[[#This Row],[% Multi]]="-", 0,VALUE( Diversity_in_tech_companies[[#This Row],[% Multi]]))</f>
        <v>1</v>
      </c>
      <c r="Q27" s="1">
        <f>IF(Diversity_in_tech_companies[[#This Row],[% Other]]="&lt;1", 0,VALUE( Diversity_in_tech_companies[[#This Row],[% Other]]))</f>
        <v>0</v>
      </c>
      <c r="R27" s="1">
        <f>IF(Diversity_in_tech_companies[[#This Row],[% Undeclared]]="-", 0,VALUE( Diversity_in_tech_companies[[#This Row],[% Undeclared]]))</f>
        <v>0</v>
      </c>
      <c r="S27" s="1">
        <f>SUM(Diversity_in_tech_companies[[#This Row],[White]:[Undeclared]])</f>
        <v>100</v>
      </c>
      <c r="T27" s="1">
        <f>Diversity_in_tech_companies[[#This Row],[Female %]]+Diversity_in_tech_companies[[#This Row],[Male %]]</f>
        <v>100</v>
      </c>
    </row>
    <row r="28" spans="1:20" x14ac:dyDescent="0.25">
      <c r="A28">
        <v>2017</v>
      </c>
      <c r="B28" s="1" t="s">
        <v>29</v>
      </c>
      <c r="C28">
        <v>38</v>
      </c>
      <c r="D28">
        <v>62</v>
      </c>
      <c r="E28">
        <v>52</v>
      </c>
      <c r="F28" s="1" t="s">
        <v>65</v>
      </c>
      <c r="G28" s="1" t="s">
        <v>13</v>
      </c>
      <c r="H28" s="1" t="s">
        <v>14</v>
      </c>
      <c r="I28" s="1" t="s">
        <v>24</v>
      </c>
      <c r="J28" s="1" t="s">
        <v>24</v>
      </c>
      <c r="K28" s="1" t="s">
        <v>16</v>
      </c>
      <c r="L28" s="1">
        <f>IF(Diversity_in_tech_companies[[#This Row],[% White]]="-", 0,VALUE(Diversity_in_tech_companies[[#This Row],[% White]]))</f>
        <v>52</v>
      </c>
      <c r="M28" s="1">
        <f>IF(Diversity_in_tech_companies[[#This Row],[% Asian]]="-", 0,VALUE(Diversity_in_tech_companies[[#This Row],[% Asian]]))</f>
        <v>40</v>
      </c>
      <c r="N28" s="1">
        <f>IF(Diversity_in_tech_companies[[#This Row],[% Latino]]="-", 0,VALUE(Diversity_in_tech_companies[[#This Row],[% Latino]]))</f>
        <v>4</v>
      </c>
      <c r="O28" s="1">
        <f>IF(Diversity_in_tech_companies[[#This Row],[% Black]]="-", 0,VALUE(Diversity_in_tech_companies[[#This Row],[% Black]]))</f>
        <v>2</v>
      </c>
      <c r="P28" s="1">
        <f>IF(Diversity_in_tech_companies[[#This Row],[% Multi]]="-", 0,VALUE( Diversity_in_tech_companies[[#This Row],[% Multi]]))</f>
        <v>1</v>
      </c>
      <c r="Q28" s="1">
        <f>IF(Diversity_in_tech_companies[[#This Row],[% Other]]="&lt;1", 0,VALUE( Diversity_in_tech_companies[[#This Row],[% Other]]))</f>
        <v>1</v>
      </c>
      <c r="R28" s="1">
        <f>IF(Diversity_in_tech_companies[[#This Row],[% Undeclared]]="-", 0,VALUE( Diversity_in_tech_companies[[#This Row],[% Undeclared]]))</f>
        <v>0</v>
      </c>
      <c r="S28" s="1">
        <f>SUM(Diversity_in_tech_companies[[#This Row],[White]:[Undeclared]])</f>
        <v>100</v>
      </c>
      <c r="T28" s="1">
        <f>Diversity_in_tech_companies[[#This Row],[Female %]]+Diversity_in_tech_companies[[#This Row],[Male %]]</f>
        <v>100</v>
      </c>
    </row>
    <row r="29" spans="1:20" x14ac:dyDescent="0.25">
      <c r="A29">
        <v>2017</v>
      </c>
      <c r="B29" s="1" t="s">
        <v>32</v>
      </c>
      <c r="C29">
        <v>37</v>
      </c>
      <c r="D29">
        <v>63</v>
      </c>
      <c r="E29">
        <v>73</v>
      </c>
      <c r="F29" s="1" t="s">
        <v>33</v>
      </c>
      <c r="G29" s="1" t="s">
        <v>34</v>
      </c>
      <c r="H29" s="1" t="s">
        <v>13</v>
      </c>
      <c r="I29" s="1" t="s">
        <v>14</v>
      </c>
      <c r="J29" s="1" t="s">
        <v>28</v>
      </c>
      <c r="K29" s="1" t="s">
        <v>16</v>
      </c>
      <c r="L29" s="1">
        <f>IF(Diversity_in_tech_companies[[#This Row],[% White]]="-", 0,VALUE(Diversity_in_tech_companies[[#This Row],[% White]]))</f>
        <v>73</v>
      </c>
      <c r="M29" s="1">
        <f>IF(Diversity_in_tech_companies[[#This Row],[% Asian]]="-", 0,VALUE(Diversity_in_tech_companies[[#This Row],[% Asian]]))</f>
        <v>12</v>
      </c>
      <c r="N29" s="1">
        <f>IF(Diversity_in_tech_companies[[#This Row],[% Latino]]="-", 0,VALUE(Diversity_in_tech_companies[[#This Row],[% Latino]]))</f>
        <v>8</v>
      </c>
      <c r="O29" s="1">
        <f>IF(Diversity_in_tech_companies[[#This Row],[% Black]]="-", 0,VALUE(Diversity_in_tech_companies[[#This Row],[% Black]]))</f>
        <v>4</v>
      </c>
      <c r="P29" s="1">
        <f>IF(Diversity_in_tech_companies[[#This Row],[% Multi]]="-", 0,VALUE( Diversity_in_tech_companies[[#This Row],[% Multi]]))</f>
        <v>2</v>
      </c>
      <c r="Q29" s="1">
        <f>IF(Diversity_in_tech_companies[[#This Row],[% Other]]="&lt;1", 0,VALUE( Diversity_in_tech_companies[[#This Row],[% Other]]))</f>
        <v>0</v>
      </c>
      <c r="R29" s="1">
        <f>IF(Diversity_in_tech_companies[[#This Row],[% Undeclared]]="-", 0,VALUE( Diversity_in_tech_companies[[#This Row],[% Undeclared]]))</f>
        <v>0</v>
      </c>
      <c r="S29" s="1">
        <f>SUM(Diversity_in_tech_companies[[#This Row],[White]:[Undeclared]])</f>
        <v>99</v>
      </c>
      <c r="T29" s="1">
        <f>Diversity_in_tech_companies[[#This Row],[Female %]]+Diversity_in_tech_companies[[#This Row],[Male %]]</f>
        <v>100</v>
      </c>
    </row>
    <row r="30" spans="1:20" x14ac:dyDescent="0.25">
      <c r="A30">
        <v>2017</v>
      </c>
      <c r="B30" s="1" t="s">
        <v>35</v>
      </c>
      <c r="C30">
        <v>50</v>
      </c>
      <c r="D30">
        <v>50</v>
      </c>
      <c r="E30">
        <v>58</v>
      </c>
      <c r="F30" s="1" t="s">
        <v>36</v>
      </c>
      <c r="G30" s="1" t="s">
        <v>37</v>
      </c>
      <c r="H30" s="1" t="s">
        <v>13</v>
      </c>
      <c r="I30" s="1" t="s">
        <v>16</v>
      </c>
      <c r="J30" s="1" t="s">
        <v>15</v>
      </c>
      <c r="K30" s="1" t="s">
        <v>16</v>
      </c>
      <c r="L30" s="1">
        <f>IF(Diversity_in_tech_companies[[#This Row],[% White]]="-", 0,VALUE(Diversity_in_tech_companies[[#This Row],[% White]]))</f>
        <v>58</v>
      </c>
      <c r="M30" s="1">
        <f>IF(Diversity_in_tech_companies[[#This Row],[% Asian]]="-", 0,VALUE(Diversity_in_tech_companies[[#This Row],[% Asian]]))</f>
        <v>28</v>
      </c>
      <c r="N30" s="1">
        <f>IF(Diversity_in_tech_companies[[#This Row],[% Latino]]="-", 0,VALUE(Diversity_in_tech_companies[[#This Row],[% Latino]]))</f>
        <v>7</v>
      </c>
      <c r="O30" s="1">
        <f>IF(Diversity_in_tech_companies[[#This Row],[% Black]]="-", 0,VALUE(Diversity_in_tech_companies[[#This Row],[% Black]]))</f>
        <v>4</v>
      </c>
      <c r="P30" s="1">
        <f>IF(Diversity_in_tech_companies[[#This Row],[% Multi]]="-", 0,VALUE( Diversity_in_tech_companies[[#This Row],[% Multi]]))</f>
        <v>0</v>
      </c>
      <c r="Q30" s="1">
        <f>IF(Diversity_in_tech_companies[[#This Row],[% Other]]="&lt;1", 0,VALUE( Diversity_in_tech_companies[[#This Row],[% Other]]))</f>
        <v>3</v>
      </c>
      <c r="R30" s="1">
        <f>IF(Diversity_in_tech_companies[[#This Row],[% Undeclared]]="-", 0,VALUE( Diversity_in_tech_companies[[#This Row],[% Undeclared]]))</f>
        <v>0</v>
      </c>
      <c r="S30" s="1">
        <f>SUM(Diversity_in_tech_companies[[#This Row],[White]:[Undeclared]])</f>
        <v>100</v>
      </c>
      <c r="T30" s="1">
        <f>Diversity_in_tech_companies[[#This Row],[Female %]]+Diversity_in_tech_companies[[#This Row],[Male %]]</f>
        <v>100</v>
      </c>
    </row>
    <row r="31" spans="1:20" x14ac:dyDescent="0.25">
      <c r="A31">
        <v>2017</v>
      </c>
      <c r="B31" s="1" t="s">
        <v>38</v>
      </c>
      <c r="C31">
        <v>17</v>
      </c>
      <c r="D31">
        <v>83</v>
      </c>
      <c r="E31">
        <v>37</v>
      </c>
      <c r="F31" s="1" t="s">
        <v>39</v>
      </c>
      <c r="G31" s="1" t="s">
        <v>15</v>
      </c>
      <c r="H31" s="1" t="s">
        <v>24</v>
      </c>
      <c r="I31" s="1" t="s">
        <v>40</v>
      </c>
      <c r="J31" s="1" t="s">
        <v>28</v>
      </c>
      <c r="K31" s="1" t="s">
        <v>16</v>
      </c>
      <c r="L31" s="1">
        <f>IF(Diversity_in_tech_companies[[#This Row],[% White]]="-", 0,VALUE(Diversity_in_tech_companies[[#This Row],[% White]]))</f>
        <v>37</v>
      </c>
      <c r="M31" s="1">
        <f>IF(Diversity_in_tech_companies[[#This Row],[% Asian]]="-", 0,VALUE(Diversity_in_tech_companies[[#This Row],[% Asian]]))</f>
        <v>45</v>
      </c>
      <c r="N31" s="1">
        <f>IF(Diversity_in_tech_companies[[#This Row],[% Latino]]="-", 0,VALUE(Diversity_in_tech_companies[[#This Row],[% Latino]]))</f>
        <v>3</v>
      </c>
      <c r="O31" s="1">
        <f>IF(Diversity_in_tech_companies[[#This Row],[% Black]]="-", 0,VALUE(Diversity_in_tech_companies[[#This Row],[% Black]]))</f>
        <v>1</v>
      </c>
      <c r="P31" s="1">
        <f>IF(Diversity_in_tech_companies[[#This Row],[% Multi]]="-", 0,VALUE( Diversity_in_tech_companies[[#This Row],[% Multi]]))</f>
        <v>14</v>
      </c>
      <c r="Q31" s="1">
        <f>IF(Diversity_in_tech_companies[[#This Row],[% Other]]="&lt;1", 0,VALUE( Diversity_in_tech_companies[[#This Row],[% Other]]))</f>
        <v>0</v>
      </c>
      <c r="R31" s="1">
        <f>IF(Diversity_in_tech_companies[[#This Row],[% Undeclared]]="-", 0,VALUE( Diversity_in_tech_companies[[#This Row],[% Undeclared]]))</f>
        <v>0</v>
      </c>
      <c r="S31" s="1">
        <f>SUM(Diversity_in_tech_companies[[#This Row],[White]:[Undeclared]])</f>
        <v>100</v>
      </c>
      <c r="T31" s="1">
        <f>Diversity_in_tech_companies[[#This Row],[Female %]]+Diversity_in_tech_companies[[#This Row],[Male %]]</f>
        <v>100</v>
      </c>
    </row>
    <row r="32" spans="1:20" x14ac:dyDescent="0.25">
      <c r="A32">
        <v>2017</v>
      </c>
      <c r="B32" s="1" t="s">
        <v>41</v>
      </c>
      <c r="C32">
        <v>28</v>
      </c>
      <c r="D32">
        <v>72</v>
      </c>
      <c r="E32">
        <v>69</v>
      </c>
      <c r="F32" s="1" t="s">
        <v>23</v>
      </c>
      <c r="G32" s="1" t="s">
        <v>42</v>
      </c>
      <c r="H32" s="1" t="s">
        <v>43</v>
      </c>
      <c r="I32" s="1" t="s">
        <v>16</v>
      </c>
      <c r="J32" s="1" t="s">
        <v>24</v>
      </c>
      <c r="K32" s="1" t="s">
        <v>16</v>
      </c>
      <c r="L32" s="1">
        <f>IF(Diversity_in_tech_companies[[#This Row],[% White]]="-", 0,VALUE(Diversity_in_tech_companies[[#This Row],[% White]]))</f>
        <v>69</v>
      </c>
      <c r="M32" s="1">
        <f>IF(Diversity_in_tech_companies[[#This Row],[% Asian]]="-", 0,VALUE(Diversity_in_tech_companies[[#This Row],[% Asian]]))</f>
        <v>9</v>
      </c>
      <c r="N32" s="1">
        <f>IF(Diversity_in_tech_companies[[#This Row],[% Latino]]="-", 0,VALUE(Diversity_in_tech_companies[[#This Row],[% Latino]]))</f>
        <v>11</v>
      </c>
      <c r="O32" s="1">
        <f>IF(Diversity_in_tech_companies[[#This Row],[% Black]]="-", 0,VALUE(Diversity_in_tech_companies[[#This Row],[% Black]]))</f>
        <v>10</v>
      </c>
      <c r="P32" s="1">
        <f>IF(Diversity_in_tech_companies[[#This Row],[% Multi]]="-", 0,VALUE( Diversity_in_tech_companies[[#This Row],[% Multi]]))</f>
        <v>0</v>
      </c>
      <c r="Q32" s="1">
        <f>IF(Diversity_in_tech_companies[[#This Row],[% Other]]="&lt;1", 0,VALUE( Diversity_in_tech_companies[[#This Row],[% Other]]))</f>
        <v>1</v>
      </c>
      <c r="R32" s="1">
        <f>IF(Diversity_in_tech_companies[[#This Row],[% Undeclared]]="-", 0,VALUE( Diversity_in_tech_companies[[#This Row],[% Undeclared]]))</f>
        <v>0</v>
      </c>
      <c r="S32" s="1">
        <f>SUM(Diversity_in_tech_companies[[#This Row],[White]:[Undeclared]])</f>
        <v>100</v>
      </c>
      <c r="T32" s="1">
        <f>Diversity_in_tech_companies[[#This Row],[Female %]]+Diversity_in_tech_companies[[#This Row],[Male %]]</f>
        <v>100</v>
      </c>
    </row>
    <row r="33" spans="1:20" x14ac:dyDescent="0.25">
      <c r="A33">
        <v>2017</v>
      </c>
      <c r="B33" s="1" t="s">
        <v>44</v>
      </c>
      <c r="C33">
        <v>31</v>
      </c>
      <c r="D33">
        <v>69</v>
      </c>
      <c r="E33">
        <v>52</v>
      </c>
      <c r="F33" s="1" t="s">
        <v>40</v>
      </c>
      <c r="G33" s="1" t="s">
        <v>45</v>
      </c>
      <c r="H33" s="1" t="s">
        <v>40</v>
      </c>
      <c r="I33" s="1" t="s">
        <v>24</v>
      </c>
      <c r="J33" s="1" t="s">
        <v>19</v>
      </c>
      <c r="K33" s="1" t="s">
        <v>16</v>
      </c>
      <c r="L33" s="1">
        <f>IF(Diversity_in_tech_companies[[#This Row],[% White]]="-", 0,VALUE(Diversity_in_tech_companies[[#This Row],[% White]]))</f>
        <v>52</v>
      </c>
      <c r="M33" s="1">
        <f>IF(Diversity_in_tech_companies[[#This Row],[% Asian]]="-", 0,VALUE(Diversity_in_tech_companies[[#This Row],[% Asian]]))</f>
        <v>14</v>
      </c>
      <c r="N33" s="1">
        <f>IF(Diversity_in_tech_companies[[#This Row],[% Latino]]="-", 0,VALUE(Diversity_in_tech_companies[[#This Row],[% Latino]]))</f>
        <v>19</v>
      </c>
      <c r="O33" s="1">
        <f>IF(Diversity_in_tech_companies[[#This Row],[% Black]]="-", 0,VALUE(Diversity_in_tech_companies[[#This Row],[% Black]]))</f>
        <v>14</v>
      </c>
      <c r="P33" s="1">
        <f>IF(Diversity_in_tech_companies[[#This Row],[% Multi]]="-", 0,VALUE( Diversity_in_tech_companies[[#This Row],[% Multi]]))</f>
        <v>1</v>
      </c>
      <c r="Q33" s="1">
        <f>IF(Diversity_in_tech_companies[[#This Row],[% Other]]="&lt;1", 0,VALUE( Diversity_in_tech_companies[[#This Row],[% Other]]))</f>
        <v>0</v>
      </c>
      <c r="R33" s="1">
        <f>IF(Diversity_in_tech_companies[[#This Row],[% Undeclared]]="-", 0,VALUE( Diversity_in_tech_companies[[#This Row],[% Undeclared]]))</f>
        <v>0</v>
      </c>
      <c r="S33" s="1">
        <f>SUM(Diversity_in_tech_companies[[#This Row],[White]:[Undeclared]])</f>
        <v>100</v>
      </c>
      <c r="T33" s="1">
        <f>Diversity_in_tech_companies[[#This Row],[Female %]]+Diversity_in_tech_companies[[#This Row],[Male %]]</f>
        <v>100</v>
      </c>
    </row>
    <row r="34" spans="1:20" x14ac:dyDescent="0.25">
      <c r="A34">
        <v>2017</v>
      </c>
      <c r="B34" s="1" t="s">
        <v>46</v>
      </c>
      <c r="C34">
        <v>26</v>
      </c>
      <c r="D34">
        <v>74</v>
      </c>
      <c r="E34">
        <v>48</v>
      </c>
      <c r="F34" s="1" t="s">
        <v>66</v>
      </c>
      <c r="G34" s="1" t="s">
        <v>23</v>
      </c>
      <c r="H34" s="1" t="s">
        <v>13</v>
      </c>
      <c r="I34" s="1" t="s">
        <v>24</v>
      </c>
      <c r="J34" s="1" t="s">
        <v>28</v>
      </c>
      <c r="K34" s="1" t="s">
        <v>16</v>
      </c>
      <c r="L34" s="1">
        <f>IF(Diversity_in_tech_companies[[#This Row],[% White]]="-", 0,VALUE(Diversity_in_tech_companies[[#This Row],[% White]]))</f>
        <v>48</v>
      </c>
      <c r="M34" s="1">
        <f>IF(Diversity_in_tech_companies[[#This Row],[% Asian]]="-", 0,VALUE(Diversity_in_tech_companies[[#This Row],[% Asian]]))</f>
        <v>38</v>
      </c>
      <c r="N34" s="1">
        <f>IF(Diversity_in_tech_companies[[#This Row],[% Latino]]="-", 0,VALUE(Diversity_in_tech_companies[[#This Row],[% Latino]]))</f>
        <v>9</v>
      </c>
      <c r="O34" s="1">
        <f>IF(Diversity_in_tech_companies[[#This Row],[% Black]]="-", 0,VALUE(Diversity_in_tech_companies[[#This Row],[% Black]]))</f>
        <v>4</v>
      </c>
      <c r="P34" s="1">
        <f>IF(Diversity_in_tech_companies[[#This Row],[% Multi]]="-", 0,VALUE( Diversity_in_tech_companies[[#This Row],[% Multi]]))</f>
        <v>1</v>
      </c>
      <c r="Q34" s="1">
        <f>IF(Diversity_in_tech_companies[[#This Row],[% Other]]="&lt;1", 0,VALUE( Diversity_in_tech_companies[[#This Row],[% Other]]))</f>
        <v>0</v>
      </c>
      <c r="R34" s="1">
        <f>IF(Diversity_in_tech_companies[[#This Row],[% Undeclared]]="-", 0,VALUE( Diversity_in_tech_companies[[#This Row],[% Undeclared]]))</f>
        <v>0</v>
      </c>
      <c r="S34" s="1">
        <f>SUM(Diversity_in_tech_companies[[#This Row],[White]:[Undeclared]])</f>
        <v>100</v>
      </c>
      <c r="T34" s="1">
        <f>Diversity_in_tech_companies[[#This Row],[Female %]]+Diversity_in_tech_companies[[#This Row],[Male %]]</f>
        <v>100</v>
      </c>
    </row>
    <row r="35" spans="1:20" x14ac:dyDescent="0.25">
      <c r="A35">
        <v>2017</v>
      </c>
      <c r="B35" s="1" t="s">
        <v>47</v>
      </c>
      <c r="C35">
        <v>44</v>
      </c>
      <c r="D35">
        <v>56</v>
      </c>
      <c r="E35">
        <v>62</v>
      </c>
      <c r="F35" s="1" t="s">
        <v>48</v>
      </c>
      <c r="G35" s="1" t="s">
        <v>34</v>
      </c>
      <c r="H35" s="1" t="s">
        <v>34</v>
      </c>
      <c r="I35" s="1" t="s">
        <v>16</v>
      </c>
      <c r="J35" s="1" t="s">
        <v>15</v>
      </c>
      <c r="K35" s="1" t="s">
        <v>16</v>
      </c>
      <c r="L35" s="1">
        <f>IF(Diversity_in_tech_companies[[#This Row],[% White]]="-", 0,VALUE(Diversity_in_tech_companies[[#This Row],[% White]]))</f>
        <v>62</v>
      </c>
      <c r="M35" s="1">
        <f>IF(Diversity_in_tech_companies[[#This Row],[% Asian]]="-", 0,VALUE(Diversity_in_tech_companies[[#This Row],[% Asian]]))</f>
        <v>20</v>
      </c>
      <c r="N35" s="1">
        <f>IF(Diversity_in_tech_companies[[#This Row],[% Latino]]="-", 0,VALUE(Diversity_in_tech_companies[[#This Row],[% Latino]]))</f>
        <v>8</v>
      </c>
      <c r="O35" s="1">
        <f>IF(Diversity_in_tech_companies[[#This Row],[% Black]]="-", 0,VALUE(Diversity_in_tech_companies[[#This Row],[% Black]]))</f>
        <v>8</v>
      </c>
      <c r="P35" s="1">
        <f>IF(Diversity_in_tech_companies[[#This Row],[% Multi]]="-", 0,VALUE( Diversity_in_tech_companies[[#This Row],[% Multi]]))</f>
        <v>0</v>
      </c>
      <c r="Q35" s="1">
        <f>IF(Diversity_in_tech_companies[[#This Row],[% Other]]="&lt;1", 0,VALUE( Diversity_in_tech_companies[[#This Row],[% Other]]))</f>
        <v>3</v>
      </c>
      <c r="R35" s="1">
        <f>IF(Diversity_in_tech_companies[[#This Row],[% Undeclared]]="-", 0,VALUE( Diversity_in_tech_companies[[#This Row],[% Undeclared]]))</f>
        <v>0</v>
      </c>
      <c r="S35" s="1">
        <f>SUM(Diversity_in_tech_companies[[#This Row],[White]:[Undeclared]])</f>
        <v>101</v>
      </c>
      <c r="T35" s="1">
        <f>Diversity_in_tech_companies[[#This Row],[Female %]]+Diversity_in_tech_companies[[#This Row],[Male %]]</f>
        <v>100</v>
      </c>
    </row>
    <row r="36" spans="1:20" x14ac:dyDescent="0.25">
      <c r="A36">
        <v>2017</v>
      </c>
      <c r="B36" s="1" t="s">
        <v>49</v>
      </c>
      <c r="C36">
        <v>39</v>
      </c>
      <c r="D36">
        <v>61</v>
      </c>
      <c r="E36">
        <v>48</v>
      </c>
      <c r="F36" s="1" t="s">
        <v>22</v>
      </c>
      <c r="G36" s="1" t="s">
        <v>22</v>
      </c>
      <c r="H36" s="1" t="s">
        <v>21</v>
      </c>
      <c r="I36" s="1" t="s">
        <v>16</v>
      </c>
      <c r="J36" s="1" t="s">
        <v>27</v>
      </c>
      <c r="K36" s="1" t="s">
        <v>16</v>
      </c>
      <c r="L36" s="1">
        <f>IF(Diversity_in_tech_companies[[#This Row],[% White]]="-", 0,VALUE(Diversity_in_tech_companies[[#This Row],[% White]]))</f>
        <v>48</v>
      </c>
      <c r="M36" s="1">
        <f>IF(Diversity_in_tech_companies[[#This Row],[% Asian]]="-", 0,VALUE(Diversity_in_tech_companies[[#This Row],[% Asian]]))</f>
        <v>13</v>
      </c>
      <c r="N36" s="1">
        <f>IF(Diversity_in_tech_companies[[#This Row],[% Latino]]="-", 0,VALUE(Diversity_in_tech_companies[[#This Row],[% Latino]]))</f>
        <v>13</v>
      </c>
      <c r="O36" s="1">
        <f>IF(Diversity_in_tech_companies[[#This Row],[% Black]]="-", 0,VALUE(Diversity_in_tech_companies[[#This Row],[% Black]]))</f>
        <v>21</v>
      </c>
      <c r="P36" s="1">
        <f>IF(Diversity_in_tech_companies[[#This Row],[% Multi]]="-", 0,VALUE( Diversity_in_tech_companies[[#This Row],[% Multi]]))</f>
        <v>0</v>
      </c>
      <c r="Q36" s="1">
        <f>IF(Diversity_in_tech_companies[[#This Row],[% Other]]="&lt;1", 0,VALUE( Diversity_in_tech_companies[[#This Row],[% Other]]))</f>
        <v>5</v>
      </c>
      <c r="R36" s="1">
        <f>IF(Diversity_in_tech_companies[[#This Row],[% Undeclared]]="-", 0,VALUE( Diversity_in_tech_companies[[#This Row],[% Undeclared]]))</f>
        <v>0</v>
      </c>
      <c r="S36" s="1">
        <f>SUM(Diversity_in_tech_companies[[#This Row],[White]:[Undeclared]])</f>
        <v>100</v>
      </c>
      <c r="T36" s="1">
        <f>Diversity_in_tech_companies[[#This Row],[Female %]]+Diversity_in_tech_companies[[#This Row],[Male %]]</f>
        <v>100</v>
      </c>
    </row>
    <row r="37" spans="1:20" x14ac:dyDescent="0.25">
      <c r="A37">
        <v>2017</v>
      </c>
      <c r="B37" s="1" t="s">
        <v>50</v>
      </c>
      <c r="C37">
        <v>54</v>
      </c>
      <c r="D37">
        <v>46</v>
      </c>
      <c r="E37">
        <v>79</v>
      </c>
      <c r="F37" s="1" t="s">
        <v>43</v>
      </c>
      <c r="G37" s="1" t="s">
        <v>13</v>
      </c>
      <c r="H37" s="1" t="s">
        <v>15</v>
      </c>
      <c r="I37" s="1" t="s">
        <v>13</v>
      </c>
      <c r="J37" s="1" t="s">
        <v>28</v>
      </c>
      <c r="K37" s="1" t="s">
        <v>16</v>
      </c>
      <c r="L37" s="1">
        <f>IF(Diversity_in_tech_companies[[#This Row],[% White]]="-", 0,VALUE(Diversity_in_tech_companies[[#This Row],[% White]]))</f>
        <v>79</v>
      </c>
      <c r="M37" s="1">
        <f>IF(Diversity_in_tech_companies[[#This Row],[% Asian]]="-", 0,VALUE(Diversity_in_tech_companies[[#This Row],[% Asian]]))</f>
        <v>10</v>
      </c>
      <c r="N37" s="1">
        <f>IF(Diversity_in_tech_companies[[#This Row],[% Latino]]="-", 0,VALUE(Diversity_in_tech_companies[[#This Row],[% Latino]]))</f>
        <v>4</v>
      </c>
      <c r="O37" s="1">
        <f>IF(Diversity_in_tech_companies[[#This Row],[% Black]]="-", 0,VALUE(Diversity_in_tech_companies[[#This Row],[% Black]]))</f>
        <v>3</v>
      </c>
      <c r="P37" s="1">
        <f>IF(Diversity_in_tech_companies[[#This Row],[% Multi]]="-", 0,VALUE( Diversity_in_tech_companies[[#This Row],[% Multi]]))</f>
        <v>4</v>
      </c>
      <c r="Q37" s="1">
        <f>IF(Diversity_in_tech_companies[[#This Row],[% Other]]="&lt;1", 0,VALUE( Diversity_in_tech_companies[[#This Row],[% Other]]))</f>
        <v>0</v>
      </c>
      <c r="R37" s="1">
        <f>IF(Diversity_in_tech_companies[[#This Row],[% Undeclared]]="-", 0,VALUE( Diversity_in_tech_companies[[#This Row],[% Undeclared]]))</f>
        <v>0</v>
      </c>
      <c r="S37" s="1">
        <f>SUM(Diversity_in_tech_companies[[#This Row],[White]:[Undeclared]])</f>
        <v>100</v>
      </c>
      <c r="T37" s="1">
        <f>Diversity_in_tech_companies[[#This Row],[Female %]]+Diversity_in_tech_companies[[#This Row],[Male %]]</f>
        <v>100</v>
      </c>
    </row>
    <row r="38" spans="1:20" x14ac:dyDescent="0.25">
      <c r="A38">
        <v>2017</v>
      </c>
      <c r="B38" s="1" t="s">
        <v>51</v>
      </c>
      <c r="C38">
        <v>26</v>
      </c>
      <c r="D38">
        <v>74</v>
      </c>
      <c r="E38">
        <v>56</v>
      </c>
      <c r="F38" s="1" t="s">
        <v>52</v>
      </c>
      <c r="G38" s="1" t="s">
        <v>31</v>
      </c>
      <c r="H38" s="1" t="s">
        <v>13</v>
      </c>
      <c r="I38" s="1" t="s">
        <v>14</v>
      </c>
      <c r="J38" s="1" t="s">
        <v>28</v>
      </c>
      <c r="K38" s="1" t="s">
        <v>16</v>
      </c>
      <c r="L38" s="1">
        <f>IF(Diversity_in_tech_companies[[#This Row],[% White]]="-", 0,VALUE(Diversity_in_tech_companies[[#This Row],[% White]]))</f>
        <v>56</v>
      </c>
      <c r="M38" s="1">
        <f>IF(Diversity_in_tech_companies[[#This Row],[% Asian]]="-", 0,VALUE(Diversity_in_tech_companies[[#This Row],[% Asian]]))</f>
        <v>31</v>
      </c>
      <c r="N38" s="1">
        <f>IF(Diversity_in_tech_companies[[#This Row],[% Latino]]="-", 0,VALUE(Diversity_in_tech_companies[[#This Row],[% Latino]]))</f>
        <v>6</v>
      </c>
      <c r="O38" s="1">
        <f>IF(Diversity_in_tech_companies[[#This Row],[% Black]]="-", 0,VALUE(Diversity_in_tech_companies[[#This Row],[% Black]]))</f>
        <v>4</v>
      </c>
      <c r="P38" s="1">
        <f>IF(Diversity_in_tech_companies[[#This Row],[% Multi]]="-", 0,VALUE( Diversity_in_tech_companies[[#This Row],[% Multi]]))</f>
        <v>2</v>
      </c>
      <c r="Q38" s="1">
        <f>IF(Diversity_in_tech_companies[[#This Row],[% Other]]="&lt;1", 0,VALUE( Diversity_in_tech_companies[[#This Row],[% Other]]))</f>
        <v>0</v>
      </c>
      <c r="R38" s="1">
        <f>IF(Diversity_in_tech_companies[[#This Row],[% Undeclared]]="-", 0,VALUE( Diversity_in_tech_companies[[#This Row],[% Undeclared]]))</f>
        <v>0</v>
      </c>
      <c r="S38" s="1">
        <f>SUM(Diversity_in_tech_companies[[#This Row],[White]:[Undeclared]])</f>
        <v>99</v>
      </c>
      <c r="T38" s="1">
        <f>Diversity_in_tech_companies[[#This Row],[Female %]]+Diversity_in_tech_companies[[#This Row],[Male %]]</f>
        <v>100</v>
      </c>
    </row>
    <row r="39" spans="1:20" x14ac:dyDescent="0.25">
      <c r="A39">
        <v>2017</v>
      </c>
      <c r="B39" s="1" t="s">
        <v>53</v>
      </c>
      <c r="C39">
        <v>31</v>
      </c>
      <c r="D39">
        <v>69</v>
      </c>
      <c r="E39">
        <v>65</v>
      </c>
      <c r="F39" s="1" t="s">
        <v>54</v>
      </c>
      <c r="G39" s="1" t="s">
        <v>13</v>
      </c>
      <c r="H39" s="1" t="s">
        <v>15</v>
      </c>
      <c r="I39" s="1" t="s">
        <v>15</v>
      </c>
      <c r="J39" s="1" t="s">
        <v>28</v>
      </c>
      <c r="K39" s="1" t="s">
        <v>14</v>
      </c>
      <c r="L39" s="1">
        <f>IF(Diversity_in_tech_companies[[#This Row],[% White]]="-", 0,VALUE(Diversity_in_tech_companies[[#This Row],[% White]]))</f>
        <v>65</v>
      </c>
      <c r="M39" s="1">
        <f>IF(Diversity_in_tech_companies[[#This Row],[% Asian]]="-", 0,VALUE(Diversity_in_tech_companies[[#This Row],[% Asian]]))</f>
        <v>24</v>
      </c>
      <c r="N39" s="1">
        <f>IF(Diversity_in_tech_companies[[#This Row],[% Latino]]="-", 0,VALUE(Diversity_in_tech_companies[[#This Row],[% Latino]]))</f>
        <v>4</v>
      </c>
      <c r="O39" s="1">
        <f>IF(Diversity_in_tech_companies[[#This Row],[% Black]]="-", 0,VALUE(Diversity_in_tech_companies[[#This Row],[% Black]]))</f>
        <v>3</v>
      </c>
      <c r="P39" s="1">
        <f>IF(Diversity_in_tech_companies[[#This Row],[% Multi]]="-", 0,VALUE( Diversity_in_tech_companies[[#This Row],[% Multi]]))</f>
        <v>3</v>
      </c>
      <c r="Q39" s="1">
        <f>IF(Diversity_in_tech_companies[[#This Row],[% Other]]="&lt;1", 0,VALUE( Diversity_in_tech_companies[[#This Row],[% Other]]))</f>
        <v>0</v>
      </c>
      <c r="R39" s="1">
        <f>IF(Diversity_in_tech_companies[[#This Row],[% Undeclared]]="-", 0,VALUE( Diversity_in_tech_companies[[#This Row],[% Undeclared]]))</f>
        <v>2</v>
      </c>
      <c r="S39" s="1">
        <f>SUM(Diversity_in_tech_companies[[#This Row],[White]:[Undeclared]])</f>
        <v>101</v>
      </c>
      <c r="T39" s="1">
        <f>Diversity_in_tech_companies[[#This Row],[Female %]]+Diversity_in_tech_companies[[#This Row],[Male %]]</f>
        <v>100</v>
      </c>
    </row>
    <row r="40" spans="1:20" x14ac:dyDescent="0.25">
      <c r="A40">
        <v>2017</v>
      </c>
      <c r="B40" s="1" t="s">
        <v>55</v>
      </c>
      <c r="C40">
        <v>49</v>
      </c>
      <c r="D40">
        <v>51</v>
      </c>
      <c r="E40">
        <v>65</v>
      </c>
      <c r="F40" s="1" t="s">
        <v>56</v>
      </c>
      <c r="G40" s="1" t="s">
        <v>34</v>
      </c>
      <c r="H40" s="1" t="s">
        <v>27</v>
      </c>
      <c r="I40" s="1" t="s">
        <v>27</v>
      </c>
      <c r="J40" s="1" t="s">
        <v>24</v>
      </c>
      <c r="K40" s="1" t="s">
        <v>16</v>
      </c>
      <c r="L40" s="1">
        <f>IF(Diversity_in_tech_companies[[#This Row],[% White]]="-", 0,VALUE(Diversity_in_tech_companies[[#This Row],[% White]]))</f>
        <v>65</v>
      </c>
      <c r="M40" s="1">
        <f>IF(Diversity_in_tech_companies[[#This Row],[% Asian]]="-", 0,VALUE(Diversity_in_tech_companies[[#This Row],[% Asian]]))</f>
        <v>16</v>
      </c>
      <c r="N40" s="1">
        <f>IF(Diversity_in_tech_companies[[#This Row],[% Latino]]="-", 0,VALUE(Diversity_in_tech_companies[[#This Row],[% Latino]]))</f>
        <v>8</v>
      </c>
      <c r="O40" s="1">
        <f>IF(Diversity_in_tech_companies[[#This Row],[% Black]]="-", 0,VALUE(Diversity_in_tech_companies[[#This Row],[% Black]]))</f>
        <v>5</v>
      </c>
      <c r="P40" s="1">
        <f>IF(Diversity_in_tech_companies[[#This Row],[% Multi]]="-", 0,VALUE( Diversity_in_tech_companies[[#This Row],[% Multi]]))</f>
        <v>5</v>
      </c>
      <c r="Q40" s="1">
        <f>IF(Diversity_in_tech_companies[[#This Row],[% Other]]="&lt;1", 0,VALUE( Diversity_in_tech_companies[[#This Row],[% Other]]))</f>
        <v>1</v>
      </c>
      <c r="R40" s="1">
        <f>IF(Diversity_in_tech_companies[[#This Row],[% Undeclared]]="-", 0,VALUE( Diversity_in_tech_companies[[#This Row],[% Undeclared]]))</f>
        <v>0</v>
      </c>
      <c r="S40" s="1">
        <f>SUM(Diversity_in_tech_companies[[#This Row],[White]:[Undeclared]])</f>
        <v>100</v>
      </c>
      <c r="T40" s="1">
        <f>Diversity_in_tech_companies[[#This Row],[Female %]]+Diversity_in_tech_companies[[#This Row],[Male %]]</f>
        <v>100</v>
      </c>
    </row>
    <row r="41" spans="1:20" x14ac:dyDescent="0.25">
      <c r="A41">
        <v>2017</v>
      </c>
      <c r="B41" s="1" t="s">
        <v>57</v>
      </c>
      <c r="C41">
        <v>36</v>
      </c>
      <c r="D41">
        <v>64</v>
      </c>
      <c r="E41">
        <v>50</v>
      </c>
      <c r="F41" s="1" t="s">
        <v>52</v>
      </c>
      <c r="G41" s="1" t="s">
        <v>31</v>
      </c>
      <c r="H41" s="1" t="s">
        <v>23</v>
      </c>
      <c r="I41" s="1" t="s">
        <v>13</v>
      </c>
      <c r="J41" s="1" t="s">
        <v>24</v>
      </c>
      <c r="K41" s="1" t="s">
        <v>16</v>
      </c>
      <c r="L41" s="1">
        <f>IF(Diversity_in_tech_companies[[#This Row],[% White]]="-", 0,VALUE(Diversity_in_tech_companies[[#This Row],[% White]]))</f>
        <v>50</v>
      </c>
      <c r="M41" s="1">
        <f>IF(Diversity_in_tech_companies[[#This Row],[% Asian]]="-", 0,VALUE(Diversity_in_tech_companies[[#This Row],[% Asian]]))</f>
        <v>31</v>
      </c>
      <c r="N41" s="1">
        <f>IF(Diversity_in_tech_companies[[#This Row],[% Latino]]="-", 0,VALUE(Diversity_in_tech_companies[[#This Row],[% Latino]]))</f>
        <v>6</v>
      </c>
      <c r="O41" s="1">
        <f>IF(Diversity_in_tech_companies[[#This Row],[% Black]]="-", 0,VALUE(Diversity_in_tech_companies[[#This Row],[% Black]]))</f>
        <v>9</v>
      </c>
      <c r="P41" s="1">
        <f>IF(Diversity_in_tech_companies[[#This Row],[% Multi]]="-", 0,VALUE( Diversity_in_tech_companies[[#This Row],[% Multi]]))</f>
        <v>4</v>
      </c>
      <c r="Q41" s="1">
        <f>IF(Diversity_in_tech_companies[[#This Row],[% Other]]="&lt;1", 0,VALUE( Diversity_in_tech_companies[[#This Row],[% Other]]))</f>
        <v>1</v>
      </c>
      <c r="R41" s="1">
        <f>IF(Diversity_in_tech_companies[[#This Row],[% Undeclared]]="-", 0,VALUE( Diversity_in_tech_companies[[#This Row],[% Undeclared]]))</f>
        <v>0</v>
      </c>
      <c r="S41" s="1">
        <f>SUM(Diversity_in_tech_companies[[#This Row],[White]:[Undeclared]])</f>
        <v>101</v>
      </c>
      <c r="T41" s="1">
        <f>Diversity_in_tech_companies[[#This Row],[Female %]]+Diversity_in_tech_companies[[#This Row],[Male %]]</f>
        <v>100</v>
      </c>
    </row>
    <row r="42" spans="1:20" x14ac:dyDescent="0.25">
      <c r="A42">
        <v>2016</v>
      </c>
      <c r="B42" s="1" t="s">
        <v>11</v>
      </c>
      <c r="C42">
        <v>37</v>
      </c>
      <c r="D42">
        <v>62</v>
      </c>
      <c r="E42">
        <v>47</v>
      </c>
      <c r="F42" s="1" t="s">
        <v>67</v>
      </c>
      <c r="G42" s="1" t="s">
        <v>13</v>
      </c>
      <c r="H42" s="1" t="s">
        <v>14</v>
      </c>
      <c r="I42" s="1" t="s">
        <v>14</v>
      </c>
      <c r="J42" s="1" t="s">
        <v>15</v>
      </c>
      <c r="K42" s="1" t="s">
        <v>16</v>
      </c>
      <c r="L42" s="1">
        <f>IF(Diversity_in_tech_companies[[#This Row],[% White]]="-", 0,VALUE(Diversity_in_tech_companies[[#This Row],[% White]]))</f>
        <v>47</v>
      </c>
      <c r="M42" s="1">
        <f>IF(Diversity_in_tech_companies[[#This Row],[% Asian]]="-", 0,VALUE(Diversity_in_tech_companies[[#This Row],[% Asian]]))</f>
        <v>43</v>
      </c>
      <c r="N42" s="1">
        <f>IF(Diversity_in_tech_companies[[#This Row],[% Latino]]="-", 0,VALUE(Diversity_in_tech_companies[[#This Row],[% Latino]]))</f>
        <v>4</v>
      </c>
      <c r="O42" s="1">
        <f>IF(Diversity_in_tech_companies[[#This Row],[% Black]]="-", 0,VALUE(Diversity_in_tech_companies[[#This Row],[% Black]]))</f>
        <v>2</v>
      </c>
      <c r="P42" s="1">
        <f>IF(Diversity_in_tech_companies[[#This Row],[% Multi]]="-", 0,VALUE( Diversity_in_tech_companies[[#This Row],[% Multi]]))</f>
        <v>2</v>
      </c>
      <c r="Q42" s="1">
        <f>IF(Diversity_in_tech_companies[[#This Row],[% Other]]="&lt;1", 0,VALUE( Diversity_in_tech_companies[[#This Row],[% Other]]))</f>
        <v>3</v>
      </c>
      <c r="R42" s="1">
        <f>IF(Diversity_in_tech_companies[[#This Row],[% Undeclared]]="-", 0,VALUE( Diversity_in_tech_companies[[#This Row],[% Undeclared]]))</f>
        <v>0</v>
      </c>
      <c r="S42" s="1">
        <f>SUM(Diversity_in_tech_companies[[#This Row],[White]:[Undeclared]])</f>
        <v>101</v>
      </c>
      <c r="T42" s="1">
        <f>Diversity_in_tech_companies[[#This Row],[Female %]]+Diversity_in_tech_companies[[#This Row],[Male %]]</f>
        <v>99</v>
      </c>
    </row>
    <row r="43" spans="1:20" x14ac:dyDescent="0.25">
      <c r="A43">
        <v>2016</v>
      </c>
      <c r="B43" s="1" t="s">
        <v>17</v>
      </c>
      <c r="C43">
        <v>31</v>
      </c>
      <c r="D43">
        <v>69</v>
      </c>
      <c r="E43">
        <v>59</v>
      </c>
      <c r="F43" s="1" t="s">
        <v>58</v>
      </c>
      <c r="G43" s="1" t="s">
        <v>15</v>
      </c>
      <c r="H43" s="1" t="s">
        <v>14</v>
      </c>
      <c r="I43" s="1" t="s">
        <v>15</v>
      </c>
      <c r="J43" s="1" t="s">
        <v>28</v>
      </c>
      <c r="K43" s="1" t="s">
        <v>16</v>
      </c>
      <c r="L43" s="1">
        <f>IF(Diversity_in_tech_companies[[#This Row],[% White]]="-", 0,VALUE(Diversity_in_tech_companies[[#This Row],[% White]]))</f>
        <v>59</v>
      </c>
      <c r="M43" s="1">
        <f>IF(Diversity_in_tech_companies[[#This Row],[% Asian]]="-", 0,VALUE(Diversity_in_tech_companies[[#This Row],[% Asian]]))</f>
        <v>32</v>
      </c>
      <c r="N43" s="1">
        <f>IF(Diversity_in_tech_companies[[#This Row],[% Latino]]="-", 0,VALUE(Diversity_in_tech_companies[[#This Row],[% Latino]]))</f>
        <v>3</v>
      </c>
      <c r="O43" s="1">
        <f>IF(Diversity_in_tech_companies[[#This Row],[% Black]]="-", 0,VALUE(Diversity_in_tech_companies[[#This Row],[% Black]]))</f>
        <v>2</v>
      </c>
      <c r="P43" s="1">
        <f>IF(Diversity_in_tech_companies[[#This Row],[% Multi]]="-", 0,VALUE( Diversity_in_tech_companies[[#This Row],[% Multi]]))</f>
        <v>3</v>
      </c>
      <c r="Q43" s="1">
        <f>IF(Diversity_in_tech_companies[[#This Row],[% Other]]="&lt;1", 0,VALUE( Diversity_in_tech_companies[[#This Row],[% Other]]))</f>
        <v>0</v>
      </c>
      <c r="R43" s="1">
        <f>IF(Diversity_in_tech_companies[[#This Row],[% Undeclared]]="-", 0,VALUE( Diversity_in_tech_companies[[#This Row],[% Undeclared]]))</f>
        <v>0</v>
      </c>
      <c r="S43" s="1">
        <f>SUM(Diversity_in_tech_companies[[#This Row],[White]:[Undeclared]])</f>
        <v>99</v>
      </c>
      <c r="T43" s="1">
        <f>Diversity_in_tech_companies[[#This Row],[Female %]]+Diversity_in_tech_companies[[#This Row],[Male %]]</f>
        <v>100</v>
      </c>
    </row>
    <row r="44" spans="1:20" x14ac:dyDescent="0.25">
      <c r="A44">
        <v>2016</v>
      </c>
      <c r="B44" s="1" t="s">
        <v>20</v>
      </c>
      <c r="C44">
        <v>32</v>
      </c>
      <c r="D44">
        <v>68</v>
      </c>
      <c r="E44">
        <v>56</v>
      </c>
      <c r="F44" s="1" t="s">
        <v>45</v>
      </c>
      <c r="G44" s="1" t="s">
        <v>33</v>
      </c>
      <c r="H44" s="1" t="s">
        <v>23</v>
      </c>
      <c r="I44" s="1" t="s">
        <v>14</v>
      </c>
      <c r="J44" s="1" t="s">
        <v>24</v>
      </c>
      <c r="K44" s="1" t="s">
        <v>14</v>
      </c>
      <c r="L44" s="1">
        <f>IF(Diversity_in_tech_companies[[#This Row],[% White]]="-", 0,VALUE(Diversity_in_tech_companies[[#This Row],[% White]]))</f>
        <v>56</v>
      </c>
      <c r="M44" s="1">
        <f>IF(Diversity_in_tech_companies[[#This Row],[% Asian]]="-", 0,VALUE(Diversity_in_tech_companies[[#This Row],[% Asian]]))</f>
        <v>19</v>
      </c>
      <c r="N44" s="1">
        <f>IF(Diversity_in_tech_companies[[#This Row],[% Latino]]="-", 0,VALUE(Diversity_in_tech_companies[[#This Row],[% Latino]]))</f>
        <v>12</v>
      </c>
      <c r="O44" s="1">
        <f>IF(Diversity_in_tech_companies[[#This Row],[% Black]]="-", 0,VALUE(Diversity_in_tech_companies[[#This Row],[% Black]]))</f>
        <v>9</v>
      </c>
      <c r="P44" s="1">
        <f>IF(Diversity_in_tech_companies[[#This Row],[% Multi]]="-", 0,VALUE( Diversity_in_tech_companies[[#This Row],[% Multi]]))</f>
        <v>2</v>
      </c>
      <c r="Q44" s="1">
        <f>IF(Diversity_in_tech_companies[[#This Row],[% Other]]="&lt;1", 0,VALUE( Diversity_in_tech_companies[[#This Row],[% Other]]))</f>
        <v>1</v>
      </c>
      <c r="R44" s="1">
        <f>IF(Diversity_in_tech_companies[[#This Row],[% Undeclared]]="-", 0,VALUE( Diversity_in_tech_companies[[#This Row],[% Undeclared]]))</f>
        <v>2</v>
      </c>
      <c r="S44" s="1">
        <f>SUM(Diversity_in_tech_companies[[#This Row],[White]:[Undeclared]])</f>
        <v>101</v>
      </c>
      <c r="T44" s="1">
        <f>Diversity_in_tech_companies[[#This Row],[Female %]]+Diversity_in_tech_companies[[#This Row],[Male %]]</f>
        <v>100</v>
      </c>
    </row>
    <row r="45" spans="1:20" x14ac:dyDescent="0.25">
      <c r="A45">
        <v>2016</v>
      </c>
      <c r="B45" s="1" t="s">
        <v>68</v>
      </c>
      <c r="C45">
        <v>30</v>
      </c>
      <c r="D45">
        <v>70</v>
      </c>
      <c r="E45">
        <v>76</v>
      </c>
      <c r="F45" s="1" t="s">
        <v>69</v>
      </c>
      <c r="G45" s="1" t="s">
        <v>64</v>
      </c>
      <c r="H45" s="1" t="s">
        <v>15</v>
      </c>
      <c r="I45" s="1" t="s">
        <v>14</v>
      </c>
      <c r="J45" s="1" t="s">
        <v>15</v>
      </c>
      <c r="K45" s="1" t="s">
        <v>16</v>
      </c>
      <c r="L45" s="1">
        <f>IF(Diversity_in_tech_companies[[#This Row],[% White]]="-", 0,VALUE(Diversity_in_tech_companies[[#This Row],[% White]]))</f>
        <v>76</v>
      </c>
      <c r="M45" s="1">
        <f>IF(Diversity_in_tech_companies[[#This Row],[% Asian]]="-", 0,VALUE(Diversity_in_tech_companies[[#This Row],[% Asian]]))</f>
        <v>65</v>
      </c>
      <c r="N45" s="1">
        <f>IF(Diversity_in_tech_companies[[#This Row],[% Latino]]="-", 0,VALUE(Diversity_in_tech_companies[[#This Row],[% Latino]]))</f>
        <v>35</v>
      </c>
      <c r="O45" s="1">
        <f>IF(Diversity_in_tech_companies[[#This Row],[% Black]]="-", 0,VALUE(Diversity_in_tech_companies[[#This Row],[% Black]]))</f>
        <v>3</v>
      </c>
      <c r="P45" s="1">
        <f>IF(Diversity_in_tech_companies[[#This Row],[% Multi]]="-", 0,VALUE( Diversity_in_tech_companies[[#This Row],[% Multi]]))</f>
        <v>2</v>
      </c>
      <c r="Q45" s="1">
        <f>IF(Diversity_in_tech_companies[[#This Row],[% Other]]="&lt;1", 0,VALUE( Diversity_in_tech_companies[[#This Row],[% Other]]))</f>
        <v>3</v>
      </c>
      <c r="R45" s="1">
        <f>IF(Diversity_in_tech_companies[[#This Row],[% Undeclared]]="-", 0,VALUE( Diversity_in_tech_companies[[#This Row],[% Undeclared]]))</f>
        <v>0</v>
      </c>
      <c r="S45" s="1">
        <f>SUM(Diversity_in_tech_companies[[#This Row],[White]:[Undeclared]])</f>
        <v>184</v>
      </c>
      <c r="T45" s="1">
        <f>Diversity_in_tech_companies[[#This Row],[Female %]]+Diversity_in_tech_companies[[#This Row],[Male %]]</f>
        <v>100</v>
      </c>
    </row>
    <row r="46" spans="1:20" x14ac:dyDescent="0.25">
      <c r="A46">
        <v>2016</v>
      </c>
      <c r="B46" s="1" t="s">
        <v>25</v>
      </c>
      <c r="C46">
        <v>23</v>
      </c>
      <c r="D46">
        <v>77</v>
      </c>
      <c r="E46">
        <v>54</v>
      </c>
      <c r="F46" s="1" t="s">
        <v>16</v>
      </c>
      <c r="G46" s="1" t="s">
        <v>16</v>
      </c>
      <c r="H46" s="1" t="s">
        <v>16</v>
      </c>
      <c r="I46" s="1" t="s">
        <v>16</v>
      </c>
      <c r="J46" s="1" t="s">
        <v>16</v>
      </c>
      <c r="K46" s="1" t="s">
        <v>16</v>
      </c>
      <c r="L46" s="1">
        <f>IF(Diversity_in_tech_companies[[#This Row],[% White]]="-", 0,VALUE(Diversity_in_tech_companies[[#This Row],[% White]]))</f>
        <v>54</v>
      </c>
      <c r="M46" s="1">
        <f>IF(Diversity_in_tech_companies[[#This Row],[% Asian]]="-", 0,VALUE(Diversity_in_tech_companies[[#This Row],[% Asian]]))</f>
        <v>0</v>
      </c>
      <c r="N46" s="1">
        <f>IF(Diversity_in_tech_companies[[#This Row],[% Latino]]="-", 0,VALUE(Diversity_in_tech_companies[[#This Row],[% Latino]]))</f>
        <v>0</v>
      </c>
      <c r="O46" s="1">
        <f>IF(Diversity_in_tech_companies[[#This Row],[% Black]]="-", 0,VALUE(Diversity_in_tech_companies[[#This Row],[% Black]]))</f>
        <v>0</v>
      </c>
      <c r="P46" s="1">
        <f>IF(Diversity_in_tech_companies[[#This Row],[% Multi]]="-", 0,VALUE( Diversity_in_tech_companies[[#This Row],[% Multi]]))</f>
        <v>0</v>
      </c>
      <c r="Q46" s="1" t="e">
        <f>IF(Diversity_in_tech_companies[[#This Row],[% Other]]="&lt;1", 0,VALUE( Diversity_in_tech_companies[[#This Row],[% Other]]))</f>
        <v>#VALUE!</v>
      </c>
      <c r="R46" s="1">
        <f>IF(Diversity_in_tech_companies[[#This Row],[% Undeclared]]="-", 0,VALUE( Diversity_in_tech_companies[[#This Row],[% Undeclared]]))</f>
        <v>0</v>
      </c>
      <c r="S46" s="1" t="e">
        <f>SUM(Diversity_in_tech_companies[[#This Row],[White]:[Undeclared]])</f>
        <v>#VALUE!</v>
      </c>
      <c r="T46" s="1">
        <f>Diversity_in_tech_companies[[#This Row],[Female %]]+Diversity_in_tech_companies[[#This Row],[Male %]]</f>
        <v>100</v>
      </c>
    </row>
    <row r="47" spans="1:20" x14ac:dyDescent="0.25">
      <c r="A47">
        <v>2016</v>
      </c>
      <c r="B47" s="1" t="s">
        <v>29</v>
      </c>
      <c r="C47">
        <v>43</v>
      </c>
      <c r="D47">
        <v>57</v>
      </c>
      <c r="E47">
        <v>60</v>
      </c>
      <c r="F47" s="1" t="s">
        <v>70</v>
      </c>
      <c r="G47" s="1" t="s">
        <v>27</v>
      </c>
      <c r="H47" s="1" t="s">
        <v>34</v>
      </c>
      <c r="I47" s="1" t="s">
        <v>24</v>
      </c>
      <c r="J47" s="1" t="s">
        <v>24</v>
      </c>
      <c r="K47" s="1" t="s">
        <v>16</v>
      </c>
      <c r="L47" s="1">
        <f>IF(Diversity_in_tech_companies[[#This Row],[% White]]="-", 0,VALUE(Diversity_in_tech_companies[[#This Row],[% White]]))</f>
        <v>60</v>
      </c>
      <c r="M47" s="1">
        <f>IF(Diversity_in_tech_companies[[#This Row],[% Asian]]="-", 0,VALUE(Diversity_in_tech_companies[[#This Row],[% Asian]]))</f>
        <v>25</v>
      </c>
      <c r="N47" s="1">
        <f>IF(Diversity_in_tech_companies[[#This Row],[% Latino]]="-", 0,VALUE(Diversity_in_tech_companies[[#This Row],[% Latino]]))</f>
        <v>5</v>
      </c>
      <c r="O47" s="1">
        <f>IF(Diversity_in_tech_companies[[#This Row],[% Black]]="-", 0,VALUE(Diversity_in_tech_companies[[#This Row],[% Black]]))</f>
        <v>8</v>
      </c>
      <c r="P47" s="1">
        <f>IF(Diversity_in_tech_companies[[#This Row],[% Multi]]="-", 0,VALUE( Diversity_in_tech_companies[[#This Row],[% Multi]]))</f>
        <v>1</v>
      </c>
      <c r="Q47" s="1">
        <f>IF(Diversity_in_tech_companies[[#This Row],[% Other]]="&lt;1", 0,VALUE( Diversity_in_tech_companies[[#This Row],[% Other]]))</f>
        <v>1</v>
      </c>
      <c r="R47" s="1">
        <f>IF(Diversity_in_tech_companies[[#This Row],[% Undeclared]]="-", 0,VALUE( Diversity_in_tech_companies[[#This Row],[% Undeclared]]))</f>
        <v>0</v>
      </c>
      <c r="S47" s="1">
        <f>SUM(Diversity_in_tech_companies[[#This Row],[White]:[Undeclared]])</f>
        <v>100</v>
      </c>
      <c r="T47" s="1">
        <f>Diversity_in_tech_companies[[#This Row],[Female %]]+Diversity_in_tech_companies[[#This Row],[Male %]]</f>
        <v>100</v>
      </c>
    </row>
    <row r="48" spans="1:20" x14ac:dyDescent="0.25">
      <c r="A48">
        <v>2016</v>
      </c>
      <c r="B48" s="1" t="s">
        <v>32</v>
      </c>
      <c r="C48">
        <v>33</v>
      </c>
      <c r="D48">
        <v>67</v>
      </c>
      <c r="E48">
        <v>72</v>
      </c>
      <c r="F48" s="1" t="s">
        <v>31</v>
      </c>
      <c r="G48" s="1" t="s">
        <v>40</v>
      </c>
      <c r="H48" s="1" t="s">
        <v>37</v>
      </c>
      <c r="I48" s="1" t="s">
        <v>24</v>
      </c>
      <c r="J48" s="1" t="s">
        <v>28</v>
      </c>
      <c r="K48" s="1" t="s">
        <v>16</v>
      </c>
      <c r="L48" s="1">
        <f>IF(Diversity_in_tech_companies[[#This Row],[% White]]="-", 0,VALUE(Diversity_in_tech_companies[[#This Row],[% White]]))</f>
        <v>72</v>
      </c>
      <c r="M48" s="1">
        <f>IF(Diversity_in_tech_companies[[#This Row],[% Asian]]="-", 0,VALUE(Diversity_in_tech_companies[[#This Row],[% Asian]]))</f>
        <v>6</v>
      </c>
      <c r="N48" s="1">
        <f>IF(Diversity_in_tech_companies[[#This Row],[% Latino]]="-", 0,VALUE(Diversity_in_tech_companies[[#This Row],[% Latino]]))</f>
        <v>14</v>
      </c>
      <c r="O48" s="1">
        <f>IF(Diversity_in_tech_companies[[#This Row],[% Black]]="-", 0,VALUE(Diversity_in_tech_companies[[#This Row],[% Black]]))</f>
        <v>7</v>
      </c>
      <c r="P48" s="1">
        <f>IF(Diversity_in_tech_companies[[#This Row],[% Multi]]="-", 0,VALUE( Diversity_in_tech_companies[[#This Row],[% Multi]]))</f>
        <v>1</v>
      </c>
      <c r="Q48" s="1">
        <f>IF(Diversity_in_tech_companies[[#This Row],[% Other]]="&lt;1", 0,VALUE( Diversity_in_tech_companies[[#This Row],[% Other]]))</f>
        <v>0</v>
      </c>
      <c r="R48" s="1">
        <f>IF(Diversity_in_tech_companies[[#This Row],[% Undeclared]]="-", 0,VALUE( Diversity_in_tech_companies[[#This Row],[% Undeclared]]))</f>
        <v>0</v>
      </c>
      <c r="S48" s="1">
        <f>SUM(Diversity_in_tech_companies[[#This Row],[White]:[Undeclared]])</f>
        <v>100</v>
      </c>
      <c r="T48" s="1">
        <f>Diversity_in_tech_companies[[#This Row],[Female %]]+Diversity_in_tech_companies[[#This Row],[Male %]]</f>
        <v>100</v>
      </c>
    </row>
    <row r="49" spans="1:20" x14ac:dyDescent="0.25">
      <c r="A49">
        <v>2016</v>
      </c>
      <c r="B49" s="1" t="s">
        <v>35</v>
      </c>
      <c r="C49">
        <v>45</v>
      </c>
      <c r="D49">
        <v>55</v>
      </c>
      <c r="E49">
        <v>64</v>
      </c>
      <c r="F49" s="1" t="s">
        <v>71</v>
      </c>
      <c r="G49" s="1" t="s">
        <v>34</v>
      </c>
      <c r="H49" s="1" t="s">
        <v>14</v>
      </c>
      <c r="I49" s="1" t="s">
        <v>16</v>
      </c>
      <c r="J49" s="1" t="s">
        <v>15</v>
      </c>
      <c r="K49" s="1" t="s">
        <v>16</v>
      </c>
      <c r="L49" s="1">
        <f>IF(Diversity_in_tech_companies[[#This Row],[% White]]="-", 0,VALUE(Diversity_in_tech_companies[[#This Row],[% White]]))</f>
        <v>64</v>
      </c>
      <c r="M49" s="1">
        <f>IF(Diversity_in_tech_companies[[#This Row],[% Asian]]="-", 0,VALUE(Diversity_in_tech_companies[[#This Row],[% Asian]]))</f>
        <v>23</v>
      </c>
      <c r="N49" s="1">
        <f>IF(Diversity_in_tech_companies[[#This Row],[% Latino]]="-", 0,VALUE(Diversity_in_tech_companies[[#This Row],[% Latino]]))</f>
        <v>8</v>
      </c>
      <c r="O49" s="1">
        <f>IF(Diversity_in_tech_companies[[#This Row],[% Black]]="-", 0,VALUE(Diversity_in_tech_companies[[#This Row],[% Black]]))</f>
        <v>2</v>
      </c>
      <c r="P49" s="1">
        <f>IF(Diversity_in_tech_companies[[#This Row],[% Multi]]="-", 0,VALUE( Diversity_in_tech_companies[[#This Row],[% Multi]]))</f>
        <v>0</v>
      </c>
      <c r="Q49" s="1">
        <f>IF(Diversity_in_tech_companies[[#This Row],[% Other]]="&lt;1", 0,VALUE( Diversity_in_tech_companies[[#This Row],[% Other]]))</f>
        <v>3</v>
      </c>
      <c r="R49" s="1">
        <f>IF(Diversity_in_tech_companies[[#This Row],[% Undeclared]]="-", 0,VALUE( Diversity_in_tech_companies[[#This Row],[% Undeclared]]))</f>
        <v>0</v>
      </c>
      <c r="S49" s="1">
        <f>SUM(Diversity_in_tech_companies[[#This Row],[White]:[Undeclared]])</f>
        <v>100</v>
      </c>
      <c r="T49" s="1">
        <f>Diversity_in_tech_companies[[#This Row],[Female %]]+Diversity_in_tech_companies[[#This Row],[Male %]]</f>
        <v>100</v>
      </c>
    </row>
    <row r="50" spans="1:20" x14ac:dyDescent="0.25">
      <c r="A50">
        <v>2016</v>
      </c>
      <c r="B50" s="1" t="s">
        <v>38</v>
      </c>
      <c r="C50">
        <v>16</v>
      </c>
      <c r="D50">
        <v>84</v>
      </c>
      <c r="E50">
        <v>38</v>
      </c>
      <c r="F50" s="1" t="s">
        <v>12</v>
      </c>
      <c r="G50" s="1" t="s">
        <v>15</v>
      </c>
      <c r="H50" s="1" t="s">
        <v>24</v>
      </c>
      <c r="I50" s="1" t="s">
        <v>40</v>
      </c>
      <c r="J50" s="1" t="s">
        <v>28</v>
      </c>
      <c r="K50" s="1" t="s">
        <v>16</v>
      </c>
      <c r="L50" s="1">
        <f>IF(Diversity_in_tech_companies[[#This Row],[% White]]="-", 0,VALUE(Diversity_in_tech_companies[[#This Row],[% White]]))</f>
        <v>38</v>
      </c>
      <c r="M50" s="1">
        <f>IF(Diversity_in_tech_companies[[#This Row],[% Asian]]="-", 0,VALUE(Diversity_in_tech_companies[[#This Row],[% Asian]]))</f>
        <v>44</v>
      </c>
      <c r="N50" s="1">
        <f>IF(Diversity_in_tech_companies[[#This Row],[% Latino]]="-", 0,VALUE(Diversity_in_tech_companies[[#This Row],[% Latino]]))</f>
        <v>3</v>
      </c>
      <c r="O50" s="1">
        <f>IF(Diversity_in_tech_companies[[#This Row],[% Black]]="-", 0,VALUE(Diversity_in_tech_companies[[#This Row],[% Black]]))</f>
        <v>1</v>
      </c>
      <c r="P50" s="1">
        <f>IF(Diversity_in_tech_companies[[#This Row],[% Multi]]="-", 0,VALUE( Diversity_in_tech_companies[[#This Row],[% Multi]]))</f>
        <v>14</v>
      </c>
      <c r="Q50" s="1">
        <f>IF(Diversity_in_tech_companies[[#This Row],[% Other]]="&lt;1", 0,VALUE( Diversity_in_tech_companies[[#This Row],[% Other]]))</f>
        <v>0</v>
      </c>
      <c r="R50" s="1">
        <f>IF(Diversity_in_tech_companies[[#This Row],[% Undeclared]]="-", 0,VALUE( Diversity_in_tech_companies[[#This Row],[% Undeclared]]))</f>
        <v>0</v>
      </c>
      <c r="S50" s="1">
        <f>SUM(Diversity_in_tech_companies[[#This Row],[White]:[Undeclared]])</f>
        <v>100</v>
      </c>
      <c r="T50" s="1">
        <f>Diversity_in_tech_companies[[#This Row],[Female %]]+Diversity_in_tech_companies[[#This Row],[Male %]]</f>
        <v>100</v>
      </c>
    </row>
    <row r="51" spans="1:20" x14ac:dyDescent="0.25">
      <c r="A51">
        <v>2016</v>
      </c>
      <c r="B51" s="1" t="s">
        <v>41</v>
      </c>
      <c r="C51">
        <v>30</v>
      </c>
      <c r="D51">
        <v>70</v>
      </c>
      <c r="E51">
        <v>69</v>
      </c>
      <c r="F51" s="1" t="s">
        <v>23</v>
      </c>
      <c r="G51" s="1" t="s">
        <v>42</v>
      </c>
      <c r="H51" s="1" t="s">
        <v>43</v>
      </c>
      <c r="I51" s="1" t="s">
        <v>16</v>
      </c>
      <c r="J51" s="1" t="s">
        <v>24</v>
      </c>
      <c r="K51" s="1" t="s">
        <v>16</v>
      </c>
      <c r="L51" s="1">
        <f>IF(Diversity_in_tech_companies[[#This Row],[% White]]="-", 0,VALUE(Diversity_in_tech_companies[[#This Row],[% White]]))</f>
        <v>69</v>
      </c>
      <c r="M51" s="1">
        <f>IF(Diversity_in_tech_companies[[#This Row],[% Asian]]="-", 0,VALUE(Diversity_in_tech_companies[[#This Row],[% Asian]]))</f>
        <v>9</v>
      </c>
      <c r="N51" s="1">
        <f>IF(Diversity_in_tech_companies[[#This Row],[% Latino]]="-", 0,VALUE(Diversity_in_tech_companies[[#This Row],[% Latino]]))</f>
        <v>11</v>
      </c>
      <c r="O51" s="1">
        <f>IF(Diversity_in_tech_companies[[#This Row],[% Black]]="-", 0,VALUE(Diversity_in_tech_companies[[#This Row],[% Black]]))</f>
        <v>10</v>
      </c>
      <c r="P51" s="1">
        <f>IF(Diversity_in_tech_companies[[#This Row],[% Multi]]="-", 0,VALUE( Diversity_in_tech_companies[[#This Row],[% Multi]]))</f>
        <v>0</v>
      </c>
      <c r="Q51" s="1">
        <f>IF(Diversity_in_tech_companies[[#This Row],[% Other]]="&lt;1", 0,VALUE( Diversity_in_tech_companies[[#This Row],[% Other]]))</f>
        <v>1</v>
      </c>
      <c r="R51" s="1">
        <f>IF(Diversity_in_tech_companies[[#This Row],[% Undeclared]]="-", 0,VALUE( Diversity_in_tech_companies[[#This Row],[% Undeclared]]))</f>
        <v>0</v>
      </c>
      <c r="S51" s="1">
        <f>SUM(Diversity_in_tech_companies[[#This Row],[White]:[Undeclared]])</f>
        <v>100</v>
      </c>
      <c r="T51" s="1">
        <f>Diversity_in_tech_companies[[#This Row],[Female %]]+Diversity_in_tech_companies[[#This Row],[Male %]]</f>
        <v>100</v>
      </c>
    </row>
    <row r="52" spans="1:20" x14ac:dyDescent="0.25">
      <c r="A52">
        <v>2016</v>
      </c>
      <c r="B52" s="1" t="s">
        <v>44</v>
      </c>
      <c r="C52">
        <v>42</v>
      </c>
      <c r="D52">
        <v>58</v>
      </c>
      <c r="E52">
        <v>63</v>
      </c>
      <c r="F52" s="1" t="s">
        <v>42</v>
      </c>
      <c r="G52" s="1" t="s">
        <v>56</v>
      </c>
      <c r="H52" s="1" t="s">
        <v>43</v>
      </c>
      <c r="I52" s="1" t="s">
        <v>16</v>
      </c>
      <c r="J52" s="1" t="s">
        <v>19</v>
      </c>
      <c r="K52" s="1" t="s">
        <v>16</v>
      </c>
      <c r="L52" s="1">
        <f>IF(Diversity_in_tech_companies[[#This Row],[% White]]="-", 0,VALUE(Diversity_in_tech_companies[[#This Row],[% White]]))</f>
        <v>63</v>
      </c>
      <c r="M52" s="1">
        <f>IF(Diversity_in_tech_companies[[#This Row],[% Asian]]="-", 0,VALUE(Diversity_in_tech_companies[[#This Row],[% Asian]]))</f>
        <v>11</v>
      </c>
      <c r="N52" s="1">
        <f>IF(Diversity_in_tech_companies[[#This Row],[% Latino]]="-", 0,VALUE(Diversity_in_tech_companies[[#This Row],[% Latino]]))</f>
        <v>16</v>
      </c>
      <c r="O52" s="1">
        <f>IF(Diversity_in_tech_companies[[#This Row],[% Black]]="-", 0,VALUE(Diversity_in_tech_companies[[#This Row],[% Black]]))</f>
        <v>10</v>
      </c>
      <c r="P52" s="1">
        <f>IF(Diversity_in_tech_companies[[#This Row],[% Multi]]="-", 0,VALUE( Diversity_in_tech_companies[[#This Row],[% Multi]]))</f>
        <v>0</v>
      </c>
      <c r="Q52" s="1">
        <f>IF(Diversity_in_tech_companies[[#This Row],[% Other]]="&lt;1", 0,VALUE( Diversity_in_tech_companies[[#This Row],[% Other]]))</f>
        <v>0</v>
      </c>
      <c r="R52" s="1">
        <f>IF(Diversity_in_tech_companies[[#This Row],[% Undeclared]]="-", 0,VALUE( Diversity_in_tech_companies[[#This Row],[% Undeclared]]))</f>
        <v>0</v>
      </c>
      <c r="S52" s="1">
        <f>SUM(Diversity_in_tech_companies[[#This Row],[White]:[Undeclared]])</f>
        <v>100</v>
      </c>
      <c r="T52" s="1">
        <f>Diversity_in_tech_companies[[#This Row],[Female %]]+Diversity_in_tech_companies[[#This Row],[Male %]]</f>
        <v>100</v>
      </c>
    </row>
    <row r="53" spans="1:20" x14ac:dyDescent="0.25">
      <c r="A53">
        <v>2016</v>
      </c>
      <c r="B53" s="1" t="s">
        <v>46</v>
      </c>
      <c r="C53">
        <v>25</v>
      </c>
      <c r="D53">
        <v>75</v>
      </c>
      <c r="E53">
        <v>61</v>
      </c>
      <c r="F53" s="1" t="s">
        <v>72</v>
      </c>
      <c r="G53" s="1" t="s">
        <v>23</v>
      </c>
      <c r="H53" s="1" t="s">
        <v>13</v>
      </c>
      <c r="I53" s="1" t="s">
        <v>16</v>
      </c>
      <c r="J53" s="1" t="s">
        <v>24</v>
      </c>
      <c r="K53" s="1" t="s">
        <v>16</v>
      </c>
      <c r="L53" s="1">
        <f>IF(Diversity_in_tech_companies[[#This Row],[% White]]="-", 0,VALUE(Diversity_in_tech_companies[[#This Row],[% White]]))</f>
        <v>61</v>
      </c>
      <c r="M53" s="1">
        <f>IF(Diversity_in_tech_companies[[#This Row],[% Asian]]="-", 0,VALUE(Diversity_in_tech_companies[[#This Row],[% Asian]]))</f>
        <v>26</v>
      </c>
      <c r="N53" s="1">
        <f>IF(Diversity_in_tech_companies[[#This Row],[% Latino]]="-", 0,VALUE(Diversity_in_tech_companies[[#This Row],[% Latino]]))</f>
        <v>9</v>
      </c>
      <c r="O53" s="1">
        <f>IF(Diversity_in_tech_companies[[#This Row],[% Black]]="-", 0,VALUE(Diversity_in_tech_companies[[#This Row],[% Black]]))</f>
        <v>4</v>
      </c>
      <c r="P53" s="1">
        <f>IF(Diversity_in_tech_companies[[#This Row],[% Multi]]="-", 0,VALUE( Diversity_in_tech_companies[[#This Row],[% Multi]]))</f>
        <v>0</v>
      </c>
      <c r="Q53" s="1">
        <f>IF(Diversity_in_tech_companies[[#This Row],[% Other]]="&lt;1", 0,VALUE( Diversity_in_tech_companies[[#This Row],[% Other]]))</f>
        <v>1</v>
      </c>
      <c r="R53" s="1">
        <f>IF(Diversity_in_tech_companies[[#This Row],[% Undeclared]]="-", 0,VALUE( Diversity_in_tech_companies[[#This Row],[% Undeclared]]))</f>
        <v>0</v>
      </c>
      <c r="S53" s="1">
        <f>SUM(Diversity_in_tech_companies[[#This Row],[White]:[Undeclared]])</f>
        <v>101</v>
      </c>
      <c r="T53" s="1">
        <f>Diversity_in_tech_companies[[#This Row],[Female %]]+Diversity_in_tech_companies[[#This Row],[Male %]]</f>
        <v>100</v>
      </c>
    </row>
    <row r="54" spans="1:20" x14ac:dyDescent="0.25">
      <c r="A54">
        <v>2016</v>
      </c>
      <c r="B54" s="1" t="s">
        <v>47</v>
      </c>
      <c r="C54">
        <v>47</v>
      </c>
      <c r="D54">
        <v>53</v>
      </c>
      <c r="E54">
        <v>71</v>
      </c>
      <c r="F54" s="1" t="s">
        <v>63</v>
      </c>
      <c r="G54" s="1" t="s">
        <v>27</v>
      </c>
      <c r="H54" s="1" t="s">
        <v>13</v>
      </c>
      <c r="I54" s="1" t="s">
        <v>16</v>
      </c>
      <c r="J54" s="1" t="s">
        <v>13</v>
      </c>
      <c r="K54" s="1" t="s">
        <v>16</v>
      </c>
      <c r="L54" s="1">
        <f>IF(Diversity_in_tech_companies[[#This Row],[% White]]="-", 0,VALUE(Diversity_in_tech_companies[[#This Row],[% White]]))</f>
        <v>71</v>
      </c>
      <c r="M54" s="1">
        <f>IF(Diversity_in_tech_companies[[#This Row],[% Asian]]="-", 0,VALUE(Diversity_in_tech_companies[[#This Row],[% Asian]]))</f>
        <v>15</v>
      </c>
      <c r="N54" s="1">
        <f>IF(Diversity_in_tech_companies[[#This Row],[% Latino]]="-", 0,VALUE(Diversity_in_tech_companies[[#This Row],[% Latino]]))</f>
        <v>5</v>
      </c>
      <c r="O54" s="1">
        <f>IF(Diversity_in_tech_companies[[#This Row],[% Black]]="-", 0,VALUE(Diversity_in_tech_companies[[#This Row],[% Black]]))</f>
        <v>4</v>
      </c>
      <c r="P54" s="1">
        <f>IF(Diversity_in_tech_companies[[#This Row],[% Multi]]="-", 0,VALUE( Diversity_in_tech_companies[[#This Row],[% Multi]]))</f>
        <v>0</v>
      </c>
      <c r="Q54" s="1">
        <f>IF(Diversity_in_tech_companies[[#This Row],[% Other]]="&lt;1", 0,VALUE( Diversity_in_tech_companies[[#This Row],[% Other]]))</f>
        <v>4</v>
      </c>
      <c r="R54" s="1">
        <f>IF(Diversity_in_tech_companies[[#This Row],[% Undeclared]]="-", 0,VALUE( Diversity_in_tech_companies[[#This Row],[% Undeclared]]))</f>
        <v>0</v>
      </c>
      <c r="S54" s="1">
        <f>SUM(Diversity_in_tech_companies[[#This Row],[White]:[Undeclared]])</f>
        <v>99</v>
      </c>
      <c r="T54" s="1">
        <f>Diversity_in_tech_companies[[#This Row],[Female %]]+Diversity_in_tech_companies[[#This Row],[Male %]]</f>
        <v>100</v>
      </c>
    </row>
    <row r="55" spans="1:20" x14ac:dyDescent="0.25">
      <c r="A55">
        <v>2016</v>
      </c>
      <c r="B55" s="1" t="s">
        <v>49</v>
      </c>
      <c r="C55">
        <v>37</v>
      </c>
      <c r="D55">
        <v>63</v>
      </c>
      <c r="E55">
        <v>60</v>
      </c>
      <c r="F55" s="1" t="s">
        <v>22</v>
      </c>
      <c r="G55" s="1" t="s">
        <v>23</v>
      </c>
      <c r="H55" s="1" t="s">
        <v>63</v>
      </c>
      <c r="I55" s="1" t="s">
        <v>16</v>
      </c>
      <c r="J55" s="1" t="s">
        <v>15</v>
      </c>
      <c r="K55" s="1" t="s">
        <v>16</v>
      </c>
      <c r="L55" s="1">
        <f>IF(Diversity_in_tech_companies[[#This Row],[% White]]="-", 0,VALUE(Diversity_in_tech_companies[[#This Row],[% White]]))</f>
        <v>60</v>
      </c>
      <c r="M55" s="1">
        <f>IF(Diversity_in_tech_companies[[#This Row],[% Asian]]="-", 0,VALUE(Diversity_in_tech_companies[[#This Row],[% Asian]]))</f>
        <v>13</v>
      </c>
      <c r="N55" s="1">
        <f>IF(Diversity_in_tech_companies[[#This Row],[% Latino]]="-", 0,VALUE(Diversity_in_tech_companies[[#This Row],[% Latino]]))</f>
        <v>9</v>
      </c>
      <c r="O55" s="1">
        <f>IF(Diversity_in_tech_companies[[#This Row],[% Black]]="-", 0,VALUE(Diversity_in_tech_companies[[#This Row],[% Black]]))</f>
        <v>15</v>
      </c>
      <c r="P55" s="1">
        <f>IF(Diversity_in_tech_companies[[#This Row],[% Multi]]="-", 0,VALUE( Diversity_in_tech_companies[[#This Row],[% Multi]]))</f>
        <v>0</v>
      </c>
      <c r="Q55" s="1">
        <f>IF(Diversity_in_tech_companies[[#This Row],[% Other]]="&lt;1", 0,VALUE( Diversity_in_tech_companies[[#This Row],[% Other]]))</f>
        <v>3</v>
      </c>
      <c r="R55" s="1">
        <f>IF(Diversity_in_tech_companies[[#This Row],[% Undeclared]]="-", 0,VALUE( Diversity_in_tech_companies[[#This Row],[% Undeclared]]))</f>
        <v>0</v>
      </c>
      <c r="S55" s="1">
        <f>SUM(Diversity_in_tech_companies[[#This Row],[White]:[Undeclared]])</f>
        <v>100</v>
      </c>
      <c r="T55" s="1">
        <f>Diversity_in_tech_companies[[#This Row],[Female %]]+Diversity_in_tech_companies[[#This Row],[Male %]]</f>
        <v>100</v>
      </c>
    </row>
    <row r="56" spans="1:20" x14ac:dyDescent="0.25">
      <c r="A56">
        <v>2016</v>
      </c>
      <c r="B56" s="1" t="s">
        <v>50</v>
      </c>
      <c r="C56">
        <v>51</v>
      </c>
      <c r="D56">
        <v>49</v>
      </c>
      <c r="E56">
        <v>79</v>
      </c>
      <c r="F56" s="1" t="s">
        <v>42</v>
      </c>
      <c r="G56" s="1" t="s">
        <v>13</v>
      </c>
      <c r="H56" s="1" t="s">
        <v>15</v>
      </c>
      <c r="I56" s="1" t="s">
        <v>15</v>
      </c>
      <c r="J56" s="1" t="s">
        <v>73</v>
      </c>
      <c r="K56" s="1" t="s">
        <v>16</v>
      </c>
      <c r="L56" s="1">
        <f>IF(Diversity_in_tech_companies[[#This Row],[% White]]="-", 0,VALUE(Diversity_in_tech_companies[[#This Row],[% White]]))</f>
        <v>79</v>
      </c>
      <c r="M56" s="1">
        <f>IF(Diversity_in_tech_companies[[#This Row],[% Asian]]="-", 0,VALUE(Diversity_in_tech_companies[[#This Row],[% Asian]]))</f>
        <v>11</v>
      </c>
      <c r="N56" s="1">
        <f>IF(Diversity_in_tech_companies[[#This Row],[% Latino]]="-", 0,VALUE(Diversity_in_tech_companies[[#This Row],[% Latino]]))</f>
        <v>4</v>
      </c>
      <c r="O56" s="1">
        <f>IF(Diversity_in_tech_companies[[#This Row],[% Black]]="-", 0,VALUE(Diversity_in_tech_companies[[#This Row],[% Black]]))</f>
        <v>3</v>
      </c>
      <c r="P56" s="1">
        <f>IF(Diversity_in_tech_companies[[#This Row],[% Multi]]="-", 0,VALUE( Diversity_in_tech_companies[[#This Row],[% Multi]]))</f>
        <v>3</v>
      </c>
      <c r="Q56" s="1" t="e">
        <f>IF(Diversity_in_tech_companies[[#This Row],[% Other]]="&lt;1", 0,VALUE( Diversity_in_tech_companies[[#This Row],[% Other]]))</f>
        <v>#VALUE!</v>
      </c>
      <c r="R56" s="1">
        <f>IF(Diversity_in_tech_companies[[#This Row],[% Undeclared]]="-", 0,VALUE( Diversity_in_tech_companies[[#This Row],[% Undeclared]]))</f>
        <v>0</v>
      </c>
      <c r="S56" s="1" t="e">
        <f>SUM(Diversity_in_tech_companies[[#This Row],[White]:[Undeclared]])</f>
        <v>#VALUE!</v>
      </c>
      <c r="T56" s="1">
        <f>Diversity_in_tech_companies[[#This Row],[Female %]]+Diversity_in_tech_companies[[#This Row],[Male %]]</f>
        <v>100</v>
      </c>
    </row>
    <row r="57" spans="1:20" x14ac:dyDescent="0.25">
      <c r="A57">
        <v>2016</v>
      </c>
      <c r="B57" s="1" t="s">
        <v>51</v>
      </c>
      <c r="C57">
        <v>28</v>
      </c>
      <c r="D57">
        <v>72</v>
      </c>
      <c r="E57">
        <v>59</v>
      </c>
      <c r="F57" s="1" t="s">
        <v>74</v>
      </c>
      <c r="G57" s="1" t="s">
        <v>27</v>
      </c>
      <c r="H57" s="1" t="s">
        <v>13</v>
      </c>
      <c r="I57" s="1" t="s">
        <v>24</v>
      </c>
      <c r="J57" s="1" t="s">
        <v>24</v>
      </c>
      <c r="K57" s="1" t="s">
        <v>16</v>
      </c>
      <c r="L57" s="1">
        <f>IF(Diversity_in_tech_companies[[#This Row],[% White]]="-", 0,VALUE(Diversity_in_tech_companies[[#This Row],[% White]]))</f>
        <v>59</v>
      </c>
      <c r="M57" s="1">
        <f>IF(Diversity_in_tech_companies[[#This Row],[% Asian]]="-", 0,VALUE(Diversity_in_tech_companies[[#This Row],[% Asian]]))</f>
        <v>29</v>
      </c>
      <c r="N57" s="1">
        <f>IF(Diversity_in_tech_companies[[#This Row],[% Latino]]="-", 0,VALUE(Diversity_in_tech_companies[[#This Row],[% Latino]]))</f>
        <v>5</v>
      </c>
      <c r="O57" s="1">
        <f>IF(Diversity_in_tech_companies[[#This Row],[% Black]]="-", 0,VALUE(Diversity_in_tech_companies[[#This Row],[% Black]]))</f>
        <v>4</v>
      </c>
      <c r="P57" s="1">
        <f>IF(Diversity_in_tech_companies[[#This Row],[% Multi]]="-", 0,VALUE( Diversity_in_tech_companies[[#This Row],[% Multi]]))</f>
        <v>1</v>
      </c>
      <c r="Q57" s="1">
        <f>IF(Diversity_in_tech_companies[[#This Row],[% Other]]="&lt;1", 0,VALUE( Diversity_in_tech_companies[[#This Row],[% Other]]))</f>
        <v>1</v>
      </c>
      <c r="R57" s="1">
        <f>IF(Diversity_in_tech_companies[[#This Row],[% Undeclared]]="-", 0,VALUE( Diversity_in_tech_companies[[#This Row],[% Undeclared]]))</f>
        <v>0</v>
      </c>
      <c r="S57" s="1">
        <f>SUM(Diversity_in_tech_companies[[#This Row],[White]:[Undeclared]])</f>
        <v>99</v>
      </c>
      <c r="T57" s="1">
        <f>Diversity_in_tech_companies[[#This Row],[Female %]]+Diversity_in_tech_companies[[#This Row],[Male %]]</f>
        <v>100</v>
      </c>
    </row>
    <row r="58" spans="1:20" x14ac:dyDescent="0.25">
      <c r="A58">
        <v>2016</v>
      </c>
      <c r="B58" s="1" t="s">
        <v>53</v>
      </c>
      <c r="C58">
        <v>29</v>
      </c>
      <c r="D58">
        <v>71</v>
      </c>
      <c r="E58">
        <v>67</v>
      </c>
      <c r="F58" s="1" t="s">
        <v>75</v>
      </c>
      <c r="G58" s="1" t="s">
        <v>13</v>
      </c>
      <c r="H58" s="1" t="s">
        <v>14</v>
      </c>
      <c r="I58" s="1" t="s">
        <v>14</v>
      </c>
      <c r="J58" s="1" t="s">
        <v>15</v>
      </c>
      <c r="K58" s="1" t="s">
        <v>16</v>
      </c>
      <c r="L58" s="1">
        <f>IF(Diversity_in_tech_companies[[#This Row],[% White]]="-", 0,VALUE(Diversity_in_tech_companies[[#This Row],[% White]]))</f>
        <v>67</v>
      </c>
      <c r="M58" s="1">
        <f>IF(Diversity_in_tech_companies[[#This Row],[% Asian]]="-", 0,VALUE(Diversity_in_tech_companies[[#This Row],[% Asian]]))</f>
        <v>22</v>
      </c>
      <c r="N58" s="1">
        <f>IF(Diversity_in_tech_companies[[#This Row],[% Latino]]="-", 0,VALUE(Diversity_in_tech_companies[[#This Row],[% Latino]]))</f>
        <v>4</v>
      </c>
      <c r="O58" s="1">
        <f>IF(Diversity_in_tech_companies[[#This Row],[% Black]]="-", 0,VALUE(Diversity_in_tech_companies[[#This Row],[% Black]]))</f>
        <v>2</v>
      </c>
      <c r="P58" s="1">
        <f>IF(Diversity_in_tech_companies[[#This Row],[% Multi]]="-", 0,VALUE( Diversity_in_tech_companies[[#This Row],[% Multi]]))</f>
        <v>2</v>
      </c>
      <c r="Q58" s="1">
        <f>IF(Diversity_in_tech_companies[[#This Row],[% Other]]="&lt;1", 0,VALUE( Diversity_in_tech_companies[[#This Row],[% Other]]))</f>
        <v>3</v>
      </c>
      <c r="R58" s="1">
        <f>IF(Diversity_in_tech_companies[[#This Row],[% Undeclared]]="-", 0,VALUE( Diversity_in_tech_companies[[#This Row],[% Undeclared]]))</f>
        <v>0</v>
      </c>
      <c r="S58" s="1">
        <f>SUM(Diversity_in_tech_companies[[#This Row],[White]:[Undeclared]])</f>
        <v>100</v>
      </c>
      <c r="T58" s="1">
        <f>Diversity_in_tech_companies[[#This Row],[Female %]]+Diversity_in_tech_companies[[#This Row],[Male %]]</f>
        <v>100</v>
      </c>
    </row>
    <row r="59" spans="1:20" x14ac:dyDescent="0.25">
      <c r="A59">
        <v>2016</v>
      </c>
      <c r="B59" s="1" t="s">
        <v>55</v>
      </c>
      <c r="C59">
        <v>49</v>
      </c>
      <c r="D59">
        <v>51</v>
      </c>
      <c r="E59">
        <v>71</v>
      </c>
      <c r="F59" s="1" t="s">
        <v>33</v>
      </c>
      <c r="G59" s="1" t="s">
        <v>37</v>
      </c>
      <c r="H59" s="1" t="s">
        <v>15</v>
      </c>
      <c r="I59" s="1" t="s">
        <v>31</v>
      </c>
      <c r="J59" s="1" t="s">
        <v>24</v>
      </c>
      <c r="K59" s="1" t="s">
        <v>16</v>
      </c>
      <c r="L59" s="1">
        <f>IF(Diversity_in_tech_companies[[#This Row],[% White]]="-", 0,VALUE(Diversity_in_tech_companies[[#This Row],[% White]]))</f>
        <v>71</v>
      </c>
      <c r="M59" s="1">
        <f>IF(Diversity_in_tech_companies[[#This Row],[% Asian]]="-", 0,VALUE(Diversity_in_tech_companies[[#This Row],[% Asian]]))</f>
        <v>12</v>
      </c>
      <c r="N59" s="1">
        <f>IF(Diversity_in_tech_companies[[#This Row],[% Latino]]="-", 0,VALUE(Diversity_in_tech_companies[[#This Row],[% Latino]]))</f>
        <v>7</v>
      </c>
      <c r="O59" s="1">
        <f>IF(Diversity_in_tech_companies[[#This Row],[% Black]]="-", 0,VALUE(Diversity_in_tech_companies[[#This Row],[% Black]]))</f>
        <v>3</v>
      </c>
      <c r="P59" s="1">
        <f>IF(Diversity_in_tech_companies[[#This Row],[% Multi]]="-", 0,VALUE( Diversity_in_tech_companies[[#This Row],[% Multi]]))</f>
        <v>6</v>
      </c>
      <c r="Q59" s="1">
        <f>IF(Diversity_in_tech_companies[[#This Row],[% Other]]="&lt;1", 0,VALUE( Diversity_in_tech_companies[[#This Row],[% Other]]))</f>
        <v>1</v>
      </c>
      <c r="R59" s="1">
        <f>IF(Diversity_in_tech_companies[[#This Row],[% Undeclared]]="-", 0,VALUE( Diversity_in_tech_companies[[#This Row],[% Undeclared]]))</f>
        <v>0</v>
      </c>
      <c r="S59" s="1">
        <f>SUM(Diversity_in_tech_companies[[#This Row],[White]:[Undeclared]])</f>
        <v>100</v>
      </c>
      <c r="T59" s="1">
        <f>Diversity_in_tech_companies[[#This Row],[Female %]]+Diversity_in_tech_companies[[#This Row],[Male %]]</f>
        <v>100</v>
      </c>
    </row>
    <row r="60" spans="1:20" x14ac:dyDescent="0.25">
      <c r="A60">
        <v>2016</v>
      </c>
      <c r="B60" s="1" t="s">
        <v>57</v>
      </c>
      <c r="C60">
        <v>36</v>
      </c>
      <c r="D60">
        <v>64</v>
      </c>
      <c r="E60">
        <v>50</v>
      </c>
      <c r="F60" s="1" t="s">
        <v>52</v>
      </c>
      <c r="G60" s="1" t="s">
        <v>31</v>
      </c>
      <c r="H60" s="1" t="s">
        <v>23</v>
      </c>
      <c r="I60" s="1" t="s">
        <v>13</v>
      </c>
      <c r="J60" s="1" t="s">
        <v>24</v>
      </c>
      <c r="K60" s="1" t="s">
        <v>16</v>
      </c>
      <c r="L60" s="1">
        <f>IF(Diversity_in_tech_companies[[#This Row],[% White]]="-", 0,VALUE(Diversity_in_tech_companies[[#This Row],[% White]]))</f>
        <v>50</v>
      </c>
      <c r="M60" s="1">
        <f>IF(Diversity_in_tech_companies[[#This Row],[% Asian]]="-", 0,VALUE(Diversity_in_tech_companies[[#This Row],[% Asian]]))</f>
        <v>31</v>
      </c>
      <c r="N60" s="1">
        <f>IF(Diversity_in_tech_companies[[#This Row],[% Latino]]="-", 0,VALUE(Diversity_in_tech_companies[[#This Row],[% Latino]]))</f>
        <v>6</v>
      </c>
      <c r="O60" s="1">
        <f>IF(Diversity_in_tech_companies[[#This Row],[% Black]]="-", 0,VALUE(Diversity_in_tech_companies[[#This Row],[% Black]]))</f>
        <v>9</v>
      </c>
      <c r="P60" s="1">
        <f>IF(Diversity_in_tech_companies[[#This Row],[% Multi]]="-", 0,VALUE( Diversity_in_tech_companies[[#This Row],[% Multi]]))</f>
        <v>4</v>
      </c>
      <c r="Q60" s="1">
        <f>IF(Diversity_in_tech_companies[[#This Row],[% Other]]="&lt;1", 0,VALUE( Diversity_in_tech_companies[[#This Row],[% Other]]))</f>
        <v>1</v>
      </c>
      <c r="R60" s="1">
        <f>IF(Diversity_in_tech_companies[[#This Row],[% Undeclared]]="-", 0,VALUE( Diversity_in_tech_companies[[#This Row],[% Undeclared]]))</f>
        <v>0</v>
      </c>
      <c r="S60" s="1">
        <f>SUM(Diversity_in_tech_companies[[#This Row],[White]:[Undeclared]])</f>
        <v>101</v>
      </c>
      <c r="T60" s="1">
        <f>Diversity_in_tech_companies[[#This Row],[Female %]]+Diversity_in_tech_companies[[#This Row],[Male %]]</f>
        <v>100</v>
      </c>
    </row>
    <row r="61" spans="1:20" x14ac:dyDescent="0.25">
      <c r="A61">
        <v>2015</v>
      </c>
      <c r="B61" s="1" t="s">
        <v>11</v>
      </c>
      <c r="C61">
        <v>37</v>
      </c>
      <c r="D61">
        <v>62</v>
      </c>
      <c r="E61">
        <v>50</v>
      </c>
      <c r="F61" s="1" t="s">
        <v>30</v>
      </c>
      <c r="G61" s="1" t="s">
        <v>13</v>
      </c>
      <c r="H61" s="1" t="s">
        <v>14</v>
      </c>
      <c r="I61" s="1" t="s">
        <v>14</v>
      </c>
      <c r="J61" s="1" t="s">
        <v>14</v>
      </c>
      <c r="K61" s="1" t="s">
        <v>24</v>
      </c>
      <c r="L61" s="1">
        <f>IF(Diversity_in_tech_companies[[#This Row],[% White]]="-", 0,VALUE(Diversity_in_tech_companies[[#This Row],[% White]]))</f>
        <v>50</v>
      </c>
      <c r="M61" s="1">
        <f>IF(Diversity_in_tech_companies[[#This Row],[% Asian]]="-", 0,VALUE(Diversity_in_tech_companies[[#This Row],[% Asian]]))</f>
        <v>39</v>
      </c>
      <c r="N61" s="1">
        <f>IF(Diversity_in_tech_companies[[#This Row],[% Latino]]="-", 0,VALUE(Diversity_in_tech_companies[[#This Row],[% Latino]]))</f>
        <v>4</v>
      </c>
      <c r="O61" s="1">
        <f>IF(Diversity_in_tech_companies[[#This Row],[% Black]]="-", 0,VALUE(Diversity_in_tech_companies[[#This Row],[% Black]]))</f>
        <v>2</v>
      </c>
      <c r="P61" s="1">
        <f>IF(Diversity_in_tech_companies[[#This Row],[% Multi]]="-", 0,VALUE( Diversity_in_tech_companies[[#This Row],[% Multi]]))</f>
        <v>2</v>
      </c>
      <c r="Q61" s="1">
        <f>IF(Diversity_in_tech_companies[[#This Row],[% Other]]="&lt;1", 0,VALUE( Diversity_in_tech_companies[[#This Row],[% Other]]))</f>
        <v>2</v>
      </c>
      <c r="R61" s="1">
        <f>IF(Diversity_in_tech_companies[[#This Row],[% Undeclared]]="-", 0,VALUE( Diversity_in_tech_companies[[#This Row],[% Undeclared]]))</f>
        <v>1</v>
      </c>
      <c r="S61" s="1">
        <f>SUM(Diversity_in_tech_companies[[#This Row],[White]:[Undeclared]])</f>
        <v>100</v>
      </c>
      <c r="T61" s="1">
        <f>Diversity_in_tech_companies[[#This Row],[Female %]]+Diversity_in_tech_companies[[#This Row],[Male %]]</f>
        <v>99</v>
      </c>
    </row>
    <row r="62" spans="1:20" x14ac:dyDescent="0.25">
      <c r="A62">
        <v>2015</v>
      </c>
      <c r="B62" s="1" t="s">
        <v>17</v>
      </c>
      <c r="C62">
        <v>30</v>
      </c>
      <c r="D62">
        <v>70</v>
      </c>
      <c r="E62">
        <v>60</v>
      </c>
      <c r="F62" s="1" t="s">
        <v>52</v>
      </c>
      <c r="G62" s="1" t="s">
        <v>15</v>
      </c>
      <c r="H62" s="1" t="s">
        <v>14</v>
      </c>
      <c r="I62" s="1" t="s">
        <v>15</v>
      </c>
      <c r="J62" s="1" t="s">
        <v>28</v>
      </c>
      <c r="K62" s="1" t="s">
        <v>16</v>
      </c>
      <c r="L62" s="1">
        <f>IF(Diversity_in_tech_companies[[#This Row],[% White]]="-", 0,VALUE(Diversity_in_tech_companies[[#This Row],[% White]]))</f>
        <v>60</v>
      </c>
      <c r="M62" s="1">
        <f>IF(Diversity_in_tech_companies[[#This Row],[% Asian]]="-", 0,VALUE(Diversity_in_tech_companies[[#This Row],[% Asian]]))</f>
        <v>31</v>
      </c>
      <c r="N62" s="1">
        <f>IF(Diversity_in_tech_companies[[#This Row],[% Latino]]="-", 0,VALUE(Diversity_in_tech_companies[[#This Row],[% Latino]]))</f>
        <v>3</v>
      </c>
      <c r="O62" s="1">
        <f>IF(Diversity_in_tech_companies[[#This Row],[% Black]]="-", 0,VALUE(Diversity_in_tech_companies[[#This Row],[% Black]]))</f>
        <v>2</v>
      </c>
      <c r="P62" s="1">
        <f>IF(Diversity_in_tech_companies[[#This Row],[% Multi]]="-", 0,VALUE( Diversity_in_tech_companies[[#This Row],[% Multi]]))</f>
        <v>3</v>
      </c>
      <c r="Q62" s="1">
        <f>IF(Diversity_in_tech_companies[[#This Row],[% Other]]="&lt;1", 0,VALUE( Diversity_in_tech_companies[[#This Row],[% Other]]))</f>
        <v>0</v>
      </c>
      <c r="R62" s="1">
        <f>IF(Diversity_in_tech_companies[[#This Row],[% Undeclared]]="-", 0,VALUE( Diversity_in_tech_companies[[#This Row],[% Undeclared]]))</f>
        <v>0</v>
      </c>
      <c r="S62" s="1">
        <f>SUM(Diversity_in_tech_companies[[#This Row],[White]:[Undeclared]])</f>
        <v>99</v>
      </c>
      <c r="T62" s="1">
        <f>Diversity_in_tech_companies[[#This Row],[Female %]]+Diversity_in_tech_companies[[#This Row],[Male %]]</f>
        <v>100</v>
      </c>
    </row>
    <row r="63" spans="1:20" x14ac:dyDescent="0.25">
      <c r="A63">
        <v>2015</v>
      </c>
      <c r="B63" s="1" t="s">
        <v>20</v>
      </c>
      <c r="C63">
        <v>31</v>
      </c>
      <c r="D63">
        <v>69</v>
      </c>
      <c r="E63">
        <v>54</v>
      </c>
      <c r="F63" s="1" t="s">
        <v>76</v>
      </c>
      <c r="G63" s="1" t="s">
        <v>42</v>
      </c>
      <c r="H63" s="1" t="s">
        <v>34</v>
      </c>
      <c r="I63" s="1" t="s">
        <v>14</v>
      </c>
      <c r="J63" s="1" t="s">
        <v>24</v>
      </c>
      <c r="K63" s="1" t="s">
        <v>31</v>
      </c>
      <c r="L63" s="1">
        <f>IF(Diversity_in_tech_companies[[#This Row],[% White]]="-", 0,VALUE(Diversity_in_tech_companies[[#This Row],[% White]]))</f>
        <v>54</v>
      </c>
      <c r="M63" s="1">
        <f>IF(Diversity_in_tech_companies[[#This Row],[% Asian]]="-", 0,VALUE(Diversity_in_tech_companies[[#This Row],[% Asian]]))</f>
        <v>18</v>
      </c>
      <c r="N63" s="1">
        <f>IF(Diversity_in_tech_companies[[#This Row],[% Latino]]="-", 0,VALUE(Diversity_in_tech_companies[[#This Row],[% Latino]]))</f>
        <v>11</v>
      </c>
      <c r="O63" s="1">
        <f>IF(Diversity_in_tech_companies[[#This Row],[% Black]]="-", 0,VALUE(Diversity_in_tech_companies[[#This Row],[% Black]]))</f>
        <v>8</v>
      </c>
      <c r="P63" s="1">
        <f>IF(Diversity_in_tech_companies[[#This Row],[% Multi]]="-", 0,VALUE( Diversity_in_tech_companies[[#This Row],[% Multi]]))</f>
        <v>2</v>
      </c>
      <c r="Q63" s="1">
        <f>IF(Diversity_in_tech_companies[[#This Row],[% Other]]="&lt;1", 0,VALUE( Diversity_in_tech_companies[[#This Row],[% Other]]))</f>
        <v>1</v>
      </c>
      <c r="R63" s="1">
        <f>IF(Diversity_in_tech_companies[[#This Row],[% Undeclared]]="-", 0,VALUE( Diversity_in_tech_companies[[#This Row],[% Undeclared]]))</f>
        <v>6</v>
      </c>
      <c r="S63" s="1">
        <f>SUM(Diversity_in_tech_companies[[#This Row],[White]:[Undeclared]])</f>
        <v>100</v>
      </c>
      <c r="T63" s="1">
        <f>Diversity_in_tech_companies[[#This Row],[Female %]]+Diversity_in_tech_companies[[#This Row],[Male %]]</f>
        <v>100</v>
      </c>
    </row>
    <row r="64" spans="1:20" x14ac:dyDescent="0.25">
      <c r="A64">
        <v>2015</v>
      </c>
      <c r="B64" s="1" t="s">
        <v>68</v>
      </c>
      <c r="C64">
        <v>30</v>
      </c>
      <c r="D64">
        <v>70</v>
      </c>
      <c r="E64">
        <v>59</v>
      </c>
      <c r="F64" s="1" t="s">
        <v>48</v>
      </c>
      <c r="G64" s="1" t="s">
        <v>33</v>
      </c>
      <c r="H64" s="1" t="s">
        <v>23</v>
      </c>
      <c r="I64" s="1" t="s">
        <v>14</v>
      </c>
      <c r="J64" s="1" t="s">
        <v>24</v>
      </c>
      <c r="K64" s="1" t="s">
        <v>16</v>
      </c>
      <c r="L64" s="1">
        <f>IF(Diversity_in_tech_companies[[#This Row],[% White]]="-", 0,VALUE(Diversity_in_tech_companies[[#This Row],[% White]]))</f>
        <v>59</v>
      </c>
      <c r="M64" s="1">
        <f>IF(Diversity_in_tech_companies[[#This Row],[% Asian]]="-", 0,VALUE(Diversity_in_tech_companies[[#This Row],[% Asian]]))</f>
        <v>20</v>
      </c>
      <c r="N64" s="1">
        <f>IF(Diversity_in_tech_companies[[#This Row],[% Latino]]="-", 0,VALUE(Diversity_in_tech_companies[[#This Row],[% Latino]]))</f>
        <v>12</v>
      </c>
      <c r="O64" s="1">
        <f>IF(Diversity_in_tech_companies[[#This Row],[% Black]]="-", 0,VALUE(Diversity_in_tech_companies[[#This Row],[% Black]]))</f>
        <v>9</v>
      </c>
      <c r="P64" s="1">
        <f>IF(Diversity_in_tech_companies[[#This Row],[% Multi]]="-", 0,VALUE( Diversity_in_tech_companies[[#This Row],[% Multi]]))</f>
        <v>2</v>
      </c>
      <c r="Q64" s="1">
        <f>IF(Diversity_in_tech_companies[[#This Row],[% Other]]="&lt;1", 0,VALUE( Diversity_in_tech_companies[[#This Row],[% Other]]))</f>
        <v>1</v>
      </c>
      <c r="R64" s="1">
        <f>IF(Diversity_in_tech_companies[[#This Row],[% Undeclared]]="-", 0,VALUE( Diversity_in_tech_companies[[#This Row],[% Undeclared]]))</f>
        <v>0</v>
      </c>
      <c r="S64" s="1">
        <f>SUM(Diversity_in_tech_companies[[#This Row],[White]:[Undeclared]])</f>
        <v>103</v>
      </c>
      <c r="T64" s="1">
        <f>Diversity_in_tech_companies[[#This Row],[Female %]]+Diversity_in_tech_companies[[#This Row],[Male %]]</f>
        <v>100</v>
      </c>
    </row>
    <row r="65" spans="1:20" x14ac:dyDescent="0.25">
      <c r="A65">
        <v>2015</v>
      </c>
      <c r="B65" s="1" t="s">
        <v>25</v>
      </c>
      <c r="C65">
        <v>23</v>
      </c>
      <c r="D65">
        <v>77</v>
      </c>
      <c r="E65">
        <v>54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  <c r="L65" s="1">
        <f>IF(Diversity_in_tech_companies[[#This Row],[% White]]="-", 0,VALUE(Diversity_in_tech_companies[[#This Row],[% White]]))</f>
        <v>54</v>
      </c>
      <c r="M65" s="1">
        <f>IF(Diversity_in_tech_companies[[#This Row],[% Asian]]="-", 0,VALUE(Diversity_in_tech_companies[[#This Row],[% Asian]]))</f>
        <v>0</v>
      </c>
      <c r="N65" s="1">
        <f>IF(Diversity_in_tech_companies[[#This Row],[% Latino]]="-", 0,VALUE(Diversity_in_tech_companies[[#This Row],[% Latino]]))</f>
        <v>0</v>
      </c>
      <c r="O65" s="1">
        <f>IF(Diversity_in_tech_companies[[#This Row],[% Black]]="-", 0,VALUE(Diversity_in_tech_companies[[#This Row],[% Black]]))</f>
        <v>0</v>
      </c>
      <c r="P65" s="1">
        <f>IF(Diversity_in_tech_companies[[#This Row],[% Multi]]="-", 0,VALUE( Diversity_in_tech_companies[[#This Row],[% Multi]]))</f>
        <v>0</v>
      </c>
      <c r="Q65" s="1" t="e">
        <f>IF(Diversity_in_tech_companies[[#This Row],[% Other]]="&lt;1", 0,VALUE( Diversity_in_tech_companies[[#This Row],[% Other]]))</f>
        <v>#VALUE!</v>
      </c>
      <c r="R65" s="1">
        <f>IF(Diversity_in_tech_companies[[#This Row],[% Undeclared]]="-", 0,VALUE( Diversity_in_tech_companies[[#This Row],[% Undeclared]]))</f>
        <v>0</v>
      </c>
      <c r="S65" s="1" t="e">
        <f>SUM(Diversity_in_tech_companies[[#This Row],[White]:[Undeclared]])</f>
        <v>#VALUE!</v>
      </c>
      <c r="T65" s="1">
        <f>Diversity_in_tech_companies[[#This Row],[Female %]]+Diversity_in_tech_companies[[#This Row],[Male %]]</f>
        <v>100</v>
      </c>
    </row>
    <row r="66" spans="1:20" x14ac:dyDescent="0.25">
      <c r="A66">
        <v>2015</v>
      </c>
      <c r="B66" s="1" t="s">
        <v>29</v>
      </c>
      <c r="C66">
        <v>43</v>
      </c>
      <c r="D66">
        <v>57</v>
      </c>
      <c r="E66">
        <v>60</v>
      </c>
      <c r="F66" s="1" t="s">
        <v>70</v>
      </c>
      <c r="G66" s="1" t="s">
        <v>27</v>
      </c>
      <c r="H66" s="1" t="s">
        <v>34</v>
      </c>
      <c r="I66" s="1" t="s">
        <v>24</v>
      </c>
      <c r="J66" s="1" t="s">
        <v>24</v>
      </c>
      <c r="K66" s="1" t="s">
        <v>16</v>
      </c>
      <c r="L66" s="1">
        <f>IF(Diversity_in_tech_companies[[#This Row],[% White]]="-", 0,VALUE(Diversity_in_tech_companies[[#This Row],[% White]]))</f>
        <v>60</v>
      </c>
      <c r="M66" s="1">
        <f>IF(Diversity_in_tech_companies[[#This Row],[% Asian]]="-", 0,VALUE(Diversity_in_tech_companies[[#This Row],[% Asian]]))</f>
        <v>25</v>
      </c>
      <c r="N66" s="1">
        <f>IF(Diversity_in_tech_companies[[#This Row],[% Latino]]="-", 0,VALUE(Diversity_in_tech_companies[[#This Row],[% Latino]]))</f>
        <v>5</v>
      </c>
      <c r="O66" s="1">
        <f>IF(Diversity_in_tech_companies[[#This Row],[% Black]]="-", 0,VALUE(Diversity_in_tech_companies[[#This Row],[% Black]]))</f>
        <v>8</v>
      </c>
      <c r="P66" s="1">
        <f>IF(Diversity_in_tech_companies[[#This Row],[% Multi]]="-", 0,VALUE( Diversity_in_tech_companies[[#This Row],[% Multi]]))</f>
        <v>1</v>
      </c>
      <c r="Q66" s="1">
        <f>IF(Diversity_in_tech_companies[[#This Row],[% Other]]="&lt;1", 0,VALUE( Diversity_in_tech_companies[[#This Row],[% Other]]))</f>
        <v>1</v>
      </c>
      <c r="R66" s="1">
        <f>IF(Diversity_in_tech_companies[[#This Row],[% Undeclared]]="-", 0,VALUE( Diversity_in_tech_companies[[#This Row],[% Undeclared]]))</f>
        <v>0</v>
      </c>
      <c r="S66" s="1">
        <f>SUM(Diversity_in_tech_companies[[#This Row],[White]:[Undeclared]])</f>
        <v>100</v>
      </c>
      <c r="T66" s="1">
        <f>Diversity_in_tech_companies[[#This Row],[Female %]]+Diversity_in_tech_companies[[#This Row],[Male %]]</f>
        <v>100</v>
      </c>
    </row>
    <row r="67" spans="1:20" x14ac:dyDescent="0.25">
      <c r="A67">
        <v>2015</v>
      </c>
      <c r="B67" s="1" t="s">
        <v>32</v>
      </c>
      <c r="C67">
        <v>33</v>
      </c>
      <c r="D67">
        <v>67</v>
      </c>
      <c r="E67">
        <v>72</v>
      </c>
      <c r="F67" s="1" t="s">
        <v>31</v>
      </c>
      <c r="G67" s="1" t="s">
        <v>40</v>
      </c>
      <c r="H67" s="1" t="s">
        <v>37</v>
      </c>
      <c r="I67" s="1" t="s">
        <v>24</v>
      </c>
      <c r="J67" s="1" t="s">
        <v>28</v>
      </c>
      <c r="K67" s="1" t="s">
        <v>16</v>
      </c>
      <c r="L67" s="1">
        <f>IF(Diversity_in_tech_companies[[#This Row],[% White]]="-", 0,VALUE(Diversity_in_tech_companies[[#This Row],[% White]]))</f>
        <v>72</v>
      </c>
      <c r="M67" s="1">
        <f>IF(Diversity_in_tech_companies[[#This Row],[% Asian]]="-", 0,VALUE(Diversity_in_tech_companies[[#This Row],[% Asian]]))</f>
        <v>6</v>
      </c>
      <c r="N67" s="1">
        <f>IF(Diversity_in_tech_companies[[#This Row],[% Latino]]="-", 0,VALUE(Diversity_in_tech_companies[[#This Row],[% Latino]]))</f>
        <v>14</v>
      </c>
      <c r="O67" s="1">
        <f>IF(Diversity_in_tech_companies[[#This Row],[% Black]]="-", 0,VALUE(Diversity_in_tech_companies[[#This Row],[% Black]]))</f>
        <v>7</v>
      </c>
      <c r="P67" s="1">
        <f>IF(Diversity_in_tech_companies[[#This Row],[% Multi]]="-", 0,VALUE( Diversity_in_tech_companies[[#This Row],[% Multi]]))</f>
        <v>1</v>
      </c>
      <c r="Q67" s="1">
        <f>IF(Diversity_in_tech_companies[[#This Row],[% Other]]="&lt;1", 0,VALUE( Diversity_in_tech_companies[[#This Row],[% Other]]))</f>
        <v>0</v>
      </c>
      <c r="R67" s="1">
        <f>IF(Diversity_in_tech_companies[[#This Row],[% Undeclared]]="-", 0,VALUE( Diversity_in_tech_companies[[#This Row],[% Undeclared]]))</f>
        <v>0</v>
      </c>
      <c r="S67" s="1">
        <f>SUM(Diversity_in_tech_companies[[#This Row],[White]:[Undeclared]])</f>
        <v>100</v>
      </c>
      <c r="T67" s="1">
        <f>Diversity_in_tech_companies[[#This Row],[Female %]]+Diversity_in_tech_companies[[#This Row],[Male %]]</f>
        <v>100</v>
      </c>
    </row>
    <row r="68" spans="1:20" x14ac:dyDescent="0.25">
      <c r="A68">
        <v>2015</v>
      </c>
      <c r="B68" s="1" t="s">
        <v>35</v>
      </c>
      <c r="C68">
        <v>45</v>
      </c>
      <c r="D68">
        <v>55</v>
      </c>
      <c r="E68">
        <v>64</v>
      </c>
      <c r="F68" s="1" t="s">
        <v>71</v>
      </c>
      <c r="G68" s="1" t="s">
        <v>34</v>
      </c>
      <c r="H68" s="1" t="s">
        <v>14</v>
      </c>
      <c r="I68" s="1" t="s">
        <v>16</v>
      </c>
      <c r="J68" s="1" t="s">
        <v>15</v>
      </c>
      <c r="K68" s="1" t="s">
        <v>16</v>
      </c>
      <c r="L68" s="1">
        <f>IF(Diversity_in_tech_companies[[#This Row],[% White]]="-", 0,VALUE(Diversity_in_tech_companies[[#This Row],[% White]]))</f>
        <v>64</v>
      </c>
      <c r="M68" s="1">
        <f>IF(Diversity_in_tech_companies[[#This Row],[% Asian]]="-", 0,VALUE(Diversity_in_tech_companies[[#This Row],[% Asian]]))</f>
        <v>23</v>
      </c>
      <c r="N68" s="1">
        <f>IF(Diversity_in_tech_companies[[#This Row],[% Latino]]="-", 0,VALUE(Diversity_in_tech_companies[[#This Row],[% Latino]]))</f>
        <v>8</v>
      </c>
      <c r="O68" s="1">
        <f>IF(Diversity_in_tech_companies[[#This Row],[% Black]]="-", 0,VALUE(Diversity_in_tech_companies[[#This Row],[% Black]]))</f>
        <v>2</v>
      </c>
      <c r="P68" s="1">
        <f>IF(Diversity_in_tech_companies[[#This Row],[% Multi]]="-", 0,VALUE( Diversity_in_tech_companies[[#This Row],[% Multi]]))</f>
        <v>0</v>
      </c>
      <c r="Q68" s="1">
        <f>IF(Diversity_in_tech_companies[[#This Row],[% Other]]="&lt;1", 0,VALUE( Diversity_in_tech_companies[[#This Row],[% Other]]))</f>
        <v>3</v>
      </c>
      <c r="R68" s="1">
        <f>IF(Diversity_in_tech_companies[[#This Row],[% Undeclared]]="-", 0,VALUE( Diversity_in_tech_companies[[#This Row],[% Undeclared]]))</f>
        <v>0</v>
      </c>
      <c r="S68" s="1">
        <f>SUM(Diversity_in_tech_companies[[#This Row],[White]:[Undeclared]])</f>
        <v>100</v>
      </c>
      <c r="T68" s="1">
        <f>Diversity_in_tech_companies[[#This Row],[Female %]]+Diversity_in_tech_companies[[#This Row],[Male %]]</f>
        <v>100</v>
      </c>
    </row>
    <row r="69" spans="1:20" x14ac:dyDescent="0.25">
      <c r="A69">
        <v>2015</v>
      </c>
      <c r="B69" s="1" t="s">
        <v>38</v>
      </c>
      <c r="C69">
        <v>16</v>
      </c>
      <c r="D69">
        <v>84</v>
      </c>
      <c r="E69">
        <v>38</v>
      </c>
      <c r="F69" s="1" t="s">
        <v>12</v>
      </c>
      <c r="G69" s="1" t="s">
        <v>15</v>
      </c>
      <c r="H69" s="1" t="s">
        <v>24</v>
      </c>
      <c r="I69" s="1" t="s">
        <v>40</v>
      </c>
      <c r="J69" s="1" t="s">
        <v>28</v>
      </c>
      <c r="K69" s="1" t="s">
        <v>16</v>
      </c>
      <c r="L69" s="1">
        <f>IF(Diversity_in_tech_companies[[#This Row],[% White]]="-", 0,VALUE(Diversity_in_tech_companies[[#This Row],[% White]]))</f>
        <v>38</v>
      </c>
      <c r="M69" s="1">
        <f>IF(Diversity_in_tech_companies[[#This Row],[% Asian]]="-", 0,VALUE(Diversity_in_tech_companies[[#This Row],[% Asian]]))</f>
        <v>44</v>
      </c>
      <c r="N69" s="1">
        <f>IF(Diversity_in_tech_companies[[#This Row],[% Latino]]="-", 0,VALUE(Diversity_in_tech_companies[[#This Row],[% Latino]]))</f>
        <v>3</v>
      </c>
      <c r="O69" s="1">
        <f>IF(Diversity_in_tech_companies[[#This Row],[% Black]]="-", 0,VALUE(Diversity_in_tech_companies[[#This Row],[% Black]]))</f>
        <v>1</v>
      </c>
      <c r="P69" s="1">
        <f>IF(Diversity_in_tech_companies[[#This Row],[% Multi]]="-", 0,VALUE( Diversity_in_tech_companies[[#This Row],[% Multi]]))</f>
        <v>14</v>
      </c>
      <c r="Q69" s="1">
        <f>IF(Diversity_in_tech_companies[[#This Row],[% Other]]="&lt;1", 0,VALUE( Diversity_in_tech_companies[[#This Row],[% Other]]))</f>
        <v>0</v>
      </c>
      <c r="R69" s="1">
        <f>IF(Diversity_in_tech_companies[[#This Row],[% Undeclared]]="-", 0,VALUE( Diversity_in_tech_companies[[#This Row],[% Undeclared]]))</f>
        <v>0</v>
      </c>
      <c r="S69" s="1">
        <f>SUM(Diversity_in_tech_companies[[#This Row],[White]:[Undeclared]])</f>
        <v>100</v>
      </c>
      <c r="T69" s="1">
        <f>Diversity_in_tech_companies[[#This Row],[Female %]]+Diversity_in_tech_companies[[#This Row],[Male %]]</f>
        <v>100</v>
      </c>
    </row>
    <row r="70" spans="1:20" x14ac:dyDescent="0.25">
      <c r="A70">
        <v>2015</v>
      </c>
      <c r="B70" s="1" t="s">
        <v>41</v>
      </c>
      <c r="C70">
        <v>30</v>
      </c>
      <c r="D70">
        <v>70</v>
      </c>
      <c r="E70">
        <v>69</v>
      </c>
      <c r="F70" s="1" t="s">
        <v>23</v>
      </c>
      <c r="G70" s="1" t="s">
        <v>42</v>
      </c>
      <c r="H70" s="1" t="s">
        <v>43</v>
      </c>
      <c r="I70" s="1" t="s">
        <v>16</v>
      </c>
      <c r="J70" s="1" t="s">
        <v>24</v>
      </c>
      <c r="K70" s="1" t="s">
        <v>16</v>
      </c>
      <c r="L70" s="1">
        <f>IF(Diversity_in_tech_companies[[#This Row],[% White]]="-", 0,VALUE(Diversity_in_tech_companies[[#This Row],[% White]]))</f>
        <v>69</v>
      </c>
      <c r="M70" s="1">
        <f>IF(Diversity_in_tech_companies[[#This Row],[% Asian]]="-", 0,VALUE(Diversity_in_tech_companies[[#This Row],[% Asian]]))</f>
        <v>9</v>
      </c>
      <c r="N70" s="1">
        <f>IF(Diversity_in_tech_companies[[#This Row],[% Latino]]="-", 0,VALUE(Diversity_in_tech_companies[[#This Row],[% Latino]]))</f>
        <v>11</v>
      </c>
      <c r="O70" s="1">
        <f>IF(Diversity_in_tech_companies[[#This Row],[% Black]]="-", 0,VALUE(Diversity_in_tech_companies[[#This Row],[% Black]]))</f>
        <v>10</v>
      </c>
      <c r="P70" s="1">
        <f>IF(Diversity_in_tech_companies[[#This Row],[% Multi]]="-", 0,VALUE( Diversity_in_tech_companies[[#This Row],[% Multi]]))</f>
        <v>0</v>
      </c>
      <c r="Q70" s="1">
        <f>IF(Diversity_in_tech_companies[[#This Row],[% Other]]="&lt;1", 0,VALUE( Diversity_in_tech_companies[[#This Row],[% Other]]))</f>
        <v>1</v>
      </c>
      <c r="R70" s="1">
        <f>IF(Diversity_in_tech_companies[[#This Row],[% Undeclared]]="-", 0,VALUE( Diversity_in_tech_companies[[#This Row],[% Undeclared]]))</f>
        <v>0</v>
      </c>
      <c r="S70" s="1">
        <f>SUM(Diversity_in_tech_companies[[#This Row],[White]:[Undeclared]])</f>
        <v>100</v>
      </c>
      <c r="T70" s="1">
        <f>Diversity_in_tech_companies[[#This Row],[Female %]]+Diversity_in_tech_companies[[#This Row],[Male %]]</f>
        <v>100</v>
      </c>
    </row>
    <row r="71" spans="1:20" x14ac:dyDescent="0.25">
      <c r="A71">
        <v>2015</v>
      </c>
      <c r="B71" s="1" t="s">
        <v>44</v>
      </c>
      <c r="C71">
        <v>42</v>
      </c>
      <c r="D71">
        <v>58</v>
      </c>
      <c r="E71">
        <v>63</v>
      </c>
      <c r="F71" s="1" t="s">
        <v>42</v>
      </c>
      <c r="G71" s="1" t="s">
        <v>56</v>
      </c>
      <c r="H71" s="1" t="s">
        <v>43</v>
      </c>
      <c r="I71" s="1" t="s">
        <v>16</v>
      </c>
      <c r="J71" s="1" t="s">
        <v>19</v>
      </c>
      <c r="K71" s="1" t="s">
        <v>16</v>
      </c>
      <c r="L71" s="1">
        <f>IF(Diversity_in_tech_companies[[#This Row],[% White]]="-", 0,VALUE(Diversity_in_tech_companies[[#This Row],[% White]]))</f>
        <v>63</v>
      </c>
      <c r="M71" s="1">
        <f>IF(Diversity_in_tech_companies[[#This Row],[% Asian]]="-", 0,VALUE(Diversity_in_tech_companies[[#This Row],[% Asian]]))</f>
        <v>11</v>
      </c>
      <c r="N71" s="1">
        <f>IF(Diversity_in_tech_companies[[#This Row],[% Latino]]="-", 0,VALUE(Diversity_in_tech_companies[[#This Row],[% Latino]]))</f>
        <v>16</v>
      </c>
      <c r="O71" s="1">
        <f>IF(Diversity_in_tech_companies[[#This Row],[% Black]]="-", 0,VALUE(Diversity_in_tech_companies[[#This Row],[% Black]]))</f>
        <v>10</v>
      </c>
      <c r="P71" s="1">
        <f>IF(Diversity_in_tech_companies[[#This Row],[% Multi]]="-", 0,VALUE( Diversity_in_tech_companies[[#This Row],[% Multi]]))</f>
        <v>0</v>
      </c>
      <c r="Q71" s="1">
        <f>IF(Diversity_in_tech_companies[[#This Row],[% Other]]="&lt;1", 0,VALUE( Diversity_in_tech_companies[[#This Row],[% Other]]))</f>
        <v>0</v>
      </c>
      <c r="R71" s="1">
        <f>IF(Diversity_in_tech_companies[[#This Row],[% Undeclared]]="-", 0,VALUE( Diversity_in_tech_companies[[#This Row],[% Undeclared]]))</f>
        <v>0</v>
      </c>
      <c r="S71" s="1">
        <f>SUM(Diversity_in_tech_companies[[#This Row],[White]:[Undeclared]])</f>
        <v>100</v>
      </c>
      <c r="T71" s="1">
        <f>Diversity_in_tech_companies[[#This Row],[Female %]]+Diversity_in_tech_companies[[#This Row],[Male %]]</f>
        <v>100</v>
      </c>
    </row>
    <row r="72" spans="1:20" x14ac:dyDescent="0.25">
      <c r="A72">
        <v>2015</v>
      </c>
      <c r="B72" s="1" t="s">
        <v>46</v>
      </c>
      <c r="C72">
        <v>25</v>
      </c>
      <c r="D72">
        <v>75</v>
      </c>
      <c r="E72">
        <v>61</v>
      </c>
      <c r="F72" s="1" t="s">
        <v>72</v>
      </c>
      <c r="G72" s="1" t="s">
        <v>23</v>
      </c>
      <c r="H72" s="1" t="s">
        <v>13</v>
      </c>
      <c r="I72" s="1" t="s">
        <v>16</v>
      </c>
      <c r="J72" s="1" t="s">
        <v>24</v>
      </c>
      <c r="K72" s="1" t="s">
        <v>16</v>
      </c>
      <c r="L72" s="1">
        <f>IF(Diversity_in_tech_companies[[#This Row],[% White]]="-", 0,VALUE(Diversity_in_tech_companies[[#This Row],[% White]]))</f>
        <v>61</v>
      </c>
      <c r="M72" s="1">
        <f>IF(Diversity_in_tech_companies[[#This Row],[% Asian]]="-", 0,VALUE(Diversity_in_tech_companies[[#This Row],[% Asian]]))</f>
        <v>26</v>
      </c>
      <c r="N72" s="1">
        <f>IF(Diversity_in_tech_companies[[#This Row],[% Latino]]="-", 0,VALUE(Diversity_in_tech_companies[[#This Row],[% Latino]]))</f>
        <v>9</v>
      </c>
      <c r="O72" s="1">
        <f>IF(Diversity_in_tech_companies[[#This Row],[% Black]]="-", 0,VALUE(Diversity_in_tech_companies[[#This Row],[% Black]]))</f>
        <v>4</v>
      </c>
      <c r="P72" s="1">
        <f>IF(Diversity_in_tech_companies[[#This Row],[% Multi]]="-", 0,VALUE( Diversity_in_tech_companies[[#This Row],[% Multi]]))</f>
        <v>0</v>
      </c>
      <c r="Q72" s="1">
        <f>IF(Diversity_in_tech_companies[[#This Row],[% Other]]="&lt;1", 0,VALUE( Diversity_in_tech_companies[[#This Row],[% Other]]))</f>
        <v>1</v>
      </c>
      <c r="R72" s="1">
        <f>IF(Diversity_in_tech_companies[[#This Row],[% Undeclared]]="-", 0,VALUE( Diversity_in_tech_companies[[#This Row],[% Undeclared]]))</f>
        <v>0</v>
      </c>
      <c r="S72" s="1">
        <f>SUM(Diversity_in_tech_companies[[#This Row],[White]:[Undeclared]])</f>
        <v>101</v>
      </c>
      <c r="T72" s="1">
        <f>Diversity_in_tech_companies[[#This Row],[Female %]]+Diversity_in_tech_companies[[#This Row],[Male %]]</f>
        <v>100</v>
      </c>
    </row>
    <row r="73" spans="1:20" x14ac:dyDescent="0.25">
      <c r="A73">
        <v>2015</v>
      </c>
      <c r="B73" s="1" t="s">
        <v>47</v>
      </c>
      <c r="C73">
        <v>47</v>
      </c>
      <c r="D73">
        <v>53</v>
      </c>
      <c r="E73">
        <v>71</v>
      </c>
      <c r="F73" s="1" t="s">
        <v>63</v>
      </c>
      <c r="G73" s="1" t="s">
        <v>27</v>
      </c>
      <c r="H73" s="1" t="s">
        <v>13</v>
      </c>
      <c r="I73" s="1" t="s">
        <v>16</v>
      </c>
      <c r="J73" s="1" t="s">
        <v>13</v>
      </c>
      <c r="K73" s="1" t="s">
        <v>16</v>
      </c>
      <c r="L73" s="1">
        <f>IF(Diversity_in_tech_companies[[#This Row],[% White]]="-", 0,VALUE(Diversity_in_tech_companies[[#This Row],[% White]]))</f>
        <v>71</v>
      </c>
      <c r="M73" s="1">
        <f>IF(Diversity_in_tech_companies[[#This Row],[% Asian]]="-", 0,VALUE(Diversity_in_tech_companies[[#This Row],[% Asian]]))</f>
        <v>15</v>
      </c>
      <c r="N73" s="1">
        <f>IF(Diversity_in_tech_companies[[#This Row],[% Latino]]="-", 0,VALUE(Diversity_in_tech_companies[[#This Row],[% Latino]]))</f>
        <v>5</v>
      </c>
      <c r="O73" s="1">
        <f>IF(Diversity_in_tech_companies[[#This Row],[% Black]]="-", 0,VALUE(Diversity_in_tech_companies[[#This Row],[% Black]]))</f>
        <v>4</v>
      </c>
      <c r="P73" s="1">
        <f>IF(Diversity_in_tech_companies[[#This Row],[% Multi]]="-", 0,VALUE( Diversity_in_tech_companies[[#This Row],[% Multi]]))</f>
        <v>0</v>
      </c>
      <c r="Q73" s="1">
        <f>IF(Diversity_in_tech_companies[[#This Row],[% Other]]="&lt;1", 0,VALUE( Diversity_in_tech_companies[[#This Row],[% Other]]))</f>
        <v>4</v>
      </c>
      <c r="R73" s="1">
        <f>IF(Diversity_in_tech_companies[[#This Row],[% Undeclared]]="-", 0,VALUE( Diversity_in_tech_companies[[#This Row],[% Undeclared]]))</f>
        <v>0</v>
      </c>
      <c r="S73" s="1">
        <f>SUM(Diversity_in_tech_companies[[#This Row],[White]:[Undeclared]])</f>
        <v>99</v>
      </c>
      <c r="T73" s="1">
        <f>Diversity_in_tech_companies[[#This Row],[Female %]]+Diversity_in_tech_companies[[#This Row],[Male %]]</f>
        <v>100</v>
      </c>
    </row>
    <row r="74" spans="1:20" x14ac:dyDescent="0.25">
      <c r="A74">
        <v>2015</v>
      </c>
      <c r="B74" s="1" t="s">
        <v>49</v>
      </c>
      <c r="C74">
        <v>37</v>
      </c>
      <c r="D74">
        <v>63</v>
      </c>
      <c r="E74">
        <v>60</v>
      </c>
      <c r="F74" s="1" t="s">
        <v>22</v>
      </c>
      <c r="G74" s="1" t="s">
        <v>23</v>
      </c>
      <c r="H74" s="1" t="s">
        <v>63</v>
      </c>
      <c r="I74" s="1" t="s">
        <v>16</v>
      </c>
      <c r="J74" s="1" t="s">
        <v>15</v>
      </c>
      <c r="K74" s="1" t="s">
        <v>16</v>
      </c>
      <c r="L74" s="1">
        <f>IF(Diversity_in_tech_companies[[#This Row],[% White]]="-", 0,VALUE(Diversity_in_tech_companies[[#This Row],[% White]]))</f>
        <v>60</v>
      </c>
      <c r="M74" s="1">
        <f>IF(Diversity_in_tech_companies[[#This Row],[% Asian]]="-", 0,VALUE(Diversity_in_tech_companies[[#This Row],[% Asian]]))</f>
        <v>13</v>
      </c>
      <c r="N74" s="1">
        <f>IF(Diversity_in_tech_companies[[#This Row],[% Latino]]="-", 0,VALUE(Diversity_in_tech_companies[[#This Row],[% Latino]]))</f>
        <v>9</v>
      </c>
      <c r="O74" s="1">
        <f>IF(Diversity_in_tech_companies[[#This Row],[% Black]]="-", 0,VALUE(Diversity_in_tech_companies[[#This Row],[% Black]]))</f>
        <v>15</v>
      </c>
      <c r="P74" s="1">
        <f>IF(Diversity_in_tech_companies[[#This Row],[% Multi]]="-", 0,VALUE( Diversity_in_tech_companies[[#This Row],[% Multi]]))</f>
        <v>0</v>
      </c>
      <c r="Q74" s="1">
        <f>IF(Diversity_in_tech_companies[[#This Row],[% Other]]="&lt;1", 0,VALUE( Diversity_in_tech_companies[[#This Row],[% Other]]))</f>
        <v>3</v>
      </c>
      <c r="R74" s="1">
        <f>IF(Diversity_in_tech_companies[[#This Row],[% Undeclared]]="-", 0,VALUE( Diversity_in_tech_companies[[#This Row],[% Undeclared]]))</f>
        <v>0</v>
      </c>
      <c r="S74" s="1">
        <f>SUM(Diversity_in_tech_companies[[#This Row],[White]:[Undeclared]])</f>
        <v>100</v>
      </c>
      <c r="T74" s="1">
        <f>Diversity_in_tech_companies[[#This Row],[Female %]]+Diversity_in_tech_companies[[#This Row],[Male %]]</f>
        <v>100</v>
      </c>
    </row>
    <row r="75" spans="1:20" x14ac:dyDescent="0.25">
      <c r="A75">
        <v>2015</v>
      </c>
      <c r="B75" s="1" t="s">
        <v>50</v>
      </c>
      <c r="C75">
        <v>51</v>
      </c>
      <c r="D75">
        <v>49</v>
      </c>
      <c r="E75">
        <v>79</v>
      </c>
      <c r="F75" s="1" t="s">
        <v>42</v>
      </c>
      <c r="G75" s="1" t="s">
        <v>13</v>
      </c>
      <c r="H75" s="1" t="s">
        <v>15</v>
      </c>
      <c r="I75" s="1" t="s">
        <v>15</v>
      </c>
      <c r="J75" s="1" t="s">
        <v>16</v>
      </c>
      <c r="K75" s="1" t="s">
        <v>16</v>
      </c>
      <c r="L75" s="1">
        <f>IF(Diversity_in_tech_companies[[#This Row],[% White]]="-", 0,VALUE(Diversity_in_tech_companies[[#This Row],[% White]]))</f>
        <v>79</v>
      </c>
      <c r="M75" s="1">
        <f>IF(Diversity_in_tech_companies[[#This Row],[% Asian]]="-", 0,VALUE(Diversity_in_tech_companies[[#This Row],[% Asian]]))</f>
        <v>11</v>
      </c>
      <c r="N75" s="1">
        <f>IF(Diversity_in_tech_companies[[#This Row],[% Latino]]="-", 0,VALUE(Diversity_in_tech_companies[[#This Row],[% Latino]]))</f>
        <v>4</v>
      </c>
      <c r="O75" s="1">
        <f>IF(Diversity_in_tech_companies[[#This Row],[% Black]]="-", 0,VALUE(Diversity_in_tech_companies[[#This Row],[% Black]]))</f>
        <v>3</v>
      </c>
      <c r="P75" s="1">
        <f>IF(Diversity_in_tech_companies[[#This Row],[% Multi]]="-", 0,VALUE( Diversity_in_tech_companies[[#This Row],[% Multi]]))</f>
        <v>3</v>
      </c>
      <c r="Q75" s="1" t="e">
        <f>IF(Diversity_in_tech_companies[[#This Row],[% Other]]="&lt;1", 0,VALUE( Diversity_in_tech_companies[[#This Row],[% Other]]))</f>
        <v>#VALUE!</v>
      </c>
      <c r="R75" s="1">
        <f>IF(Diversity_in_tech_companies[[#This Row],[% Undeclared]]="-", 0,VALUE( Diversity_in_tech_companies[[#This Row],[% Undeclared]]))</f>
        <v>0</v>
      </c>
      <c r="S75" s="1" t="e">
        <f>SUM(Diversity_in_tech_companies[[#This Row],[White]:[Undeclared]])</f>
        <v>#VALUE!</v>
      </c>
      <c r="T75" s="1">
        <f>Diversity_in_tech_companies[[#This Row],[Female %]]+Diversity_in_tech_companies[[#This Row],[Male %]]</f>
        <v>100</v>
      </c>
    </row>
    <row r="76" spans="1:20" x14ac:dyDescent="0.25">
      <c r="A76">
        <v>2015</v>
      </c>
      <c r="B76" s="1" t="s">
        <v>51</v>
      </c>
      <c r="C76">
        <v>28</v>
      </c>
      <c r="D76">
        <v>72</v>
      </c>
      <c r="E76">
        <v>59</v>
      </c>
      <c r="F76" s="1" t="s">
        <v>74</v>
      </c>
      <c r="G76" s="1" t="s">
        <v>27</v>
      </c>
      <c r="H76" s="1" t="s">
        <v>13</v>
      </c>
      <c r="I76" s="1" t="s">
        <v>24</v>
      </c>
      <c r="J76" s="1" t="s">
        <v>24</v>
      </c>
      <c r="K76" s="1" t="s">
        <v>16</v>
      </c>
      <c r="L76" s="1">
        <f>IF(Diversity_in_tech_companies[[#This Row],[% White]]="-", 0,VALUE(Diversity_in_tech_companies[[#This Row],[% White]]))</f>
        <v>59</v>
      </c>
      <c r="M76" s="1">
        <f>IF(Diversity_in_tech_companies[[#This Row],[% Asian]]="-", 0,VALUE(Diversity_in_tech_companies[[#This Row],[% Asian]]))</f>
        <v>29</v>
      </c>
      <c r="N76" s="1">
        <f>IF(Diversity_in_tech_companies[[#This Row],[% Latino]]="-", 0,VALUE(Diversity_in_tech_companies[[#This Row],[% Latino]]))</f>
        <v>5</v>
      </c>
      <c r="O76" s="1">
        <f>IF(Diversity_in_tech_companies[[#This Row],[% Black]]="-", 0,VALUE(Diversity_in_tech_companies[[#This Row],[% Black]]))</f>
        <v>4</v>
      </c>
      <c r="P76" s="1">
        <f>IF(Diversity_in_tech_companies[[#This Row],[% Multi]]="-", 0,VALUE( Diversity_in_tech_companies[[#This Row],[% Multi]]))</f>
        <v>1</v>
      </c>
      <c r="Q76" s="1">
        <f>IF(Diversity_in_tech_companies[[#This Row],[% Other]]="&lt;1", 0,VALUE( Diversity_in_tech_companies[[#This Row],[% Other]]))</f>
        <v>1</v>
      </c>
      <c r="R76" s="1">
        <f>IF(Diversity_in_tech_companies[[#This Row],[% Undeclared]]="-", 0,VALUE( Diversity_in_tech_companies[[#This Row],[% Undeclared]]))</f>
        <v>0</v>
      </c>
      <c r="S76" s="1">
        <f>SUM(Diversity_in_tech_companies[[#This Row],[White]:[Undeclared]])</f>
        <v>99</v>
      </c>
      <c r="T76" s="1">
        <f>Diversity_in_tech_companies[[#This Row],[Female %]]+Diversity_in_tech_companies[[#This Row],[Male %]]</f>
        <v>100</v>
      </c>
    </row>
    <row r="77" spans="1:20" x14ac:dyDescent="0.25">
      <c r="A77">
        <v>2015</v>
      </c>
      <c r="B77" s="1" t="s">
        <v>53</v>
      </c>
      <c r="C77">
        <v>29</v>
      </c>
      <c r="D77">
        <v>71</v>
      </c>
      <c r="E77">
        <v>67</v>
      </c>
      <c r="F77" s="1" t="s">
        <v>75</v>
      </c>
      <c r="G77" s="1" t="s">
        <v>13</v>
      </c>
      <c r="H77" s="1" t="s">
        <v>14</v>
      </c>
      <c r="I77" s="1" t="s">
        <v>14</v>
      </c>
      <c r="J77" s="1" t="s">
        <v>15</v>
      </c>
      <c r="K77" s="1" t="s">
        <v>16</v>
      </c>
      <c r="L77" s="1">
        <f>IF(Diversity_in_tech_companies[[#This Row],[% White]]="-", 0,VALUE(Diversity_in_tech_companies[[#This Row],[% White]]))</f>
        <v>67</v>
      </c>
      <c r="M77" s="1">
        <f>IF(Diversity_in_tech_companies[[#This Row],[% Asian]]="-", 0,VALUE(Diversity_in_tech_companies[[#This Row],[% Asian]]))</f>
        <v>22</v>
      </c>
      <c r="N77" s="1">
        <f>IF(Diversity_in_tech_companies[[#This Row],[% Latino]]="-", 0,VALUE(Diversity_in_tech_companies[[#This Row],[% Latino]]))</f>
        <v>4</v>
      </c>
      <c r="O77" s="1">
        <f>IF(Diversity_in_tech_companies[[#This Row],[% Black]]="-", 0,VALUE(Diversity_in_tech_companies[[#This Row],[% Black]]))</f>
        <v>2</v>
      </c>
      <c r="P77" s="1">
        <f>IF(Diversity_in_tech_companies[[#This Row],[% Multi]]="-", 0,VALUE( Diversity_in_tech_companies[[#This Row],[% Multi]]))</f>
        <v>2</v>
      </c>
      <c r="Q77" s="1">
        <f>IF(Diversity_in_tech_companies[[#This Row],[% Other]]="&lt;1", 0,VALUE( Diversity_in_tech_companies[[#This Row],[% Other]]))</f>
        <v>3</v>
      </c>
      <c r="R77" s="1">
        <f>IF(Diversity_in_tech_companies[[#This Row],[% Undeclared]]="-", 0,VALUE( Diversity_in_tech_companies[[#This Row],[% Undeclared]]))</f>
        <v>0</v>
      </c>
      <c r="S77" s="1">
        <f>SUM(Diversity_in_tech_companies[[#This Row],[White]:[Undeclared]])</f>
        <v>100</v>
      </c>
      <c r="T77" s="1">
        <f>Diversity_in_tech_companies[[#This Row],[Female %]]+Diversity_in_tech_companies[[#This Row],[Male %]]</f>
        <v>100</v>
      </c>
    </row>
    <row r="78" spans="1:20" x14ac:dyDescent="0.25">
      <c r="A78">
        <v>2015</v>
      </c>
      <c r="B78" s="1" t="s">
        <v>55</v>
      </c>
      <c r="C78">
        <v>49</v>
      </c>
      <c r="D78">
        <v>51</v>
      </c>
      <c r="E78">
        <v>71</v>
      </c>
      <c r="F78" s="1" t="s">
        <v>33</v>
      </c>
      <c r="G78" s="1" t="s">
        <v>37</v>
      </c>
      <c r="H78" s="1" t="s">
        <v>15</v>
      </c>
      <c r="I78" s="1" t="s">
        <v>31</v>
      </c>
      <c r="J78" s="1" t="s">
        <v>24</v>
      </c>
      <c r="K78" s="1" t="s">
        <v>16</v>
      </c>
      <c r="L78" s="1">
        <f>IF(Diversity_in_tech_companies[[#This Row],[% White]]="-", 0,VALUE(Diversity_in_tech_companies[[#This Row],[% White]]))</f>
        <v>71</v>
      </c>
      <c r="M78" s="1">
        <f>IF(Diversity_in_tech_companies[[#This Row],[% Asian]]="-", 0,VALUE(Diversity_in_tech_companies[[#This Row],[% Asian]]))</f>
        <v>12</v>
      </c>
      <c r="N78" s="1">
        <f>IF(Diversity_in_tech_companies[[#This Row],[% Latino]]="-", 0,VALUE(Diversity_in_tech_companies[[#This Row],[% Latino]]))</f>
        <v>7</v>
      </c>
      <c r="O78" s="1">
        <f>IF(Diversity_in_tech_companies[[#This Row],[% Black]]="-", 0,VALUE(Diversity_in_tech_companies[[#This Row],[% Black]]))</f>
        <v>3</v>
      </c>
      <c r="P78" s="1">
        <f>IF(Diversity_in_tech_companies[[#This Row],[% Multi]]="-", 0,VALUE( Diversity_in_tech_companies[[#This Row],[% Multi]]))</f>
        <v>6</v>
      </c>
      <c r="Q78" s="1">
        <f>IF(Diversity_in_tech_companies[[#This Row],[% Other]]="&lt;1", 0,VALUE( Diversity_in_tech_companies[[#This Row],[% Other]]))</f>
        <v>1</v>
      </c>
      <c r="R78" s="1">
        <f>IF(Diversity_in_tech_companies[[#This Row],[% Undeclared]]="-", 0,VALUE( Diversity_in_tech_companies[[#This Row],[% Undeclared]]))</f>
        <v>0</v>
      </c>
      <c r="S78" s="1">
        <f>SUM(Diversity_in_tech_companies[[#This Row],[White]:[Undeclared]])</f>
        <v>100</v>
      </c>
      <c r="T78" s="1">
        <f>Diversity_in_tech_companies[[#This Row],[Female %]]+Diversity_in_tech_companies[[#This Row],[Male %]]</f>
        <v>100</v>
      </c>
    </row>
    <row r="79" spans="1:20" x14ac:dyDescent="0.25">
      <c r="A79">
        <v>2014</v>
      </c>
      <c r="B79" s="1" t="s">
        <v>11</v>
      </c>
      <c r="C79">
        <v>37</v>
      </c>
      <c r="D79">
        <v>62</v>
      </c>
      <c r="E79">
        <v>50</v>
      </c>
      <c r="F79" s="1" t="s">
        <v>30</v>
      </c>
      <c r="G79" s="1" t="s">
        <v>13</v>
      </c>
      <c r="H79" s="1" t="s">
        <v>14</v>
      </c>
      <c r="I79" s="1" t="s">
        <v>14</v>
      </c>
      <c r="J79" s="1" t="s">
        <v>14</v>
      </c>
      <c r="K79" s="1" t="s">
        <v>16</v>
      </c>
      <c r="L79" s="1">
        <f>IF(Diversity_in_tech_companies[[#This Row],[% White]]="-", 0,VALUE(Diversity_in_tech_companies[[#This Row],[% White]]))</f>
        <v>50</v>
      </c>
      <c r="M79" s="1">
        <f>IF(Diversity_in_tech_companies[[#This Row],[% Asian]]="-", 0,VALUE(Diversity_in_tech_companies[[#This Row],[% Asian]]))</f>
        <v>39</v>
      </c>
      <c r="N79" s="1">
        <f>IF(Diversity_in_tech_companies[[#This Row],[% Latino]]="-", 0,VALUE(Diversity_in_tech_companies[[#This Row],[% Latino]]))</f>
        <v>4</v>
      </c>
      <c r="O79" s="1">
        <f>IF(Diversity_in_tech_companies[[#This Row],[% Black]]="-", 0,VALUE(Diversity_in_tech_companies[[#This Row],[% Black]]))</f>
        <v>2</v>
      </c>
      <c r="P79" s="1">
        <f>IF(Diversity_in_tech_companies[[#This Row],[% Multi]]="-", 0,VALUE( Diversity_in_tech_companies[[#This Row],[% Multi]]))</f>
        <v>2</v>
      </c>
      <c r="Q79" s="1">
        <f>IF(Diversity_in_tech_companies[[#This Row],[% Other]]="&lt;1", 0,VALUE( Diversity_in_tech_companies[[#This Row],[% Other]]))</f>
        <v>2</v>
      </c>
      <c r="R79" s="1">
        <f>IF(Diversity_in_tech_companies[[#This Row],[% Undeclared]]="-", 0,VALUE( Diversity_in_tech_companies[[#This Row],[% Undeclared]]))</f>
        <v>0</v>
      </c>
      <c r="S79" s="1">
        <f>SUM(Diversity_in_tech_companies[[#This Row],[White]:[Undeclared]])</f>
        <v>99</v>
      </c>
      <c r="T79" s="1">
        <f>Diversity_in_tech_companies[[#This Row],[Female %]]+Diversity_in_tech_companies[[#This Row],[Male %]]</f>
        <v>99</v>
      </c>
    </row>
    <row r="80" spans="1:20" x14ac:dyDescent="0.25">
      <c r="A80">
        <v>2014</v>
      </c>
      <c r="B80" s="1" t="s">
        <v>17</v>
      </c>
      <c r="C80">
        <v>30</v>
      </c>
      <c r="D80">
        <v>70</v>
      </c>
      <c r="E80">
        <v>61</v>
      </c>
      <c r="F80" s="1" t="s">
        <v>77</v>
      </c>
      <c r="G80" s="1" t="s">
        <v>15</v>
      </c>
      <c r="H80" s="1" t="s">
        <v>14</v>
      </c>
      <c r="I80" s="1" t="s">
        <v>13</v>
      </c>
      <c r="J80" s="1" t="s">
        <v>28</v>
      </c>
      <c r="K80" s="1" t="s">
        <v>16</v>
      </c>
      <c r="L80" s="1">
        <f>IF(Diversity_in_tech_companies[[#This Row],[% White]]="-", 0,VALUE(Diversity_in_tech_companies[[#This Row],[% White]]))</f>
        <v>61</v>
      </c>
      <c r="M80" s="1">
        <f>IF(Diversity_in_tech_companies[[#This Row],[% Asian]]="-", 0,VALUE(Diversity_in_tech_companies[[#This Row],[% Asian]]))</f>
        <v>30</v>
      </c>
      <c r="N80" s="1">
        <f>IF(Diversity_in_tech_companies[[#This Row],[% Latino]]="-", 0,VALUE(Diversity_in_tech_companies[[#This Row],[% Latino]]))</f>
        <v>3</v>
      </c>
      <c r="O80" s="1">
        <f>IF(Diversity_in_tech_companies[[#This Row],[% Black]]="-", 0,VALUE(Diversity_in_tech_companies[[#This Row],[% Black]]))</f>
        <v>2</v>
      </c>
      <c r="P80" s="1">
        <f>IF(Diversity_in_tech_companies[[#This Row],[% Multi]]="-", 0,VALUE( Diversity_in_tech_companies[[#This Row],[% Multi]]))</f>
        <v>4</v>
      </c>
      <c r="Q80" s="1">
        <f>IF(Diversity_in_tech_companies[[#This Row],[% Other]]="&lt;1", 0,VALUE( Diversity_in_tech_companies[[#This Row],[% Other]]))</f>
        <v>0</v>
      </c>
      <c r="R80" s="1">
        <f>IF(Diversity_in_tech_companies[[#This Row],[% Undeclared]]="-", 0,VALUE( Diversity_in_tech_companies[[#This Row],[% Undeclared]]))</f>
        <v>0</v>
      </c>
      <c r="S80" s="1">
        <f>SUM(Diversity_in_tech_companies[[#This Row],[White]:[Undeclared]])</f>
        <v>100</v>
      </c>
      <c r="T80" s="1">
        <f>Diversity_in_tech_companies[[#This Row],[Female %]]+Diversity_in_tech_companies[[#This Row],[Male %]]</f>
        <v>100</v>
      </c>
    </row>
    <row r="81" spans="1:20" x14ac:dyDescent="0.25">
      <c r="A81">
        <v>2014</v>
      </c>
      <c r="B81" s="1" t="s">
        <v>20</v>
      </c>
      <c r="C81">
        <v>30</v>
      </c>
      <c r="D81">
        <v>70</v>
      </c>
      <c r="E81">
        <v>55</v>
      </c>
      <c r="F81" s="1" t="s">
        <v>63</v>
      </c>
      <c r="G81" s="1" t="s">
        <v>42</v>
      </c>
      <c r="H81" s="1" t="s">
        <v>37</v>
      </c>
      <c r="I81" s="1" t="s">
        <v>14</v>
      </c>
      <c r="J81" s="1" t="s">
        <v>24</v>
      </c>
      <c r="K81" s="1" t="s">
        <v>23</v>
      </c>
      <c r="L81" s="1">
        <f>IF(Diversity_in_tech_companies[[#This Row],[% White]]="-", 0,VALUE(Diversity_in_tech_companies[[#This Row],[% White]]))</f>
        <v>55</v>
      </c>
      <c r="M81" s="1">
        <f>IF(Diversity_in_tech_companies[[#This Row],[% Asian]]="-", 0,VALUE(Diversity_in_tech_companies[[#This Row],[% Asian]]))</f>
        <v>15</v>
      </c>
      <c r="N81" s="1">
        <f>IF(Diversity_in_tech_companies[[#This Row],[% Latino]]="-", 0,VALUE(Diversity_in_tech_companies[[#This Row],[% Latino]]))</f>
        <v>11</v>
      </c>
      <c r="O81" s="1">
        <f>IF(Diversity_in_tech_companies[[#This Row],[% Black]]="-", 0,VALUE(Diversity_in_tech_companies[[#This Row],[% Black]]))</f>
        <v>7</v>
      </c>
      <c r="P81" s="1">
        <f>IF(Diversity_in_tech_companies[[#This Row],[% Multi]]="-", 0,VALUE( Diversity_in_tech_companies[[#This Row],[% Multi]]))</f>
        <v>2</v>
      </c>
      <c r="Q81" s="1">
        <f>IF(Diversity_in_tech_companies[[#This Row],[% Other]]="&lt;1", 0,VALUE( Diversity_in_tech_companies[[#This Row],[% Other]]))</f>
        <v>1</v>
      </c>
      <c r="R81" s="1">
        <f>IF(Diversity_in_tech_companies[[#This Row],[% Undeclared]]="-", 0,VALUE( Diversity_in_tech_companies[[#This Row],[% Undeclared]]))</f>
        <v>9</v>
      </c>
      <c r="S81" s="1">
        <f>SUM(Diversity_in_tech_companies[[#This Row],[White]:[Undeclared]])</f>
        <v>100</v>
      </c>
      <c r="T81" s="1">
        <f>Diversity_in_tech_companies[[#This Row],[Female %]]+Diversity_in_tech_companies[[#This Row],[Male %]]</f>
        <v>100</v>
      </c>
    </row>
    <row r="82" spans="1:20" x14ac:dyDescent="0.25">
      <c r="A82">
        <v>2014</v>
      </c>
      <c r="B82" s="1" t="s">
        <v>68</v>
      </c>
      <c r="C82">
        <v>30</v>
      </c>
      <c r="D82">
        <v>70</v>
      </c>
      <c r="E82">
        <v>60</v>
      </c>
      <c r="F82" s="1" t="s">
        <v>56</v>
      </c>
      <c r="G82" s="1" t="s">
        <v>33</v>
      </c>
      <c r="H82" s="1" t="s">
        <v>34</v>
      </c>
      <c r="I82" s="1" t="s">
        <v>14</v>
      </c>
      <c r="J82" s="1" t="s">
        <v>24</v>
      </c>
      <c r="K82" s="1" t="s">
        <v>16</v>
      </c>
      <c r="L82" s="1">
        <f>IF(Diversity_in_tech_companies[[#This Row],[% White]]="-", 0,VALUE(Diversity_in_tech_companies[[#This Row],[% White]]))</f>
        <v>60</v>
      </c>
      <c r="M82" s="1">
        <f>IF(Diversity_in_tech_companies[[#This Row],[% Asian]]="-", 0,VALUE(Diversity_in_tech_companies[[#This Row],[% Asian]]))</f>
        <v>16</v>
      </c>
      <c r="N82" s="1">
        <f>IF(Diversity_in_tech_companies[[#This Row],[% Latino]]="-", 0,VALUE(Diversity_in_tech_companies[[#This Row],[% Latino]]))</f>
        <v>12</v>
      </c>
      <c r="O82" s="1">
        <f>IF(Diversity_in_tech_companies[[#This Row],[% Black]]="-", 0,VALUE(Diversity_in_tech_companies[[#This Row],[% Black]]))</f>
        <v>8</v>
      </c>
      <c r="P82" s="1">
        <f>IF(Diversity_in_tech_companies[[#This Row],[% Multi]]="-", 0,VALUE( Diversity_in_tech_companies[[#This Row],[% Multi]]))</f>
        <v>2</v>
      </c>
      <c r="Q82" s="1">
        <f>IF(Diversity_in_tech_companies[[#This Row],[% Other]]="&lt;1", 0,VALUE( Diversity_in_tech_companies[[#This Row],[% Other]]))</f>
        <v>1</v>
      </c>
      <c r="R82" s="1">
        <f>IF(Diversity_in_tech_companies[[#This Row],[% Undeclared]]="-", 0,VALUE( Diversity_in_tech_companies[[#This Row],[% Undeclared]]))</f>
        <v>0</v>
      </c>
      <c r="S82" s="1">
        <f>SUM(Diversity_in_tech_companies[[#This Row],[White]:[Undeclared]])</f>
        <v>99</v>
      </c>
      <c r="T82" s="1">
        <f>Diversity_in_tech_companies[[#This Row],[Female %]]+Diversity_in_tech_companies[[#This Row],[Male %]]</f>
        <v>100</v>
      </c>
    </row>
    <row r="83" spans="1:20" x14ac:dyDescent="0.25">
      <c r="A83">
        <v>2014</v>
      </c>
      <c r="B83" s="1" t="s">
        <v>25</v>
      </c>
      <c r="C83">
        <v>23</v>
      </c>
      <c r="D83">
        <v>77</v>
      </c>
      <c r="E83">
        <v>54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  <c r="L83" s="1">
        <f>IF(Diversity_in_tech_companies[[#This Row],[% White]]="-", 0,VALUE(Diversity_in_tech_companies[[#This Row],[% White]]))</f>
        <v>54</v>
      </c>
      <c r="M83" s="1">
        <f>IF(Diversity_in_tech_companies[[#This Row],[% Asian]]="-", 0,VALUE(Diversity_in_tech_companies[[#This Row],[% Asian]]))</f>
        <v>0</v>
      </c>
      <c r="N83" s="1">
        <f>IF(Diversity_in_tech_companies[[#This Row],[% Latino]]="-", 0,VALUE(Diversity_in_tech_companies[[#This Row],[% Latino]]))</f>
        <v>0</v>
      </c>
      <c r="O83" s="1">
        <f>IF(Diversity_in_tech_companies[[#This Row],[% Black]]="-", 0,VALUE(Diversity_in_tech_companies[[#This Row],[% Black]]))</f>
        <v>0</v>
      </c>
      <c r="P83" s="1">
        <f>IF(Diversity_in_tech_companies[[#This Row],[% Multi]]="-", 0,VALUE( Diversity_in_tech_companies[[#This Row],[% Multi]]))</f>
        <v>0</v>
      </c>
      <c r="Q83" s="1" t="e">
        <f>IF(Diversity_in_tech_companies[[#This Row],[% Other]]="&lt;1", 0,VALUE( Diversity_in_tech_companies[[#This Row],[% Other]]))</f>
        <v>#VALUE!</v>
      </c>
      <c r="R83" s="1">
        <f>IF(Diversity_in_tech_companies[[#This Row],[% Undeclared]]="-", 0,VALUE( Diversity_in_tech_companies[[#This Row],[% Undeclared]]))</f>
        <v>0</v>
      </c>
      <c r="S83" s="1" t="e">
        <f>SUM(Diversity_in_tech_companies[[#This Row],[White]:[Undeclared]])</f>
        <v>#VALUE!</v>
      </c>
      <c r="T83" s="1">
        <f>Diversity_in_tech_companies[[#This Row],[Female %]]+Diversity_in_tech_companies[[#This Row],[Male %]]</f>
        <v>100</v>
      </c>
    </row>
    <row r="84" spans="1:20" x14ac:dyDescent="0.25">
      <c r="A84">
        <v>2014</v>
      </c>
      <c r="B84" s="1" t="s">
        <v>29</v>
      </c>
      <c r="C84">
        <v>42</v>
      </c>
      <c r="D84">
        <v>58</v>
      </c>
      <c r="E84">
        <v>61</v>
      </c>
      <c r="F84" s="1" t="s">
        <v>54</v>
      </c>
      <c r="G84" s="1" t="s">
        <v>27</v>
      </c>
      <c r="H84" s="1" t="s">
        <v>37</v>
      </c>
      <c r="I84" s="1" t="s">
        <v>24</v>
      </c>
      <c r="J84" s="1" t="s">
        <v>24</v>
      </c>
      <c r="K84" s="1" t="s">
        <v>16</v>
      </c>
      <c r="L84" s="1">
        <f>IF(Diversity_in_tech_companies[[#This Row],[% White]]="-", 0,VALUE(Diversity_in_tech_companies[[#This Row],[% White]]))</f>
        <v>61</v>
      </c>
      <c r="M84" s="1">
        <f>IF(Diversity_in_tech_companies[[#This Row],[% Asian]]="-", 0,VALUE(Diversity_in_tech_companies[[#This Row],[% Asian]]))</f>
        <v>24</v>
      </c>
      <c r="N84" s="1">
        <f>IF(Diversity_in_tech_companies[[#This Row],[% Latino]]="-", 0,VALUE(Diversity_in_tech_companies[[#This Row],[% Latino]]))</f>
        <v>5</v>
      </c>
      <c r="O84" s="1">
        <f>IF(Diversity_in_tech_companies[[#This Row],[% Black]]="-", 0,VALUE(Diversity_in_tech_companies[[#This Row],[% Black]]))</f>
        <v>7</v>
      </c>
      <c r="P84" s="1">
        <f>IF(Diversity_in_tech_companies[[#This Row],[% Multi]]="-", 0,VALUE( Diversity_in_tech_companies[[#This Row],[% Multi]]))</f>
        <v>1</v>
      </c>
      <c r="Q84" s="1">
        <f>IF(Diversity_in_tech_companies[[#This Row],[% Other]]="&lt;1", 0,VALUE( Diversity_in_tech_companies[[#This Row],[% Other]]))</f>
        <v>1</v>
      </c>
      <c r="R84" s="1">
        <f>IF(Diversity_in_tech_companies[[#This Row],[% Undeclared]]="-", 0,VALUE( Diversity_in_tech_companies[[#This Row],[% Undeclared]]))</f>
        <v>0</v>
      </c>
      <c r="S84" s="1">
        <f>SUM(Diversity_in_tech_companies[[#This Row],[White]:[Undeclared]])</f>
        <v>99</v>
      </c>
      <c r="T84" s="1">
        <f>Diversity_in_tech_companies[[#This Row],[Female %]]+Diversity_in_tech_companies[[#This Row],[Male %]]</f>
        <v>100</v>
      </c>
    </row>
    <row r="85" spans="1:20" x14ac:dyDescent="0.25">
      <c r="A85">
        <v>2014</v>
      </c>
      <c r="B85" s="1" t="s">
        <v>32</v>
      </c>
      <c r="C85">
        <v>33</v>
      </c>
      <c r="D85">
        <v>67</v>
      </c>
      <c r="E85">
        <v>72</v>
      </c>
      <c r="F85" s="1" t="s">
        <v>31</v>
      </c>
      <c r="G85" s="1" t="s">
        <v>40</v>
      </c>
      <c r="H85" s="1" t="s">
        <v>37</v>
      </c>
      <c r="I85" s="1" t="s">
        <v>24</v>
      </c>
      <c r="J85" s="1" t="s">
        <v>28</v>
      </c>
      <c r="K85" s="1" t="s">
        <v>16</v>
      </c>
      <c r="L85" s="1">
        <f>IF(Diversity_in_tech_companies[[#This Row],[% White]]="-", 0,VALUE(Diversity_in_tech_companies[[#This Row],[% White]]))</f>
        <v>72</v>
      </c>
      <c r="M85" s="1">
        <f>IF(Diversity_in_tech_companies[[#This Row],[% Asian]]="-", 0,VALUE(Diversity_in_tech_companies[[#This Row],[% Asian]]))</f>
        <v>6</v>
      </c>
      <c r="N85" s="1">
        <f>IF(Diversity_in_tech_companies[[#This Row],[% Latino]]="-", 0,VALUE(Diversity_in_tech_companies[[#This Row],[% Latino]]))</f>
        <v>14</v>
      </c>
      <c r="O85" s="1">
        <f>IF(Diversity_in_tech_companies[[#This Row],[% Black]]="-", 0,VALUE(Diversity_in_tech_companies[[#This Row],[% Black]]))</f>
        <v>7</v>
      </c>
      <c r="P85" s="1">
        <f>IF(Diversity_in_tech_companies[[#This Row],[% Multi]]="-", 0,VALUE( Diversity_in_tech_companies[[#This Row],[% Multi]]))</f>
        <v>1</v>
      </c>
      <c r="Q85" s="1">
        <f>IF(Diversity_in_tech_companies[[#This Row],[% Other]]="&lt;1", 0,VALUE( Diversity_in_tech_companies[[#This Row],[% Other]]))</f>
        <v>0</v>
      </c>
      <c r="R85" s="1">
        <f>IF(Diversity_in_tech_companies[[#This Row],[% Undeclared]]="-", 0,VALUE( Diversity_in_tech_companies[[#This Row],[% Undeclared]]))</f>
        <v>0</v>
      </c>
      <c r="S85" s="1">
        <f>SUM(Diversity_in_tech_companies[[#This Row],[White]:[Undeclared]])</f>
        <v>100</v>
      </c>
      <c r="T85" s="1">
        <f>Diversity_in_tech_companies[[#This Row],[Female %]]+Diversity_in_tech_companies[[#This Row],[Male %]]</f>
        <v>100</v>
      </c>
    </row>
    <row r="86" spans="1:20" x14ac:dyDescent="0.25">
      <c r="A86">
        <v>2014</v>
      </c>
      <c r="B86" s="1" t="s">
        <v>35</v>
      </c>
      <c r="C86">
        <v>45</v>
      </c>
      <c r="D86">
        <v>55</v>
      </c>
      <c r="E86">
        <v>64</v>
      </c>
      <c r="F86" s="1" t="s">
        <v>71</v>
      </c>
      <c r="G86" s="1" t="s">
        <v>34</v>
      </c>
      <c r="H86" s="1" t="s">
        <v>14</v>
      </c>
      <c r="I86" s="1" t="s">
        <v>16</v>
      </c>
      <c r="J86" s="1" t="s">
        <v>15</v>
      </c>
      <c r="K86" s="1" t="s">
        <v>16</v>
      </c>
      <c r="L86" s="1">
        <f>IF(Diversity_in_tech_companies[[#This Row],[% White]]="-", 0,VALUE(Diversity_in_tech_companies[[#This Row],[% White]]))</f>
        <v>64</v>
      </c>
      <c r="M86" s="1">
        <f>IF(Diversity_in_tech_companies[[#This Row],[% Asian]]="-", 0,VALUE(Diversity_in_tech_companies[[#This Row],[% Asian]]))</f>
        <v>23</v>
      </c>
      <c r="N86" s="1">
        <f>IF(Diversity_in_tech_companies[[#This Row],[% Latino]]="-", 0,VALUE(Diversity_in_tech_companies[[#This Row],[% Latino]]))</f>
        <v>8</v>
      </c>
      <c r="O86" s="1">
        <f>IF(Diversity_in_tech_companies[[#This Row],[% Black]]="-", 0,VALUE(Diversity_in_tech_companies[[#This Row],[% Black]]))</f>
        <v>2</v>
      </c>
      <c r="P86" s="1">
        <f>IF(Diversity_in_tech_companies[[#This Row],[% Multi]]="-", 0,VALUE( Diversity_in_tech_companies[[#This Row],[% Multi]]))</f>
        <v>0</v>
      </c>
      <c r="Q86" s="1">
        <f>IF(Diversity_in_tech_companies[[#This Row],[% Other]]="&lt;1", 0,VALUE( Diversity_in_tech_companies[[#This Row],[% Other]]))</f>
        <v>3</v>
      </c>
      <c r="R86" s="1">
        <f>IF(Diversity_in_tech_companies[[#This Row],[% Undeclared]]="-", 0,VALUE( Diversity_in_tech_companies[[#This Row],[% Undeclared]]))</f>
        <v>0</v>
      </c>
      <c r="S86" s="1">
        <f>SUM(Diversity_in_tech_companies[[#This Row],[White]:[Undeclared]])</f>
        <v>100</v>
      </c>
      <c r="T86" s="1">
        <f>Diversity_in_tech_companies[[#This Row],[Female %]]+Diversity_in_tech_companies[[#This Row],[Male %]]</f>
        <v>100</v>
      </c>
    </row>
    <row r="87" spans="1:20" x14ac:dyDescent="0.25">
      <c r="A87">
        <v>2014</v>
      </c>
      <c r="B87" s="1" t="s">
        <v>38</v>
      </c>
      <c r="C87">
        <v>16</v>
      </c>
      <c r="D87">
        <v>84</v>
      </c>
      <c r="E87">
        <v>38</v>
      </c>
      <c r="F87" s="1" t="s">
        <v>12</v>
      </c>
      <c r="G87" s="1" t="s">
        <v>15</v>
      </c>
      <c r="H87" s="1" t="s">
        <v>24</v>
      </c>
      <c r="I87" s="1" t="s">
        <v>40</v>
      </c>
      <c r="J87" s="1" t="s">
        <v>28</v>
      </c>
      <c r="K87" s="1" t="s">
        <v>16</v>
      </c>
      <c r="L87" s="1">
        <f>IF(Diversity_in_tech_companies[[#This Row],[% White]]="-", 0,VALUE(Diversity_in_tech_companies[[#This Row],[% White]]))</f>
        <v>38</v>
      </c>
      <c r="M87" s="1">
        <f>IF(Diversity_in_tech_companies[[#This Row],[% Asian]]="-", 0,VALUE(Diversity_in_tech_companies[[#This Row],[% Asian]]))</f>
        <v>44</v>
      </c>
      <c r="N87" s="1">
        <f>IF(Diversity_in_tech_companies[[#This Row],[% Latino]]="-", 0,VALUE(Diversity_in_tech_companies[[#This Row],[% Latino]]))</f>
        <v>3</v>
      </c>
      <c r="O87" s="1">
        <f>IF(Diversity_in_tech_companies[[#This Row],[% Black]]="-", 0,VALUE(Diversity_in_tech_companies[[#This Row],[% Black]]))</f>
        <v>1</v>
      </c>
      <c r="P87" s="1">
        <f>IF(Diversity_in_tech_companies[[#This Row],[% Multi]]="-", 0,VALUE( Diversity_in_tech_companies[[#This Row],[% Multi]]))</f>
        <v>14</v>
      </c>
      <c r="Q87" s="1">
        <f>IF(Diversity_in_tech_companies[[#This Row],[% Other]]="&lt;1", 0,VALUE( Diversity_in_tech_companies[[#This Row],[% Other]]))</f>
        <v>0</v>
      </c>
      <c r="R87" s="1">
        <f>IF(Diversity_in_tech_companies[[#This Row],[% Undeclared]]="-", 0,VALUE( Diversity_in_tech_companies[[#This Row],[% Undeclared]]))</f>
        <v>0</v>
      </c>
      <c r="S87" s="1">
        <f>SUM(Diversity_in_tech_companies[[#This Row],[White]:[Undeclared]])</f>
        <v>100</v>
      </c>
      <c r="T87" s="1">
        <f>Diversity_in_tech_companies[[#This Row],[Female %]]+Diversity_in_tech_companies[[#This Row],[Male %]]</f>
        <v>100</v>
      </c>
    </row>
    <row r="88" spans="1:20" x14ac:dyDescent="0.25">
      <c r="A88">
        <v>2014</v>
      </c>
      <c r="B88" s="1" t="s">
        <v>41</v>
      </c>
      <c r="C88">
        <v>30</v>
      </c>
      <c r="D88">
        <v>70</v>
      </c>
      <c r="E88">
        <v>69</v>
      </c>
      <c r="F88" s="1" t="s">
        <v>23</v>
      </c>
      <c r="G88" s="1" t="s">
        <v>42</v>
      </c>
      <c r="H88" s="1" t="s">
        <v>43</v>
      </c>
      <c r="I88" s="1" t="s">
        <v>16</v>
      </c>
      <c r="J88" s="1" t="s">
        <v>24</v>
      </c>
      <c r="K88" s="1" t="s">
        <v>16</v>
      </c>
      <c r="L88" s="1">
        <f>IF(Diversity_in_tech_companies[[#This Row],[% White]]="-", 0,VALUE(Diversity_in_tech_companies[[#This Row],[% White]]))</f>
        <v>69</v>
      </c>
      <c r="M88" s="1">
        <f>IF(Diversity_in_tech_companies[[#This Row],[% Asian]]="-", 0,VALUE(Diversity_in_tech_companies[[#This Row],[% Asian]]))</f>
        <v>9</v>
      </c>
      <c r="N88" s="1">
        <f>IF(Diversity_in_tech_companies[[#This Row],[% Latino]]="-", 0,VALUE(Diversity_in_tech_companies[[#This Row],[% Latino]]))</f>
        <v>11</v>
      </c>
      <c r="O88" s="1">
        <f>IF(Diversity_in_tech_companies[[#This Row],[% Black]]="-", 0,VALUE(Diversity_in_tech_companies[[#This Row],[% Black]]))</f>
        <v>10</v>
      </c>
      <c r="P88" s="1">
        <f>IF(Diversity_in_tech_companies[[#This Row],[% Multi]]="-", 0,VALUE( Diversity_in_tech_companies[[#This Row],[% Multi]]))</f>
        <v>0</v>
      </c>
      <c r="Q88" s="1">
        <f>IF(Diversity_in_tech_companies[[#This Row],[% Other]]="&lt;1", 0,VALUE( Diversity_in_tech_companies[[#This Row],[% Other]]))</f>
        <v>1</v>
      </c>
      <c r="R88" s="1">
        <f>IF(Diversity_in_tech_companies[[#This Row],[% Undeclared]]="-", 0,VALUE( Diversity_in_tech_companies[[#This Row],[% Undeclared]]))</f>
        <v>0</v>
      </c>
      <c r="S88" s="1">
        <f>SUM(Diversity_in_tech_companies[[#This Row],[White]:[Undeclared]])</f>
        <v>100</v>
      </c>
      <c r="T88" s="1">
        <f>Diversity_in_tech_companies[[#This Row],[Female %]]+Diversity_in_tech_companies[[#This Row],[Male %]]</f>
        <v>100</v>
      </c>
    </row>
    <row r="89" spans="1:20" x14ac:dyDescent="0.25">
      <c r="A89">
        <v>2014</v>
      </c>
      <c r="B89" s="1" t="s">
        <v>44</v>
      </c>
      <c r="C89">
        <v>42</v>
      </c>
      <c r="D89">
        <v>58</v>
      </c>
      <c r="E89">
        <v>63</v>
      </c>
      <c r="F89" s="1" t="s">
        <v>42</v>
      </c>
      <c r="G89" s="1" t="s">
        <v>56</v>
      </c>
      <c r="H89" s="1" t="s">
        <v>43</v>
      </c>
      <c r="I89" s="1" t="s">
        <v>16</v>
      </c>
      <c r="J89" s="1" t="s">
        <v>19</v>
      </c>
      <c r="K89" s="1" t="s">
        <v>16</v>
      </c>
      <c r="L89" s="1">
        <f>IF(Diversity_in_tech_companies[[#This Row],[% White]]="-", 0,VALUE(Diversity_in_tech_companies[[#This Row],[% White]]))</f>
        <v>63</v>
      </c>
      <c r="M89" s="1">
        <f>IF(Diversity_in_tech_companies[[#This Row],[% Asian]]="-", 0,VALUE(Diversity_in_tech_companies[[#This Row],[% Asian]]))</f>
        <v>11</v>
      </c>
      <c r="N89" s="1">
        <f>IF(Diversity_in_tech_companies[[#This Row],[% Latino]]="-", 0,VALUE(Diversity_in_tech_companies[[#This Row],[% Latino]]))</f>
        <v>16</v>
      </c>
      <c r="O89" s="1">
        <f>IF(Diversity_in_tech_companies[[#This Row],[% Black]]="-", 0,VALUE(Diversity_in_tech_companies[[#This Row],[% Black]]))</f>
        <v>10</v>
      </c>
      <c r="P89" s="1">
        <f>IF(Diversity_in_tech_companies[[#This Row],[% Multi]]="-", 0,VALUE( Diversity_in_tech_companies[[#This Row],[% Multi]]))</f>
        <v>0</v>
      </c>
      <c r="Q89" s="1">
        <f>IF(Diversity_in_tech_companies[[#This Row],[% Other]]="&lt;1", 0,VALUE( Diversity_in_tech_companies[[#This Row],[% Other]]))</f>
        <v>0</v>
      </c>
      <c r="R89" s="1">
        <f>IF(Diversity_in_tech_companies[[#This Row],[% Undeclared]]="-", 0,VALUE( Diversity_in_tech_companies[[#This Row],[% Undeclared]]))</f>
        <v>0</v>
      </c>
      <c r="S89" s="1">
        <f>SUM(Diversity_in_tech_companies[[#This Row],[White]:[Undeclared]])</f>
        <v>100</v>
      </c>
      <c r="T89" s="1">
        <f>Diversity_in_tech_companies[[#This Row],[Female %]]+Diversity_in_tech_companies[[#This Row],[Male %]]</f>
        <v>100</v>
      </c>
    </row>
    <row r="90" spans="1:20" x14ac:dyDescent="0.25">
      <c r="A90">
        <v>2014</v>
      </c>
      <c r="B90" s="1" t="s">
        <v>46</v>
      </c>
      <c r="C90">
        <v>25</v>
      </c>
      <c r="D90">
        <v>75</v>
      </c>
      <c r="E90">
        <v>61</v>
      </c>
      <c r="F90" s="1" t="s">
        <v>72</v>
      </c>
      <c r="G90" s="1" t="s">
        <v>23</v>
      </c>
      <c r="H90" s="1" t="s">
        <v>13</v>
      </c>
      <c r="I90" s="1" t="s">
        <v>16</v>
      </c>
      <c r="J90" s="1" t="s">
        <v>24</v>
      </c>
      <c r="K90" s="1" t="s">
        <v>16</v>
      </c>
      <c r="L90" s="1">
        <f>IF(Diversity_in_tech_companies[[#This Row],[% White]]="-", 0,VALUE(Diversity_in_tech_companies[[#This Row],[% White]]))</f>
        <v>61</v>
      </c>
      <c r="M90" s="1">
        <f>IF(Diversity_in_tech_companies[[#This Row],[% Asian]]="-", 0,VALUE(Diversity_in_tech_companies[[#This Row],[% Asian]]))</f>
        <v>26</v>
      </c>
      <c r="N90" s="1">
        <f>IF(Diversity_in_tech_companies[[#This Row],[% Latino]]="-", 0,VALUE(Diversity_in_tech_companies[[#This Row],[% Latino]]))</f>
        <v>9</v>
      </c>
      <c r="O90" s="1">
        <f>IF(Diversity_in_tech_companies[[#This Row],[% Black]]="-", 0,VALUE(Diversity_in_tech_companies[[#This Row],[% Black]]))</f>
        <v>4</v>
      </c>
      <c r="P90" s="1">
        <f>IF(Diversity_in_tech_companies[[#This Row],[% Multi]]="-", 0,VALUE( Diversity_in_tech_companies[[#This Row],[% Multi]]))</f>
        <v>0</v>
      </c>
      <c r="Q90" s="1">
        <f>IF(Diversity_in_tech_companies[[#This Row],[% Other]]="&lt;1", 0,VALUE( Diversity_in_tech_companies[[#This Row],[% Other]]))</f>
        <v>1</v>
      </c>
      <c r="R90" s="1">
        <f>IF(Diversity_in_tech_companies[[#This Row],[% Undeclared]]="-", 0,VALUE( Diversity_in_tech_companies[[#This Row],[% Undeclared]]))</f>
        <v>0</v>
      </c>
      <c r="S90" s="1">
        <f>SUM(Diversity_in_tech_companies[[#This Row],[White]:[Undeclared]])</f>
        <v>101</v>
      </c>
      <c r="T90" s="1">
        <f>Diversity_in_tech_companies[[#This Row],[Female %]]+Diversity_in_tech_companies[[#This Row],[Male %]]</f>
        <v>100</v>
      </c>
    </row>
    <row r="91" spans="1:20" x14ac:dyDescent="0.25">
      <c r="A91">
        <v>2014</v>
      </c>
      <c r="B91" s="1" t="s">
        <v>47</v>
      </c>
      <c r="C91">
        <v>47</v>
      </c>
      <c r="D91">
        <v>53</v>
      </c>
      <c r="E91">
        <v>71</v>
      </c>
      <c r="F91" s="1" t="s">
        <v>63</v>
      </c>
      <c r="G91" s="1" t="s">
        <v>27</v>
      </c>
      <c r="H91" s="1" t="s">
        <v>13</v>
      </c>
      <c r="I91" s="1" t="s">
        <v>16</v>
      </c>
      <c r="J91" s="1" t="s">
        <v>13</v>
      </c>
      <c r="K91" s="1" t="s">
        <v>16</v>
      </c>
      <c r="L91" s="1">
        <f>IF(Diversity_in_tech_companies[[#This Row],[% White]]="-", 0,VALUE(Diversity_in_tech_companies[[#This Row],[% White]]))</f>
        <v>71</v>
      </c>
      <c r="M91" s="1">
        <f>IF(Diversity_in_tech_companies[[#This Row],[% Asian]]="-", 0,VALUE(Diversity_in_tech_companies[[#This Row],[% Asian]]))</f>
        <v>15</v>
      </c>
      <c r="N91" s="1">
        <f>IF(Diversity_in_tech_companies[[#This Row],[% Latino]]="-", 0,VALUE(Diversity_in_tech_companies[[#This Row],[% Latino]]))</f>
        <v>5</v>
      </c>
      <c r="O91" s="1">
        <f>IF(Diversity_in_tech_companies[[#This Row],[% Black]]="-", 0,VALUE(Diversity_in_tech_companies[[#This Row],[% Black]]))</f>
        <v>4</v>
      </c>
      <c r="P91" s="1">
        <f>IF(Diversity_in_tech_companies[[#This Row],[% Multi]]="-", 0,VALUE( Diversity_in_tech_companies[[#This Row],[% Multi]]))</f>
        <v>0</v>
      </c>
      <c r="Q91" s="1">
        <f>IF(Diversity_in_tech_companies[[#This Row],[% Other]]="&lt;1", 0,VALUE( Diversity_in_tech_companies[[#This Row],[% Other]]))</f>
        <v>4</v>
      </c>
      <c r="R91" s="1">
        <f>IF(Diversity_in_tech_companies[[#This Row],[% Undeclared]]="-", 0,VALUE( Diversity_in_tech_companies[[#This Row],[% Undeclared]]))</f>
        <v>0</v>
      </c>
      <c r="S91" s="1">
        <f>SUM(Diversity_in_tech_companies[[#This Row],[White]:[Undeclared]])</f>
        <v>99</v>
      </c>
      <c r="T91" s="1">
        <f>Diversity_in_tech_companies[[#This Row],[Female %]]+Diversity_in_tech_companies[[#This Row],[Male %]]</f>
        <v>100</v>
      </c>
    </row>
    <row r="92" spans="1:20" x14ac:dyDescent="0.25">
      <c r="A92">
        <v>2014</v>
      </c>
      <c r="B92" s="1" t="s">
        <v>49</v>
      </c>
      <c r="C92">
        <v>37</v>
      </c>
      <c r="D92">
        <v>63</v>
      </c>
      <c r="E92">
        <v>60</v>
      </c>
      <c r="F92" s="1" t="s">
        <v>22</v>
      </c>
      <c r="G92" s="1" t="s">
        <v>23</v>
      </c>
      <c r="H92" s="1" t="s">
        <v>63</v>
      </c>
      <c r="I92" s="1" t="s">
        <v>16</v>
      </c>
      <c r="J92" s="1" t="s">
        <v>15</v>
      </c>
      <c r="K92" s="1" t="s">
        <v>16</v>
      </c>
      <c r="L92" s="1">
        <f>IF(Diversity_in_tech_companies[[#This Row],[% White]]="-", 0,VALUE(Diversity_in_tech_companies[[#This Row],[% White]]))</f>
        <v>60</v>
      </c>
      <c r="M92" s="1">
        <f>IF(Diversity_in_tech_companies[[#This Row],[% Asian]]="-", 0,VALUE(Diversity_in_tech_companies[[#This Row],[% Asian]]))</f>
        <v>13</v>
      </c>
      <c r="N92" s="1">
        <f>IF(Diversity_in_tech_companies[[#This Row],[% Latino]]="-", 0,VALUE(Diversity_in_tech_companies[[#This Row],[% Latino]]))</f>
        <v>9</v>
      </c>
      <c r="O92" s="1">
        <f>IF(Diversity_in_tech_companies[[#This Row],[% Black]]="-", 0,VALUE(Diversity_in_tech_companies[[#This Row],[% Black]]))</f>
        <v>15</v>
      </c>
      <c r="P92" s="1">
        <f>IF(Diversity_in_tech_companies[[#This Row],[% Multi]]="-", 0,VALUE( Diversity_in_tech_companies[[#This Row],[% Multi]]))</f>
        <v>0</v>
      </c>
      <c r="Q92" s="1">
        <f>IF(Diversity_in_tech_companies[[#This Row],[% Other]]="&lt;1", 0,VALUE( Diversity_in_tech_companies[[#This Row],[% Other]]))</f>
        <v>3</v>
      </c>
      <c r="R92" s="1">
        <f>IF(Diversity_in_tech_companies[[#This Row],[% Undeclared]]="-", 0,VALUE( Diversity_in_tech_companies[[#This Row],[% Undeclared]]))</f>
        <v>0</v>
      </c>
      <c r="S92" s="1">
        <f>SUM(Diversity_in_tech_companies[[#This Row],[White]:[Undeclared]])</f>
        <v>100</v>
      </c>
      <c r="T92" s="1">
        <f>Diversity_in_tech_companies[[#This Row],[Female %]]+Diversity_in_tech_companies[[#This Row],[Male %]]</f>
        <v>100</v>
      </c>
    </row>
    <row r="93" spans="1:20" x14ac:dyDescent="0.25">
      <c r="A93">
        <v>2014</v>
      </c>
      <c r="B93" s="1" t="s">
        <v>53</v>
      </c>
      <c r="C93">
        <v>29</v>
      </c>
      <c r="D93">
        <v>71</v>
      </c>
      <c r="E93">
        <v>67</v>
      </c>
      <c r="F93" s="1" t="s">
        <v>75</v>
      </c>
      <c r="G93" s="1" t="s">
        <v>13</v>
      </c>
      <c r="H93" s="1" t="s">
        <v>14</v>
      </c>
      <c r="I93" s="1" t="s">
        <v>14</v>
      </c>
      <c r="J93" s="1" t="s">
        <v>15</v>
      </c>
      <c r="K93" s="1" t="s">
        <v>16</v>
      </c>
      <c r="L93" s="1">
        <f>IF(Diversity_in_tech_companies[[#This Row],[% White]]="-", 0,VALUE(Diversity_in_tech_companies[[#This Row],[% White]]))</f>
        <v>67</v>
      </c>
      <c r="M93" s="1">
        <f>IF(Diversity_in_tech_companies[[#This Row],[% Asian]]="-", 0,VALUE(Diversity_in_tech_companies[[#This Row],[% Asian]]))</f>
        <v>22</v>
      </c>
      <c r="N93" s="1">
        <f>IF(Diversity_in_tech_companies[[#This Row],[% Latino]]="-", 0,VALUE(Diversity_in_tech_companies[[#This Row],[% Latino]]))</f>
        <v>4</v>
      </c>
      <c r="O93" s="1">
        <f>IF(Diversity_in_tech_companies[[#This Row],[% Black]]="-", 0,VALUE(Diversity_in_tech_companies[[#This Row],[% Black]]))</f>
        <v>2</v>
      </c>
      <c r="P93" s="1">
        <f>IF(Diversity_in_tech_companies[[#This Row],[% Multi]]="-", 0,VALUE( Diversity_in_tech_companies[[#This Row],[% Multi]]))</f>
        <v>2</v>
      </c>
      <c r="Q93" s="1">
        <f>IF(Diversity_in_tech_companies[[#This Row],[% Other]]="&lt;1", 0,VALUE( Diversity_in_tech_companies[[#This Row],[% Other]]))</f>
        <v>3</v>
      </c>
      <c r="R93" s="1">
        <f>IF(Diversity_in_tech_companies[[#This Row],[% Undeclared]]="-", 0,VALUE( Diversity_in_tech_companies[[#This Row],[% Undeclared]]))</f>
        <v>0</v>
      </c>
      <c r="S93" s="1">
        <f>SUM(Diversity_in_tech_companies[[#This Row],[White]:[Undeclared]])</f>
        <v>100</v>
      </c>
      <c r="T93" s="1">
        <f>Diversity_in_tech_companies[[#This Row],[Female %]]+Diversity_in_tech_companies[[#This Row],[Male %]]</f>
        <v>100</v>
      </c>
    </row>
    <row r="94" spans="1:20" x14ac:dyDescent="0.25">
      <c r="A94">
        <v>2014</v>
      </c>
      <c r="B94" s="1" t="s">
        <v>55</v>
      </c>
      <c r="C94">
        <v>49</v>
      </c>
      <c r="D94">
        <v>51</v>
      </c>
      <c r="E94">
        <v>71</v>
      </c>
      <c r="F94" s="1" t="s">
        <v>33</v>
      </c>
      <c r="G94" s="1" t="s">
        <v>37</v>
      </c>
      <c r="H94" s="1" t="s">
        <v>15</v>
      </c>
      <c r="I94" s="1" t="s">
        <v>31</v>
      </c>
      <c r="J94" s="1" t="s">
        <v>24</v>
      </c>
      <c r="K94" s="1" t="s">
        <v>16</v>
      </c>
      <c r="L94" s="1">
        <f>IF(Diversity_in_tech_companies[[#This Row],[% White]]="-", 0,VALUE(Diversity_in_tech_companies[[#This Row],[% White]]))</f>
        <v>71</v>
      </c>
      <c r="M94" s="1">
        <f>IF(Diversity_in_tech_companies[[#This Row],[% Asian]]="-", 0,VALUE(Diversity_in_tech_companies[[#This Row],[% Asian]]))</f>
        <v>12</v>
      </c>
      <c r="N94" s="1">
        <f>IF(Diversity_in_tech_companies[[#This Row],[% Latino]]="-", 0,VALUE(Diversity_in_tech_companies[[#This Row],[% Latino]]))</f>
        <v>7</v>
      </c>
      <c r="O94" s="1">
        <f>IF(Diversity_in_tech_companies[[#This Row],[% Black]]="-", 0,VALUE(Diversity_in_tech_companies[[#This Row],[% Black]]))</f>
        <v>3</v>
      </c>
      <c r="P94" s="1">
        <f>IF(Diversity_in_tech_companies[[#This Row],[% Multi]]="-", 0,VALUE( Diversity_in_tech_companies[[#This Row],[% Multi]]))</f>
        <v>6</v>
      </c>
      <c r="Q94" s="1">
        <f>IF(Diversity_in_tech_companies[[#This Row],[% Other]]="&lt;1", 0,VALUE( Diversity_in_tech_companies[[#This Row],[% Other]]))</f>
        <v>1</v>
      </c>
      <c r="R94" s="1">
        <f>IF(Diversity_in_tech_companies[[#This Row],[% Undeclared]]="-", 0,VALUE( Diversity_in_tech_companies[[#This Row],[% Undeclared]]))</f>
        <v>0</v>
      </c>
      <c r="S94" s="1">
        <f>SUM(Diversity_in_tech_companies[[#This Row],[White]:[Undeclared]])</f>
        <v>100</v>
      </c>
      <c r="T94" s="1">
        <f>Diversity_in_tech_companies[[#This Row],[Female %]]+Diversity_in_tech_companies[[#This Row],[Male %]]</f>
        <v>100</v>
      </c>
    </row>
    <row r="95" spans="1:20" x14ac:dyDescent="0.25">
      <c r="A95">
        <v>2014</v>
      </c>
      <c r="B95" s="1" t="s">
        <v>51</v>
      </c>
      <c r="C95">
        <v>29</v>
      </c>
      <c r="D95">
        <v>71</v>
      </c>
      <c r="E95">
        <v>61</v>
      </c>
      <c r="F95" s="1" t="s">
        <v>74</v>
      </c>
      <c r="G95" s="1" t="s">
        <v>27</v>
      </c>
      <c r="H95" s="1" t="s">
        <v>13</v>
      </c>
      <c r="I95" s="1" t="s">
        <v>24</v>
      </c>
      <c r="J95" s="1" t="s">
        <v>24</v>
      </c>
      <c r="K95" s="1" t="s">
        <v>16</v>
      </c>
      <c r="L95" s="1">
        <f>IF(Diversity_in_tech_companies[[#This Row],[% White]]="-", 0,VALUE(Diversity_in_tech_companies[[#This Row],[% White]]))</f>
        <v>61</v>
      </c>
      <c r="M95" s="1">
        <f>IF(Diversity_in_tech_companies[[#This Row],[% Asian]]="-", 0,VALUE(Diversity_in_tech_companies[[#This Row],[% Asian]]))</f>
        <v>29</v>
      </c>
      <c r="N95" s="1">
        <f>IF(Diversity_in_tech_companies[[#This Row],[% Latino]]="-", 0,VALUE(Diversity_in_tech_companies[[#This Row],[% Latino]]))</f>
        <v>5</v>
      </c>
      <c r="O95" s="1">
        <f>IF(Diversity_in_tech_companies[[#This Row],[% Black]]="-", 0,VALUE(Diversity_in_tech_companies[[#This Row],[% Black]]))</f>
        <v>4</v>
      </c>
      <c r="P95" s="1">
        <f>IF(Diversity_in_tech_companies[[#This Row],[% Multi]]="-", 0,VALUE( Diversity_in_tech_companies[[#This Row],[% Multi]]))</f>
        <v>1</v>
      </c>
      <c r="Q95" s="1">
        <f>IF(Diversity_in_tech_companies[[#This Row],[% Other]]="&lt;1", 0,VALUE( Diversity_in_tech_companies[[#This Row],[% Other]]))</f>
        <v>1</v>
      </c>
      <c r="R95" s="1">
        <f>IF(Diversity_in_tech_companies[[#This Row],[% Undeclared]]="-", 0,VALUE( Diversity_in_tech_companies[[#This Row],[% Undeclared]]))</f>
        <v>0</v>
      </c>
      <c r="S95" s="1">
        <f>SUM(Diversity_in_tech_companies[[#This Row],[White]:[Undeclared]])</f>
        <v>101</v>
      </c>
      <c r="T95" s="1">
        <f>Diversity_in_tech_companies[[#This Row],[Female %]]+Diversity_in_tech_companies[[#This Row],[Male %]]</f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4485-D8C0-4651-B2DA-FD59669EBC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7 1 D B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7 1 D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Q w V g H 7 Q Y H e w E A A N s C A A A T A B w A R m 9 y b X V s Y X M v U 2 V j d G l v b j E u b S C i G A A o o B Q A A A A A A A A A A A A A A A A A A A A A A A A A A A B 9 k m 9 L w z A Q x t 8 P 9 h 1 C Z b B B V q i o L 5 S + 0 F Z R 8 O 8 6 E b E y Y n q u 0 f Q y k u t w j H 1 3 s 3 W g Y j V v k v y e y z 1 3 R x x I U g Z Z 1 u z R U b f T 7 b h S W C h Y q u Z g n a L F R O G E Q J Y T a a q Z Q A W O x U w D d T v M r 8 z U V o I n i Z u H q Z F 1 B U j 9 M 6 U h T A y S v 7 h + k B 7 m t 9 a 8 e R e X Z 7 I 0 R u f 3 5 n W U p 4 J E J h W g h N x Z m c + a o G E 0 n F p T z 4 b R f j 4 C t 3 F w + T 8 F h d L N g w F / S k G r S h H Y O O A B Z 4 n R d Y U u j i L O T l G a Q u E 0 j n b 3 d z m 7 q w 1 B R g s N 8 d c x v D Y I z w P e d L Y T + J o r r x X s H E T h v Q P f 5 l i 8 + M C t s u X 9 Z g i c P W 3 5 s d a Z F F p Y F 5 O t v 6 d M S o F T n 3 G 8 m M F X u r E V 6 F 6 N r Z q K 1 6 L r t / j z 5 T J 4 B G F 9 b x d I B 3 v h O n L F 2 T J I N q N Y e I E 8 Y g Q f t O F n U A k N r P f 7 x d U f v M c e S j / C N u H Y K Y G / L H r s U p B C 0 y K c a C H f W / h V r U m 1 8 B s q w b b w e y x A 6 v W 3 / C G u B t 2 O w t b R H n 0 C U E s B A i 0 A F A A C A A g A 7 1 D B W P F q 3 7 K k A A A A 9 g A A A B I A A A A A A A A A A A A A A A A A A A A A A E N v b m Z p Z y 9 Q Y W N r Y W d l L n h t b F B L A Q I t A B Q A A g A I A O 9 Q w V g P y u m r p A A A A O k A A A A T A A A A A A A A A A A A A A A A A P A A A A B b Q 2 9 u d G V u d F 9 U e X B l c 1 0 u e G 1 s U E s B A i 0 A F A A C A A g A 7 1 D B W A f t B g d 7 A Q A A 2 w I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A A A A A A A A A p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m V y c 2 l 0 e V 9 p b l 9 0 Z W N o X 2 N v b X B h b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Y j B j N z R j L T Q x N G Q t N D B l M S 1 h M T A y L T B k M T F m M G Q z Z D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a X Z l c n N p d H l f a W 5 f d G V j a F 9 j b 2 1 w Y W 5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F U M T Q 6 M D c 6 M z A u M j k 3 M z k 4 N F o i I C 8 + P E V u d H J 5 I F R 5 c G U 9 I k Z p b G x D b 2 x 1 b W 5 U e X B l c y I g V m F s d W U 9 I n N B d 1 l E Q X d N R 0 J n W U d C Z 1 k 9 I i A v P j x F b n R y e S B U e X B l P S J G a W x s Q 2 9 s d W 1 u T m F t Z X M i I F Z h b H V l P S J z W y Z x d W 9 0 O 1 l l Y X I m c X V v d D s s J n F 1 b 3 Q 7 Q 2 9 t c G F u e S Z x d W 9 0 O y w m c X V v d D t G Z W 1 h b G U g J S Z x d W 9 0 O y w m c X V v d D t N Y W x l I C U m c X V v d D s s J n F 1 b 3 Q 7 J S B X a G l 0 Z S Z x d W 9 0 O y w m c X V v d D s l I E F z a W F u J n F 1 b 3 Q 7 L C Z x d W 9 0 O y U g T G F 0 a W 5 v J n F 1 b 3 Q 7 L C Z x d W 9 0 O y U g Q m x h Y 2 s m c X V v d D s s J n F 1 b 3 Q 7 J S B N d W x 0 a S Z x d W 9 0 O y w m c X V v d D s l I E 9 0 a G V y J n F 1 b 3 Q 7 L C Z x d W 9 0 O y U g V W 5 k Z W N s Y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l c n N p d H l f a W 5 f d G V j a F 9 j b 2 1 w Y W 5 p Z X M v Q X V 0 b 1 J l b W 9 2 Z W R D b 2 x 1 b W 5 z M S 5 7 W W V h c i w w f S Z x d W 9 0 O y w m c X V v d D t T Z W N 0 a W 9 u M S 9 E a X Z l c n N p d H l f a W 5 f d G V j a F 9 j b 2 1 w Y W 5 p Z X M v Q X V 0 b 1 J l b W 9 2 Z W R D b 2 x 1 b W 5 z M S 5 7 Q 2 9 t c G F u e S w x f S Z x d W 9 0 O y w m c X V v d D t T Z W N 0 a W 9 u M S 9 E a X Z l c n N p d H l f a W 5 f d G V j a F 9 j b 2 1 w Y W 5 p Z X M v Q X V 0 b 1 J l b W 9 2 Z W R D b 2 x 1 b W 5 z M S 5 7 R m V t Y W x l I C U s M n 0 m c X V v d D s s J n F 1 b 3 Q 7 U 2 V j d G l v b j E v R G l 2 Z X J z a X R 5 X 2 l u X 3 R l Y 2 h f Y 2 9 t c G F u a W V z L 0 F 1 d G 9 S Z W 1 v d m V k Q 2 9 s d W 1 u c z E u e 0 1 h b G U g J S w z f S Z x d W 9 0 O y w m c X V v d D t T Z W N 0 a W 9 u M S 9 E a X Z l c n N p d H l f a W 5 f d G V j a F 9 j b 2 1 w Y W 5 p Z X M v Q X V 0 b 1 J l b W 9 2 Z W R D b 2 x 1 b W 5 z M S 5 7 J S B X a G l 0 Z S w 0 f S Z x d W 9 0 O y w m c X V v d D t T Z W N 0 a W 9 u M S 9 E a X Z l c n N p d H l f a W 5 f d G V j a F 9 j b 2 1 w Y W 5 p Z X M v Q X V 0 b 1 J l b W 9 2 Z W R D b 2 x 1 b W 5 z M S 5 7 J S B B c 2 l h b i w 1 f S Z x d W 9 0 O y w m c X V v d D t T Z W N 0 a W 9 u M S 9 E a X Z l c n N p d H l f a W 5 f d G V j a F 9 j b 2 1 w Y W 5 p Z X M v Q X V 0 b 1 J l b W 9 2 Z W R D b 2 x 1 b W 5 z M S 5 7 J S B M Y X R p b m 8 s N n 0 m c X V v d D s s J n F 1 b 3 Q 7 U 2 V j d G l v b j E v R G l 2 Z X J z a X R 5 X 2 l u X 3 R l Y 2 h f Y 2 9 t c G F u a W V z L 0 F 1 d G 9 S Z W 1 v d m V k Q 2 9 s d W 1 u c z E u e y U g Q m x h Y 2 s s N 3 0 m c X V v d D s s J n F 1 b 3 Q 7 U 2 V j d G l v b j E v R G l 2 Z X J z a X R 5 X 2 l u X 3 R l Y 2 h f Y 2 9 t c G F u a W V z L 0 F 1 d G 9 S Z W 1 v d m V k Q 2 9 s d W 1 u c z E u e y U g T X V s d G k s O H 0 m c X V v d D s s J n F 1 b 3 Q 7 U 2 V j d G l v b j E v R G l 2 Z X J z a X R 5 X 2 l u X 3 R l Y 2 h f Y 2 9 t c G F u a W V z L 0 F 1 d G 9 S Z W 1 v d m V k Q 2 9 s d W 1 u c z E u e y U g T 3 R o Z X I s O X 0 m c X V v d D s s J n F 1 b 3 Q 7 U 2 V j d G l v b j E v R G l 2 Z X J z a X R 5 X 2 l u X 3 R l Y 2 h f Y 2 9 t c G F u a W V z L 0 F 1 d G 9 S Z W 1 v d m V k Q 2 9 s d W 1 u c z E u e y U g V W 5 k Z W N s Y X J l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p d m V y c 2 l 0 e V 9 p b l 9 0 Z W N o X 2 N v b X B h b m l l c y 9 B d X R v U m V t b 3 Z l Z E N v b H V t b n M x L n t Z Z W F y L D B 9 J n F 1 b 3 Q 7 L C Z x d W 9 0 O 1 N l Y 3 R p b 2 4 x L 0 R p d m V y c 2 l 0 e V 9 p b l 9 0 Z W N o X 2 N v b X B h b m l l c y 9 B d X R v U m V t b 3 Z l Z E N v b H V t b n M x L n t D b 2 1 w Y W 5 5 L D F 9 J n F 1 b 3 Q 7 L C Z x d W 9 0 O 1 N l Y 3 R p b 2 4 x L 0 R p d m V y c 2 l 0 e V 9 p b l 9 0 Z W N o X 2 N v b X B h b m l l c y 9 B d X R v U m V t b 3 Z l Z E N v b H V t b n M x L n t G Z W 1 h b G U g J S w y f S Z x d W 9 0 O y w m c X V v d D t T Z W N 0 a W 9 u M S 9 E a X Z l c n N p d H l f a W 5 f d G V j a F 9 j b 2 1 w Y W 5 p Z X M v Q X V 0 b 1 J l b W 9 2 Z W R D b 2 x 1 b W 5 z M S 5 7 T W F s Z S A l L D N 9 J n F 1 b 3 Q 7 L C Z x d W 9 0 O 1 N l Y 3 R p b 2 4 x L 0 R p d m V y c 2 l 0 e V 9 p b l 9 0 Z W N o X 2 N v b X B h b m l l c y 9 B d X R v U m V t b 3 Z l Z E N v b H V t b n M x L n s l I F d o a X R l L D R 9 J n F 1 b 3 Q 7 L C Z x d W 9 0 O 1 N l Y 3 R p b 2 4 x L 0 R p d m V y c 2 l 0 e V 9 p b l 9 0 Z W N o X 2 N v b X B h b m l l c y 9 B d X R v U m V t b 3 Z l Z E N v b H V t b n M x L n s l I E F z a W F u L D V 9 J n F 1 b 3 Q 7 L C Z x d W 9 0 O 1 N l Y 3 R p b 2 4 x L 0 R p d m V y c 2 l 0 e V 9 p b l 9 0 Z W N o X 2 N v b X B h b m l l c y 9 B d X R v U m V t b 3 Z l Z E N v b H V t b n M x L n s l I E x h d G l u b y w 2 f S Z x d W 9 0 O y w m c X V v d D t T Z W N 0 a W 9 u M S 9 E a X Z l c n N p d H l f a W 5 f d G V j a F 9 j b 2 1 w Y W 5 p Z X M v Q X V 0 b 1 J l b W 9 2 Z W R D b 2 x 1 b W 5 z M S 5 7 J S B C b G F j a y w 3 f S Z x d W 9 0 O y w m c X V v d D t T Z W N 0 a W 9 u M S 9 E a X Z l c n N p d H l f a W 5 f d G V j a F 9 j b 2 1 w Y W 5 p Z X M v Q X V 0 b 1 J l b W 9 2 Z W R D b 2 x 1 b W 5 z M S 5 7 J S B N d W x 0 a S w 4 f S Z x d W 9 0 O y w m c X V v d D t T Z W N 0 a W 9 u M S 9 E a X Z l c n N p d H l f a W 5 f d G V j a F 9 j b 2 1 w Y W 5 p Z X M v Q X V 0 b 1 J l b W 9 2 Z W R D b 2 x 1 b W 5 z M S 5 7 J S B P d G h l c i w 5 f S Z x d W 9 0 O y w m c X V v d D t T Z W N 0 a W 9 u M S 9 E a X Z l c n N p d H l f a W 5 f d G V j a F 9 j b 2 1 w Y W 5 p Z X M v Q X V 0 b 1 J l b W 9 2 Z W R D b 2 x 1 b W 5 z M S 5 7 J S B V b m R l Y 2 x h c m V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2 Z X J z a X R 5 X 2 l u X 3 R l Y 2 h f Y 2 9 t c G F u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m V y c 2 l 0 e V 9 p b l 9 0 Z W N o X 2 N v b X B h b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l c n N p d H l f a W 5 f d G V j a F 9 j b 2 1 w Y W 5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2 t B 6 Y T q y k e x Y C h g m W s Z j Q A A A A A C A A A A A A A Q Z g A A A A E A A C A A A A C T t M l T B G p / 0 e K u J O p J x x z T v U Y G E k Y P h a V H 5 6 4 1 c 8 O 8 B w A A A A A O g A A A A A I A A C A A A A D s g 6 E r b k s W l q U z I A V z K a M z d q R y B x t 4 F j S e u z 3 t j g M y 2 V A A A A B o E 1 p p / S I Q B g X s / b f s K V Z s x B E X s t A 8 x D n l g A A u E m k l 9 S L u P O s 2 1 q t + i z S a O o k u Y 9 y T D J M + r U 5 q N s 3 6 w I Q t W l q O + Q g I e C z 9 Q A 6 j / K c y j / R j J U A A A A A H N d 5 J 7 d G B u E v N c m v 0 3 t O S p 9 V b V x 0 9 y T j p t r 4 4 f 1 y a V 4 w 2 G F t V v b F u r 5 T H 8 A z M t q Q 7 1 w J Q b q h N U 2 s 6 4 F 2 O M B A l < / D a t a M a s h u p > 
</file>

<file path=customXml/itemProps1.xml><?xml version="1.0" encoding="utf-8"?>
<ds:datastoreItem xmlns:ds="http://schemas.openxmlformats.org/officeDocument/2006/customXml" ds:itemID="{36DB30A4-E787-41D3-83D6-AEAE1AC318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Diversity_in_tech_companies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Ruiz</dc:creator>
  <cp:lastModifiedBy>Carlos Ruiz</cp:lastModifiedBy>
  <dcterms:created xsi:type="dcterms:W3CDTF">2024-06-01T14:04:05Z</dcterms:created>
  <dcterms:modified xsi:type="dcterms:W3CDTF">2024-06-01T15:13:27Z</dcterms:modified>
</cp:coreProperties>
</file>