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A:\01B_Work_Code\AIEDX\Citta\Citta_Prep\Education\Course\Sandbox\"/>
    </mc:Choice>
  </mc:AlternateContent>
  <xr:revisionPtr revIDLastSave="0" documentId="13_ncr:1_{15CE54B8-B30D-4CBB-B94D-D0C48D2B661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Base Data" sheetId="4" r:id="rId1"/>
    <sheet name="Plot" sheetId="12" r:id="rId2"/>
    <sheet name="Convergence" sheetId="13" r:id="rId3"/>
    <sheet name="Functions" sheetId="14" r:id="rId4"/>
    <sheet name="Sandbox" sheetId="16" r:id="rId5"/>
    <sheet name="Reverseplot" sheetId="6" r:id="rId6"/>
    <sheet name="Calculation" sheetId="15" r:id="rId7"/>
  </sheets>
  <definedNames>
    <definedName name="_xlnm._FilterDatabase" localSheetId="1" hidden="1">Plot!$A$3:$A$90</definedName>
    <definedName name="_xlcn.WorksheetConnection_FunctionsA1I151" hidden="1">Functions!$A$1:$J$15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Functions!$A$1:$I$1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7" i="16" l="1"/>
  <c r="B29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" i="16"/>
  <c r="D20" i="4"/>
  <c r="D19" i="4"/>
  <c r="B14" i="16"/>
  <c r="B15" i="16"/>
  <c r="B16" i="16"/>
  <c r="B17" i="16"/>
  <c r="B18" i="16"/>
  <c r="B19" i="16"/>
  <c r="B20" i="16"/>
  <c r="B21" i="16"/>
  <c r="B3" i="16"/>
  <c r="B4" i="16"/>
  <c r="B5" i="16"/>
  <c r="B6" i="16"/>
  <c r="B7" i="16"/>
  <c r="B8" i="16"/>
  <c r="B9" i="16"/>
  <c r="B10" i="16"/>
  <c r="B11" i="16"/>
  <c r="B12" i="16"/>
  <c r="B13" i="16"/>
  <c r="B2" i="16"/>
  <c r="C2" i="15" l="1"/>
  <c r="C3" i="15"/>
  <c r="C4" i="15"/>
  <c r="C6" i="15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2" i="6"/>
  <c r="F2" i="6"/>
  <c r="E2" i="6"/>
  <c r="D2" i="6"/>
  <c r="F3" i="6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E3" i="6"/>
  <c r="E4" i="6" s="1"/>
  <c r="Q3" i="14"/>
  <c r="Q4" i="14"/>
  <c r="Q5" i="14"/>
  <c r="R5" i="14" s="1"/>
  <c r="Q6" i="14"/>
  <c r="Q7" i="14"/>
  <c r="Q8" i="14"/>
  <c r="R8" i="14" s="1"/>
  <c r="Q9" i="14"/>
  <c r="R9" i="14" s="1"/>
  <c r="Q10" i="14"/>
  <c r="Q11" i="14"/>
  <c r="Q12" i="14"/>
  <c r="Q13" i="14"/>
  <c r="Q14" i="14"/>
  <c r="Q15" i="14"/>
  <c r="P7" i="14"/>
  <c r="R7" i="14" s="1"/>
  <c r="R4" i="14"/>
  <c r="R6" i="14"/>
  <c r="R12" i="14"/>
  <c r="Q2" i="14"/>
  <c r="R2" i="14" s="1"/>
  <c r="R3" i="14"/>
  <c r="R10" i="14"/>
  <c r="R11" i="14"/>
  <c r="R13" i="14"/>
  <c r="R14" i="14"/>
  <c r="R15" i="14"/>
  <c r="E2" i="14"/>
  <c r="K2" i="14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2" i="14"/>
  <c r="H3" i="14"/>
  <c r="H7" i="14"/>
  <c r="I8" i="14"/>
  <c r="H9" i="14"/>
  <c r="F11" i="14"/>
  <c r="K12" i="14"/>
  <c r="J13" i="14"/>
  <c r="G14" i="14"/>
  <c r="J4" i="14"/>
  <c r="J5" i="14"/>
  <c r="J15" i="14"/>
  <c r="G2" i="14"/>
  <c r="F6" i="14"/>
  <c r="I9" i="14"/>
  <c r="F10" i="14"/>
  <c r="C5" i="15" l="1"/>
  <c r="C7" i="15"/>
  <c r="G2" i="6"/>
  <c r="D4" i="6"/>
  <c r="G4" i="6" s="1"/>
  <c r="E5" i="6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D3" i="6"/>
  <c r="G3" i="6" s="1"/>
  <c r="H15" i="14"/>
  <c r="J12" i="14"/>
  <c r="K14" i="14"/>
  <c r="K15" i="14"/>
  <c r="K13" i="14"/>
  <c r="E14" i="14"/>
  <c r="F13" i="14"/>
  <c r="J14" i="14"/>
  <c r="J8" i="14"/>
  <c r="K8" i="14"/>
  <c r="E9" i="14"/>
  <c r="K10" i="14"/>
  <c r="J11" i="14"/>
  <c r="J10" i="14"/>
  <c r="D10" i="14"/>
  <c r="E12" i="14"/>
  <c r="J9" i="14"/>
  <c r="E10" i="14"/>
  <c r="F9" i="14"/>
  <c r="G9" i="14"/>
  <c r="J2" i="14"/>
  <c r="K11" i="14"/>
  <c r="I10" i="14"/>
  <c r="K9" i="14"/>
  <c r="K5" i="14"/>
  <c r="I5" i="14"/>
  <c r="J7" i="14"/>
  <c r="I4" i="14"/>
  <c r="J6" i="14"/>
  <c r="K7" i="14"/>
  <c r="K6" i="14"/>
  <c r="D6" i="14"/>
  <c r="J3" i="14"/>
  <c r="E6" i="14"/>
  <c r="I6" i="14"/>
  <c r="K4" i="14"/>
  <c r="I3" i="14"/>
  <c r="K3" i="14"/>
  <c r="E7" i="14"/>
  <c r="G10" i="14"/>
  <c r="H8" i="14"/>
  <c r="F8" i="14"/>
  <c r="G12" i="14"/>
  <c r="D8" i="14"/>
  <c r="G8" i="14"/>
  <c r="H12" i="14"/>
  <c r="E8" i="14"/>
  <c r="H10" i="14"/>
  <c r="E13" i="14"/>
  <c r="H13" i="14"/>
  <c r="H11" i="14"/>
  <c r="E11" i="14"/>
  <c r="D12" i="14"/>
  <c r="D11" i="14"/>
  <c r="I14" i="14"/>
  <c r="G15" i="14"/>
  <c r="G11" i="14"/>
  <c r="I15" i="14"/>
  <c r="F14" i="14"/>
  <c r="F12" i="14"/>
  <c r="I11" i="14"/>
  <c r="D9" i="14"/>
  <c r="G13" i="14"/>
  <c r="G3" i="14"/>
  <c r="H14" i="14"/>
  <c r="I13" i="14"/>
  <c r="D7" i="14"/>
  <c r="I12" i="14"/>
  <c r="F7" i="14"/>
  <c r="D5" i="14"/>
  <c r="E5" i="14"/>
  <c r="D15" i="14"/>
  <c r="D3" i="14"/>
  <c r="F5" i="14"/>
  <c r="G6" i="14"/>
  <c r="D14" i="14"/>
  <c r="E15" i="14"/>
  <c r="E3" i="14"/>
  <c r="F4" i="14"/>
  <c r="G5" i="14"/>
  <c r="H6" i="14"/>
  <c r="I7" i="14"/>
  <c r="D4" i="14"/>
  <c r="G7" i="14"/>
  <c r="E4" i="14"/>
  <c r="D13" i="14"/>
  <c r="F15" i="14"/>
  <c r="F3" i="14"/>
  <c r="G4" i="14"/>
  <c r="H5" i="14"/>
  <c r="H4" i="14"/>
  <c r="H2" i="14"/>
  <c r="I2" i="14"/>
  <c r="D2" i="14"/>
  <c r="F2" i="14"/>
  <c r="O3" i="13"/>
  <c r="O4" i="13"/>
  <c r="P5" i="13" s="1"/>
  <c r="O5" i="13"/>
  <c r="O6" i="13"/>
  <c r="O7" i="13"/>
  <c r="O8" i="13"/>
  <c r="O9" i="13"/>
  <c r="O10" i="13"/>
  <c r="P11" i="13" s="1"/>
  <c r="O11" i="13"/>
  <c r="O2" i="13"/>
  <c r="P10" i="13"/>
  <c r="P9" i="13"/>
  <c r="P8" i="13"/>
  <c r="P7" i="13"/>
  <c r="P6" i="13"/>
  <c r="P4" i="13"/>
  <c r="P3" i="13"/>
  <c r="I3" i="13"/>
  <c r="J4" i="13" s="1"/>
  <c r="I4" i="13"/>
  <c r="I5" i="13"/>
  <c r="I6" i="13"/>
  <c r="I7" i="13"/>
  <c r="J8" i="13" s="1"/>
  <c r="I8" i="13"/>
  <c r="I9" i="13"/>
  <c r="I10" i="13"/>
  <c r="I11" i="13"/>
  <c r="I2" i="13"/>
  <c r="J11" i="13"/>
  <c r="J9" i="13"/>
  <c r="J10" i="13"/>
  <c r="J7" i="13"/>
  <c r="J6" i="13"/>
  <c r="J5" i="13"/>
  <c r="J3" i="13"/>
  <c r="D4" i="13"/>
  <c r="D5" i="13"/>
  <c r="D6" i="13"/>
  <c r="D7" i="13"/>
  <c r="D8" i="13"/>
  <c r="D9" i="13"/>
  <c r="D10" i="13"/>
  <c r="D11" i="13"/>
  <c r="D3" i="13"/>
  <c r="C3" i="13"/>
  <c r="C4" i="13"/>
  <c r="C5" i="13"/>
  <c r="C6" i="13"/>
  <c r="C7" i="13"/>
  <c r="C8" i="13"/>
  <c r="C9" i="13"/>
  <c r="C10" i="13"/>
  <c r="C11" i="13"/>
  <c r="C2" i="13"/>
  <c r="X6" i="12"/>
  <c r="X7" i="12"/>
  <c r="X8" i="12"/>
  <c r="X9" i="12"/>
  <c r="X10" i="12"/>
  <c r="X11" i="12"/>
  <c r="X12" i="12"/>
  <c r="X13" i="12"/>
  <c r="X14" i="12"/>
  <c r="X15" i="12"/>
  <c r="X16" i="12"/>
  <c r="X17" i="12"/>
  <c r="X18" i="12"/>
  <c r="X19" i="12"/>
  <c r="X20" i="12"/>
  <c r="X21" i="12"/>
  <c r="X22" i="12"/>
  <c r="X23" i="12"/>
  <c r="X24" i="12"/>
  <c r="X25" i="12"/>
  <c r="X26" i="12"/>
  <c r="X27" i="12"/>
  <c r="X28" i="12"/>
  <c r="X29" i="12"/>
  <c r="X30" i="12"/>
  <c r="X31" i="12"/>
  <c r="X32" i="12"/>
  <c r="X33" i="12"/>
  <c r="X34" i="12"/>
  <c r="X35" i="12"/>
  <c r="X36" i="12"/>
  <c r="X37" i="12"/>
  <c r="X38" i="12"/>
  <c r="X39" i="12"/>
  <c r="X40" i="12"/>
  <c r="X41" i="12"/>
  <c r="X42" i="12"/>
  <c r="X43" i="12"/>
  <c r="X44" i="12"/>
  <c r="X45" i="12"/>
  <c r="X46" i="12"/>
  <c r="X47" i="12"/>
  <c r="X48" i="12"/>
  <c r="X49" i="12"/>
  <c r="X50" i="12"/>
  <c r="X51" i="12"/>
  <c r="X52" i="12"/>
  <c r="X53" i="12"/>
  <c r="X54" i="12"/>
  <c r="X55" i="12"/>
  <c r="X56" i="12"/>
  <c r="X57" i="12"/>
  <c r="X58" i="12"/>
  <c r="X59" i="12"/>
  <c r="X60" i="12"/>
  <c r="X61" i="12"/>
  <c r="X62" i="12"/>
  <c r="X63" i="12"/>
  <c r="X64" i="12"/>
  <c r="X65" i="12"/>
  <c r="X66" i="12"/>
  <c r="X67" i="12"/>
  <c r="X68" i="12"/>
  <c r="X69" i="12"/>
  <c r="X70" i="12"/>
  <c r="X71" i="12"/>
  <c r="X72" i="12"/>
  <c r="X73" i="12"/>
  <c r="X74" i="12"/>
  <c r="X75" i="12"/>
  <c r="X76" i="12"/>
  <c r="X77" i="12"/>
  <c r="X78" i="12"/>
  <c r="X79" i="12"/>
  <c r="X80" i="12"/>
  <c r="X81" i="12"/>
  <c r="X82" i="12"/>
  <c r="X83" i="12"/>
  <c r="X84" i="12"/>
  <c r="X85" i="12"/>
  <c r="X86" i="12"/>
  <c r="X87" i="12"/>
  <c r="X88" i="12"/>
  <c r="X89" i="12"/>
  <c r="X90" i="12"/>
  <c r="X5" i="12"/>
  <c r="T12" i="4"/>
  <c r="T16" i="4"/>
  <c r="T17" i="4"/>
  <c r="T22" i="4"/>
  <c r="T23" i="4"/>
  <c r="T24" i="4"/>
  <c r="T28" i="4"/>
  <c r="T29" i="4"/>
  <c r="T34" i="4"/>
  <c r="T35" i="4"/>
  <c r="T36" i="4"/>
  <c r="T40" i="4"/>
  <c r="T41" i="4"/>
  <c r="T46" i="4"/>
  <c r="T47" i="4"/>
  <c r="T48" i="4"/>
  <c r="T52" i="4"/>
  <c r="T53" i="4"/>
  <c r="T58" i="4"/>
  <c r="T59" i="4"/>
  <c r="T60" i="4"/>
  <c r="T64" i="4"/>
  <c r="T65" i="4"/>
  <c r="T70" i="4"/>
  <c r="T71" i="4"/>
  <c r="T72" i="4"/>
  <c r="T76" i="4"/>
  <c r="T77" i="4"/>
  <c r="T82" i="4"/>
  <c r="T83" i="4"/>
  <c r="T84" i="4"/>
  <c r="T88" i="4"/>
  <c r="T89" i="4"/>
  <c r="S4" i="4"/>
  <c r="T4" i="4" s="1"/>
  <c r="S5" i="4"/>
  <c r="T5" i="4" s="1"/>
  <c r="S6" i="4"/>
  <c r="T6" i="4" s="1"/>
  <c r="S7" i="4"/>
  <c r="T7" i="4" s="1"/>
  <c r="S8" i="4"/>
  <c r="T8" i="4" s="1"/>
  <c r="S9" i="4"/>
  <c r="T9" i="4" s="1"/>
  <c r="S10" i="4"/>
  <c r="T10" i="4" s="1"/>
  <c r="S11" i="4"/>
  <c r="T11" i="4" s="1"/>
  <c r="S12" i="4"/>
  <c r="S13" i="4"/>
  <c r="T13" i="4" s="1"/>
  <c r="S14" i="4"/>
  <c r="T14" i="4" s="1"/>
  <c r="S15" i="4"/>
  <c r="T15" i="4" s="1"/>
  <c r="S16" i="4"/>
  <c r="S17" i="4"/>
  <c r="S18" i="4"/>
  <c r="T18" i="4" s="1"/>
  <c r="S19" i="4"/>
  <c r="T19" i="4" s="1"/>
  <c r="S20" i="4"/>
  <c r="T20" i="4" s="1"/>
  <c r="S21" i="4"/>
  <c r="T21" i="4" s="1"/>
  <c r="S22" i="4"/>
  <c r="S23" i="4"/>
  <c r="S24" i="4"/>
  <c r="S25" i="4"/>
  <c r="T25" i="4" s="1"/>
  <c r="S26" i="4"/>
  <c r="T26" i="4" s="1"/>
  <c r="S27" i="4"/>
  <c r="T27" i="4" s="1"/>
  <c r="S28" i="4"/>
  <c r="S29" i="4"/>
  <c r="S30" i="4"/>
  <c r="T30" i="4" s="1"/>
  <c r="S31" i="4"/>
  <c r="T31" i="4" s="1"/>
  <c r="S32" i="4"/>
  <c r="T32" i="4" s="1"/>
  <c r="S33" i="4"/>
  <c r="T33" i="4" s="1"/>
  <c r="S34" i="4"/>
  <c r="S35" i="4"/>
  <c r="S36" i="4"/>
  <c r="S37" i="4"/>
  <c r="T37" i="4" s="1"/>
  <c r="S38" i="4"/>
  <c r="T38" i="4" s="1"/>
  <c r="S39" i="4"/>
  <c r="T39" i="4" s="1"/>
  <c r="S40" i="4"/>
  <c r="S41" i="4"/>
  <c r="S42" i="4"/>
  <c r="T42" i="4" s="1"/>
  <c r="S43" i="4"/>
  <c r="T43" i="4" s="1"/>
  <c r="S44" i="4"/>
  <c r="T44" i="4" s="1"/>
  <c r="S45" i="4"/>
  <c r="T45" i="4" s="1"/>
  <c r="S46" i="4"/>
  <c r="S47" i="4"/>
  <c r="S48" i="4"/>
  <c r="S49" i="4"/>
  <c r="T49" i="4" s="1"/>
  <c r="S50" i="4"/>
  <c r="T50" i="4" s="1"/>
  <c r="S51" i="4"/>
  <c r="T51" i="4" s="1"/>
  <c r="S52" i="4"/>
  <c r="S53" i="4"/>
  <c r="S54" i="4"/>
  <c r="T54" i="4" s="1"/>
  <c r="S55" i="4"/>
  <c r="T55" i="4" s="1"/>
  <c r="S56" i="4"/>
  <c r="T56" i="4" s="1"/>
  <c r="S57" i="4"/>
  <c r="T57" i="4" s="1"/>
  <c r="S58" i="4"/>
  <c r="S59" i="4"/>
  <c r="S60" i="4"/>
  <c r="S61" i="4"/>
  <c r="T61" i="4" s="1"/>
  <c r="S62" i="4"/>
  <c r="T62" i="4" s="1"/>
  <c r="S63" i="4"/>
  <c r="T63" i="4" s="1"/>
  <c r="S64" i="4"/>
  <c r="S65" i="4"/>
  <c r="S66" i="4"/>
  <c r="T66" i="4" s="1"/>
  <c r="S67" i="4"/>
  <c r="T67" i="4" s="1"/>
  <c r="S68" i="4"/>
  <c r="T68" i="4" s="1"/>
  <c r="S69" i="4"/>
  <c r="T69" i="4" s="1"/>
  <c r="S70" i="4"/>
  <c r="S71" i="4"/>
  <c r="S72" i="4"/>
  <c r="S73" i="4"/>
  <c r="T73" i="4" s="1"/>
  <c r="S74" i="4"/>
  <c r="T74" i="4" s="1"/>
  <c r="S75" i="4"/>
  <c r="T75" i="4" s="1"/>
  <c r="S76" i="4"/>
  <c r="S77" i="4"/>
  <c r="S78" i="4"/>
  <c r="T78" i="4" s="1"/>
  <c r="S79" i="4"/>
  <c r="T79" i="4" s="1"/>
  <c r="S80" i="4"/>
  <c r="T80" i="4" s="1"/>
  <c r="S81" i="4"/>
  <c r="T81" i="4" s="1"/>
  <c r="S82" i="4"/>
  <c r="S83" i="4"/>
  <c r="S84" i="4"/>
  <c r="S85" i="4"/>
  <c r="T85" i="4" s="1"/>
  <c r="S86" i="4"/>
  <c r="T86" i="4" s="1"/>
  <c r="S87" i="4"/>
  <c r="T87" i="4" s="1"/>
  <c r="S88" i="4"/>
  <c r="S89" i="4"/>
  <c r="S3" i="4"/>
  <c r="T3" i="4" s="1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4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5" i="12"/>
  <c r="B4" i="12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3" i="4"/>
  <c r="C8" i="15" l="1"/>
  <c r="D5" i="6"/>
  <c r="G5" i="6" s="1"/>
  <c r="D6" i="6"/>
  <c r="G6" i="6" s="1"/>
  <c r="D7" i="6"/>
  <c r="G7" i="6" s="1"/>
  <c r="D8" i="6"/>
  <c r="G8" i="6" s="1"/>
  <c r="C9" i="15" l="1"/>
  <c r="D9" i="6"/>
  <c r="G9" i="6" s="1"/>
  <c r="C10" i="15" l="1"/>
  <c r="D10" i="6"/>
  <c r="G10" i="6" s="1"/>
  <c r="C11" i="15" l="1"/>
  <c r="D11" i="6"/>
  <c r="G11" i="6" s="1"/>
  <c r="C12" i="15" l="1"/>
  <c r="D12" i="6"/>
  <c r="G12" i="6" s="1"/>
  <c r="C13" i="15" l="1"/>
  <c r="D13" i="6"/>
  <c r="G13" i="6" s="1"/>
  <c r="C14" i="15" l="1"/>
  <c r="D14" i="6"/>
  <c r="G14" i="6" s="1"/>
  <c r="C15" i="15" l="1"/>
  <c r="D15" i="6"/>
  <c r="G15" i="6" s="1"/>
  <c r="C16" i="15" l="1"/>
  <c r="D16" i="6"/>
  <c r="G16" i="6" s="1"/>
  <c r="C17" i="15" l="1"/>
  <c r="D17" i="6"/>
  <c r="G17" i="6" s="1"/>
  <c r="C18" i="15" l="1"/>
  <c r="D18" i="6"/>
  <c r="G18" i="6" s="1"/>
  <c r="C19" i="15" l="1"/>
  <c r="D19" i="6"/>
  <c r="G19" i="6" s="1"/>
  <c r="C20" i="15" l="1"/>
  <c r="D20" i="6"/>
  <c r="G20" i="6" s="1"/>
  <c r="C21" i="15" l="1"/>
  <c r="D21" i="6"/>
  <c r="G21" i="6" s="1"/>
  <c r="C22" i="15" l="1"/>
  <c r="D22" i="6"/>
  <c r="G22" i="6" s="1"/>
  <c r="C23" i="15" l="1"/>
  <c r="D23" i="6"/>
  <c r="G23" i="6" s="1"/>
  <c r="C24" i="15" l="1"/>
  <c r="D24" i="6"/>
  <c r="G24" i="6" s="1"/>
  <c r="C25" i="15" l="1"/>
  <c r="D25" i="6"/>
  <c r="G25" i="6" s="1"/>
  <c r="C26" i="15" l="1"/>
  <c r="D26" i="6"/>
  <c r="G26" i="6" s="1"/>
  <c r="C27" i="15" l="1"/>
  <c r="D27" i="6"/>
  <c r="G27" i="6" s="1"/>
  <c r="C28" i="15" l="1"/>
  <c r="D28" i="6"/>
  <c r="G28" i="6" s="1"/>
  <c r="C29" i="15" l="1"/>
  <c r="D29" i="6"/>
  <c r="G29" i="6" s="1"/>
  <c r="C30" i="15" l="1"/>
  <c r="D30" i="6"/>
  <c r="G30" i="6" s="1"/>
  <c r="C31" i="15" l="1"/>
  <c r="D31" i="6"/>
  <c r="G31" i="6" s="1"/>
  <c r="C32" i="15" l="1"/>
  <c r="D32" i="6"/>
  <c r="G32" i="6" s="1"/>
  <c r="C33" i="15" l="1"/>
  <c r="D33" i="6"/>
  <c r="G33" i="6" s="1"/>
  <c r="C34" i="15" l="1"/>
  <c r="D34" i="6"/>
  <c r="G34" i="6" s="1"/>
  <c r="C35" i="15" l="1"/>
  <c r="D35" i="6"/>
  <c r="G35" i="6" s="1"/>
  <c r="C36" i="15" l="1"/>
  <c r="D36" i="6"/>
  <c r="G36" i="6" s="1"/>
  <c r="C37" i="15" l="1"/>
  <c r="D37" i="6"/>
  <c r="G37" i="6" s="1"/>
  <c r="C38" i="15" l="1"/>
  <c r="D38" i="6"/>
  <c r="G38" i="6" s="1"/>
  <c r="C39" i="15" l="1"/>
  <c r="D39" i="6"/>
  <c r="G39" i="6" s="1"/>
  <c r="C40" i="15" l="1"/>
  <c r="D40" i="6"/>
  <c r="G40" i="6" s="1"/>
  <c r="C41" i="15" l="1"/>
  <c r="D41" i="6"/>
  <c r="G41" i="6" s="1"/>
  <c r="C42" i="15" l="1"/>
  <c r="D42" i="6"/>
  <c r="G42" i="6" s="1"/>
  <c r="C43" i="15" l="1"/>
  <c r="D43" i="6"/>
  <c r="G43" i="6" s="1"/>
  <c r="C44" i="15" l="1"/>
  <c r="D44" i="6"/>
  <c r="G44" i="6" s="1"/>
  <c r="C45" i="15" l="1"/>
  <c r="D45" i="6"/>
  <c r="G45" i="6" s="1"/>
  <c r="C46" i="15" l="1"/>
  <c r="D46" i="6"/>
  <c r="G46" i="6" s="1"/>
  <c r="C47" i="15" l="1"/>
  <c r="D47" i="6"/>
  <c r="G47" i="6" s="1"/>
  <c r="C48" i="15" l="1"/>
  <c r="D48" i="6"/>
  <c r="G48" i="6" s="1"/>
  <c r="C49" i="15" l="1"/>
  <c r="D49" i="6"/>
  <c r="G49" i="6" s="1"/>
  <c r="C50" i="15" l="1"/>
  <c r="D50" i="6"/>
  <c r="G50" i="6" s="1"/>
  <c r="C51" i="15" l="1"/>
  <c r="D51" i="6"/>
  <c r="G51" i="6" s="1"/>
  <c r="C52" i="15" l="1"/>
  <c r="D52" i="6"/>
  <c r="G52" i="6" s="1"/>
  <c r="C53" i="15" l="1"/>
  <c r="D53" i="6"/>
  <c r="G53" i="6" s="1"/>
  <c r="C54" i="15" l="1"/>
  <c r="D54" i="6"/>
  <c r="G54" i="6" s="1"/>
  <c r="C55" i="15" l="1"/>
  <c r="D55" i="6"/>
  <c r="G55" i="6" s="1"/>
  <c r="C56" i="15" l="1"/>
  <c r="D56" i="6"/>
  <c r="G56" i="6" s="1"/>
  <c r="C57" i="15" l="1"/>
  <c r="D57" i="6"/>
  <c r="G57" i="6" s="1"/>
  <c r="C58" i="15" l="1"/>
  <c r="D58" i="6"/>
  <c r="G58" i="6" s="1"/>
  <c r="C59" i="15" l="1"/>
  <c r="D59" i="6"/>
  <c r="G59" i="6" s="1"/>
  <c r="C60" i="15" l="1"/>
  <c r="D60" i="6"/>
  <c r="G60" i="6" s="1"/>
  <c r="C61" i="15" l="1"/>
  <c r="D61" i="6"/>
  <c r="G61" i="6" s="1"/>
  <c r="C62" i="15" l="1"/>
  <c r="D62" i="6"/>
  <c r="G62" i="6" s="1"/>
  <c r="C63" i="15" l="1"/>
  <c r="D63" i="6"/>
  <c r="G63" i="6" s="1"/>
  <c r="C64" i="15" l="1"/>
  <c r="D64" i="6"/>
  <c r="G64" i="6" s="1"/>
  <c r="C65" i="15" l="1"/>
  <c r="D65" i="6"/>
  <c r="G65" i="6" s="1"/>
  <c r="C66" i="15" l="1"/>
  <c r="D66" i="6"/>
  <c r="G66" i="6" s="1"/>
  <c r="C67" i="15" l="1"/>
  <c r="D67" i="6"/>
  <c r="G67" i="6" s="1"/>
  <c r="C68" i="15" l="1"/>
  <c r="D68" i="6"/>
  <c r="G68" i="6" s="1"/>
  <c r="C69" i="15" l="1"/>
  <c r="D69" i="6"/>
  <c r="G69" i="6" s="1"/>
  <c r="C70" i="15" l="1"/>
  <c r="D70" i="6"/>
  <c r="G70" i="6" s="1"/>
  <c r="C71" i="15" l="1"/>
  <c r="D71" i="6"/>
  <c r="G71" i="6" s="1"/>
  <c r="C72" i="15" l="1"/>
  <c r="D72" i="6"/>
  <c r="G72" i="6" s="1"/>
  <c r="C73" i="15" l="1"/>
  <c r="D73" i="6"/>
  <c r="G73" i="6" s="1"/>
  <c r="C74" i="15" l="1"/>
  <c r="D75" i="6"/>
  <c r="G75" i="6" s="1"/>
  <c r="D74" i="6"/>
  <c r="G74" i="6" s="1"/>
  <c r="C75" i="1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6C6B51-2051-4A8C-AA3A-866B53CAABB9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84932EA-1026-4811-AC71-80F490CF39C5}" name="WorksheetConnection_Functions!$A$1:$I$15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FunctionsA1I151"/>
        </x15:connection>
      </ext>
    </extLst>
  </connection>
</connections>
</file>

<file path=xl/sharedStrings.xml><?xml version="1.0" encoding="utf-8"?>
<sst xmlns="http://schemas.openxmlformats.org/spreadsheetml/2006/main" count="77" uniqueCount="59">
  <si>
    <t>X</t>
  </si>
  <si>
    <t>y</t>
  </si>
  <si>
    <t>X1</t>
  </si>
  <si>
    <t>Y1</t>
  </si>
  <si>
    <t>X2</t>
  </si>
  <si>
    <t>Y2</t>
  </si>
  <si>
    <t>Diff1</t>
  </si>
  <si>
    <t>Diff2</t>
  </si>
  <si>
    <t>XX</t>
  </si>
  <si>
    <t>YY</t>
  </si>
  <si>
    <t>MM</t>
  </si>
  <si>
    <t>NN</t>
  </si>
  <si>
    <t>X3</t>
  </si>
  <si>
    <t>y3</t>
  </si>
  <si>
    <t>Diff3</t>
  </si>
  <si>
    <t>KK</t>
  </si>
  <si>
    <t>PP</t>
  </si>
  <si>
    <t>y=5x+7</t>
  </si>
  <si>
    <t>y=1x+2</t>
  </si>
  <si>
    <t>y-x</t>
  </si>
  <si>
    <t>y=6x+7</t>
  </si>
  <si>
    <t>y=2x</t>
  </si>
  <si>
    <t>4x+7</t>
  </si>
  <si>
    <t>6x+7</t>
  </si>
  <si>
    <t>y=4</t>
  </si>
  <si>
    <t>y=1</t>
  </si>
  <si>
    <t>y=5</t>
  </si>
  <si>
    <t>Exponential Function</t>
  </si>
  <si>
    <t>Y</t>
  </si>
  <si>
    <t>Z</t>
  </si>
  <si>
    <t>Line</t>
  </si>
  <si>
    <t>Exponential</t>
  </si>
  <si>
    <t>Line with Var</t>
  </si>
  <si>
    <t>Square</t>
  </si>
  <si>
    <t>Cube</t>
  </si>
  <si>
    <t>Quad</t>
  </si>
  <si>
    <t>Line2Variable</t>
  </si>
  <si>
    <t>tanh</t>
  </si>
  <si>
    <t>Log Sigmoid</t>
  </si>
  <si>
    <t>Tanh Example</t>
  </si>
  <si>
    <t>Line1</t>
  </si>
  <si>
    <t>Initial Value</t>
  </si>
  <si>
    <t>m</t>
  </si>
  <si>
    <t>n</t>
  </si>
  <si>
    <t>y=mx+nz+1</t>
  </si>
  <si>
    <t>y=20x+45z+1</t>
  </si>
  <si>
    <t>Alpha1</t>
  </si>
  <si>
    <t>Alpha2</t>
  </si>
  <si>
    <t>Error</t>
  </si>
  <si>
    <t>M new</t>
  </si>
  <si>
    <t>N new</t>
  </si>
  <si>
    <t>Y Expected</t>
  </si>
  <si>
    <t>y=mx^3+nX^2+Zx+C</t>
  </si>
  <si>
    <t>y=200X^3+15X^2+5X^1+35X^0</t>
  </si>
  <si>
    <t>EXP</t>
  </si>
  <si>
    <t>Example of Unsupervised Data generated from y=5x+7</t>
  </si>
  <si>
    <t>Unsorted data is not showing pattern</t>
  </si>
  <si>
    <t>y=4 is a good solution to our unsupervised data</t>
  </si>
  <si>
    <t>Missing data Points X=71 and X=83 bring uncertainty in our estimation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</si>
</sst>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1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8"/>
      <color theme="3" tint="0.79998168889431442"/>
      <name val="Calibri"/>
      <family val="2"/>
      <scheme val="minor"/>
    </font>
    <font>
      <sz val="18"/>
      <color theme="3" tint="0.79998168889431442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40">
    <xf numFmtId="0" fontId="0" fillId="0" borderId="0" xfId="0"/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2" fillId="0" borderId="0" xfId="0" applyFont="1"/>
    <xf numFmtId="0" fontId="5" fillId="3" borderId="0" xfId="0" applyFont="1" applyFill="1"/>
    <xf numFmtId="0" fontId="6" fillId="3" borderId="1" xfId="0" applyFont="1" applyFill="1" applyBorder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0" fillId="4" borderId="0" xfId="0" applyFill="1"/>
    <xf numFmtId="0" fontId="2" fillId="5" borderId="0" xfId="0" applyFont="1" applyFill="1"/>
    <xf numFmtId="0" fontId="0" fillId="7" borderId="1" xfId="0" applyFill="1" applyBorder="1"/>
    <xf numFmtId="0" fontId="0" fillId="5" borderId="1" xfId="0" applyFill="1" applyBorder="1"/>
    <xf numFmtId="0" fontId="1" fillId="7" borderId="1" xfId="0" applyFont="1" applyFill="1" applyBorder="1"/>
    <xf numFmtId="0" fontId="1" fillId="5" borderId="1" xfId="0" applyFont="1" applyFill="1" applyBorder="1"/>
    <xf numFmtId="0" fontId="0" fillId="8" borderId="1" xfId="0" applyFill="1" applyBorder="1"/>
    <xf numFmtId="0" fontId="1" fillId="8" borderId="1" xfId="0" applyFont="1" applyFill="1" applyBorder="1"/>
    <xf numFmtId="0" fontId="0" fillId="8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4" borderId="0" xfId="0" applyFont="1" applyFill="1"/>
    <xf numFmtId="0" fontId="0" fillId="0" borderId="0" xfId="0" applyAlignment="1">
      <alignment wrapText="1"/>
    </xf>
    <xf numFmtId="0" fontId="7" fillId="9" borderId="1" xfId="0" applyFont="1" applyFill="1" applyBorder="1" applyAlignment="1">
      <alignment horizontal="center"/>
    </xf>
    <xf numFmtId="0" fontId="7" fillId="9" borderId="1" xfId="0" applyFont="1" applyFill="1" applyBorder="1"/>
    <xf numFmtId="0" fontId="8" fillId="9" borderId="0" xfId="0" applyFont="1" applyFill="1"/>
    <xf numFmtId="0" fontId="9" fillId="6" borderId="1" xfId="0" applyFont="1" applyFill="1" applyBorder="1" applyAlignment="1">
      <alignment horizontal="center"/>
    </xf>
    <xf numFmtId="0" fontId="9" fillId="6" borderId="1" xfId="0" applyFont="1" applyFill="1" applyBorder="1"/>
    <xf numFmtId="0" fontId="10" fillId="0" borderId="0" xfId="0" applyFont="1"/>
    <xf numFmtId="0" fontId="0" fillId="10" borderId="0" xfId="0" applyFill="1"/>
    <xf numFmtId="0" fontId="11" fillId="10" borderId="0" xfId="0" applyFont="1" applyFill="1" applyAlignment="1">
      <alignment horizontal="center"/>
    </xf>
    <xf numFmtId="0" fontId="12" fillId="10" borderId="2" xfId="0" applyFont="1" applyFill="1" applyBorder="1" applyAlignment="1">
      <alignment horizontal="center" wrapText="1"/>
    </xf>
    <xf numFmtId="0" fontId="0" fillId="0" borderId="0" xfId="0" applyAlignment="1"/>
    <xf numFmtId="0" fontId="11" fillId="0" borderId="9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0" fontId="11" fillId="0" borderId="4" xfId="0" applyFont="1" applyBorder="1" applyAlignment="1">
      <alignment horizontal="center" wrapText="1"/>
    </xf>
    <xf numFmtId="0" fontId="11" fillId="0" borderId="5" xfId="0" applyFont="1" applyBorder="1" applyAlignment="1">
      <alignment horizontal="center" wrapText="1"/>
    </xf>
    <xf numFmtId="0" fontId="11" fillId="0" borderId="6" xfId="0" applyFont="1" applyBorder="1" applyAlignment="1">
      <alignment horizontal="center" wrapText="1"/>
    </xf>
    <xf numFmtId="0" fontId="11" fillId="0" borderId="7" xfId="0" applyFont="1" applyBorder="1" applyAlignment="1">
      <alignment horizontal="center" wrapText="1"/>
    </xf>
    <xf numFmtId="0" fontId="11" fillId="0" borderId="8" xfId="0" applyFont="1" applyBorder="1" applyAlignment="1">
      <alignment horizontal="center" wrapText="1"/>
    </xf>
  </cellXfs>
  <cellStyles count="2">
    <cellStyle name="Normal" xfId="0" builtinId="0"/>
    <cellStyle name="Normal 2" xfId="1" xr:uid="{418FE416-E91A-42D2-AED6-526B45683B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Diff2 (Y-X)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'Base Data'!$H$2</c:f>
              <c:strCache>
                <c:ptCount val="1"/>
                <c:pt idx="0">
                  <c:v>Diff2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yVal>
            <c:numRef>
              <c:f>'Base Data'!$H$3:$H$89</c:f>
              <c:numCache>
                <c:formatCode>General</c:formatCode>
                <c:ptCount val="87"/>
                <c:pt idx="0">
                  <c:v>15</c:v>
                </c:pt>
                <c:pt idx="1">
                  <c:v>199</c:v>
                </c:pt>
                <c:pt idx="2">
                  <c:v>219</c:v>
                </c:pt>
                <c:pt idx="3">
                  <c:v>179</c:v>
                </c:pt>
                <c:pt idx="4">
                  <c:v>203</c:v>
                </c:pt>
                <c:pt idx="5">
                  <c:v>151</c:v>
                </c:pt>
                <c:pt idx="6">
                  <c:v>379</c:v>
                </c:pt>
                <c:pt idx="7">
                  <c:v>239</c:v>
                </c:pt>
                <c:pt idx="8">
                  <c:v>227</c:v>
                </c:pt>
                <c:pt idx="9">
                  <c:v>123</c:v>
                </c:pt>
                <c:pt idx="10">
                  <c:v>243</c:v>
                </c:pt>
                <c:pt idx="11">
                  <c:v>91</c:v>
                </c:pt>
                <c:pt idx="12">
                  <c:v>335</c:v>
                </c:pt>
                <c:pt idx="13">
                  <c:v>263</c:v>
                </c:pt>
                <c:pt idx="14">
                  <c:v>215</c:v>
                </c:pt>
                <c:pt idx="15">
                  <c:v>363</c:v>
                </c:pt>
                <c:pt idx="16">
                  <c:v>303</c:v>
                </c:pt>
                <c:pt idx="17">
                  <c:v>195</c:v>
                </c:pt>
                <c:pt idx="18">
                  <c:v>235</c:v>
                </c:pt>
                <c:pt idx="19">
                  <c:v>371</c:v>
                </c:pt>
                <c:pt idx="20">
                  <c:v>355</c:v>
                </c:pt>
                <c:pt idx="21">
                  <c:v>167</c:v>
                </c:pt>
                <c:pt idx="22">
                  <c:v>31</c:v>
                </c:pt>
                <c:pt idx="23">
                  <c:v>279</c:v>
                </c:pt>
                <c:pt idx="24">
                  <c:v>387</c:v>
                </c:pt>
                <c:pt idx="25">
                  <c:v>283</c:v>
                </c:pt>
                <c:pt idx="26">
                  <c:v>39</c:v>
                </c:pt>
                <c:pt idx="27">
                  <c:v>107</c:v>
                </c:pt>
                <c:pt idx="28">
                  <c:v>395</c:v>
                </c:pt>
                <c:pt idx="29">
                  <c:v>19</c:v>
                </c:pt>
                <c:pt idx="30">
                  <c:v>407</c:v>
                </c:pt>
                <c:pt idx="31">
                  <c:v>55</c:v>
                </c:pt>
                <c:pt idx="32">
                  <c:v>59</c:v>
                </c:pt>
                <c:pt idx="33">
                  <c:v>75</c:v>
                </c:pt>
                <c:pt idx="34">
                  <c:v>331</c:v>
                </c:pt>
                <c:pt idx="35">
                  <c:v>27</c:v>
                </c:pt>
                <c:pt idx="36">
                  <c:v>255</c:v>
                </c:pt>
                <c:pt idx="37">
                  <c:v>155</c:v>
                </c:pt>
                <c:pt idx="38">
                  <c:v>43</c:v>
                </c:pt>
                <c:pt idx="39">
                  <c:v>23</c:v>
                </c:pt>
                <c:pt idx="40">
                  <c:v>287</c:v>
                </c:pt>
                <c:pt idx="41">
                  <c:v>275</c:v>
                </c:pt>
                <c:pt idx="42">
                  <c:v>103</c:v>
                </c:pt>
                <c:pt idx="43">
                  <c:v>295</c:v>
                </c:pt>
                <c:pt idx="44">
                  <c:v>11</c:v>
                </c:pt>
                <c:pt idx="45">
                  <c:v>67</c:v>
                </c:pt>
                <c:pt idx="46">
                  <c:v>403</c:v>
                </c:pt>
                <c:pt idx="47">
                  <c:v>119</c:v>
                </c:pt>
                <c:pt idx="48">
                  <c:v>87</c:v>
                </c:pt>
                <c:pt idx="49">
                  <c:v>223</c:v>
                </c:pt>
                <c:pt idx="50">
                  <c:v>147</c:v>
                </c:pt>
                <c:pt idx="51">
                  <c:v>127</c:v>
                </c:pt>
                <c:pt idx="52">
                  <c:v>207</c:v>
                </c:pt>
                <c:pt idx="53">
                  <c:v>259</c:v>
                </c:pt>
                <c:pt idx="54">
                  <c:v>319</c:v>
                </c:pt>
                <c:pt idx="55">
                  <c:v>99</c:v>
                </c:pt>
                <c:pt idx="56">
                  <c:v>247</c:v>
                </c:pt>
                <c:pt idx="57">
                  <c:v>131</c:v>
                </c:pt>
                <c:pt idx="58">
                  <c:v>391</c:v>
                </c:pt>
                <c:pt idx="59">
                  <c:v>307</c:v>
                </c:pt>
                <c:pt idx="60">
                  <c:v>375</c:v>
                </c:pt>
                <c:pt idx="61">
                  <c:v>115</c:v>
                </c:pt>
                <c:pt idx="62">
                  <c:v>315</c:v>
                </c:pt>
                <c:pt idx="63">
                  <c:v>327</c:v>
                </c:pt>
                <c:pt idx="64">
                  <c:v>231</c:v>
                </c:pt>
                <c:pt idx="65">
                  <c:v>79</c:v>
                </c:pt>
                <c:pt idx="66">
                  <c:v>383</c:v>
                </c:pt>
                <c:pt idx="67">
                  <c:v>183</c:v>
                </c:pt>
                <c:pt idx="68">
                  <c:v>135</c:v>
                </c:pt>
                <c:pt idx="69">
                  <c:v>251</c:v>
                </c:pt>
                <c:pt idx="70">
                  <c:v>399</c:v>
                </c:pt>
                <c:pt idx="71">
                  <c:v>367</c:v>
                </c:pt>
                <c:pt idx="72">
                  <c:v>311</c:v>
                </c:pt>
                <c:pt idx="73">
                  <c:v>323</c:v>
                </c:pt>
                <c:pt idx="74">
                  <c:v>47</c:v>
                </c:pt>
                <c:pt idx="75">
                  <c:v>139</c:v>
                </c:pt>
                <c:pt idx="76">
                  <c:v>271</c:v>
                </c:pt>
                <c:pt idx="77">
                  <c:v>211</c:v>
                </c:pt>
                <c:pt idx="78">
                  <c:v>347</c:v>
                </c:pt>
                <c:pt idx="79">
                  <c:v>163</c:v>
                </c:pt>
                <c:pt idx="80">
                  <c:v>359</c:v>
                </c:pt>
                <c:pt idx="81">
                  <c:v>291</c:v>
                </c:pt>
                <c:pt idx="82">
                  <c:v>63</c:v>
                </c:pt>
                <c:pt idx="83">
                  <c:v>35</c:v>
                </c:pt>
                <c:pt idx="84">
                  <c:v>339</c:v>
                </c:pt>
                <c:pt idx="85">
                  <c:v>159</c:v>
                </c:pt>
                <c:pt idx="86">
                  <c:v>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80-40FA-8B6B-3B27D3184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526376"/>
        <c:axId val="654520472"/>
      </c:scatterChart>
      <c:valAx>
        <c:axId val="65452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520472"/>
        <c:crosses val="autoZero"/>
        <c:crossBetween val="midCat"/>
      </c:valAx>
      <c:valAx>
        <c:axId val="65452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526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y=4(Plot for y=5x+7)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Plot!$B$3</c:f>
              <c:strCache>
                <c:ptCount val="1"/>
                <c:pt idx="0">
                  <c:v>YY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Plot!$A$4:$A$90</c:f>
              <c:numCache>
                <c:formatCode>General</c:formatCode>
                <c:ptCount val="87"/>
                <c:pt idx="0">
                  <c:v>11</c:v>
                </c:pt>
                <c:pt idx="1">
                  <c:v>15</c:v>
                </c:pt>
                <c:pt idx="2">
                  <c:v>19</c:v>
                </c:pt>
                <c:pt idx="3">
                  <c:v>23</c:v>
                </c:pt>
                <c:pt idx="4">
                  <c:v>27</c:v>
                </c:pt>
                <c:pt idx="5">
                  <c:v>31</c:v>
                </c:pt>
                <c:pt idx="6">
                  <c:v>35</c:v>
                </c:pt>
                <c:pt idx="7">
                  <c:v>39</c:v>
                </c:pt>
                <c:pt idx="8">
                  <c:v>43</c:v>
                </c:pt>
                <c:pt idx="9">
                  <c:v>47</c:v>
                </c:pt>
                <c:pt idx="10">
                  <c:v>55</c:v>
                </c:pt>
                <c:pt idx="11">
                  <c:v>59</c:v>
                </c:pt>
                <c:pt idx="12">
                  <c:v>63</c:v>
                </c:pt>
                <c:pt idx="13">
                  <c:v>67</c:v>
                </c:pt>
                <c:pt idx="14">
                  <c:v>75</c:v>
                </c:pt>
                <c:pt idx="15">
                  <c:v>79</c:v>
                </c:pt>
                <c:pt idx="16">
                  <c:v>87</c:v>
                </c:pt>
                <c:pt idx="17">
                  <c:v>91</c:v>
                </c:pt>
                <c:pt idx="18">
                  <c:v>99</c:v>
                </c:pt>
                <c:pt idx="19">
                  <c:v>103</c:v>
                </c:pt>
                <c:pt idx="20">
                  <c:v>107</c:v>
                </c:pt>
                <c:pt idx="21">
                  <c:v>115</c:v>
                </c:pt>
                <c:pt idx="22">
                  <c:v>119</c:v>
                </c:pt>
                <c:pt idx="23">
                  <c:v>123</c:v>
                </c:pt>
                <c:pt idx="24">
                  <c:v>127</c:v>
                </c:pt>
                <c:pt idx="25">
                  <c:v>131</c:v>
                </c:pt>
                <c:pt idx="26">
                  <c:v>135</c:v>
                </c:pt>
                <c:pt idx="27">
                  <c:v>139</c:v>
                </c:pt>
                <c:pt idx="28">
                  <c:v>147</c:v>
                </c:pt>
                <c:pt idx="29">
                  <c:v>151</c:v>
                </c:pt>
                <c:pt idx="30">
                  <c:v>155</c:v>
                </c:pt>
                <c:pt idx="31">
                  <c:v>159</c:v>
                </c:pt>
                <c:pt idx="32">
                  <c:v>163</c:v>
                </c:pt>
                <c:pt idx="33">
                  <c:v>167</c:v>
                </c:pt>
                <c:pt idx="34">
                  <c:v>171</c:v>
                </c:pt>
                <c:pt idx="35">
                  <c:v>179</c:v>
                </c:pt>
                <c:pt idx="36">
                  <c:v>183</c:v>
                </c:pt>
                <c:pt idx="37">
                  <c:v>195</c:v>
                </c:pt>
                <c:pt idx="38">
                  <c:v>199</c:v>
                </c:pt>
                <c:pt idx="39">
                  <c:v>203</c:v>
                </c:pt>
                <c:pt idx="40">
                  <c:v>207</c:v>
                </c:pt>
                <c:pt idx="41">
                  <c:v>211</c:v>
                </c:pt>
                <c:pt idx="42">
                  <c:v>215</c:v>
                </c:pt>
                <c:pt idx="43">
                  <c:v>219</c:v>
                </c:pt>
                <c:pt idx="44">
                  <c:v>223</c:v>
                </c:pt>
                <c:pt idx="45">
                  <c:v>227</c:v>
                </c:pt>
                <c:pt idx="46">
                  <c:v>231</c:v>
                </c:pt>
                <c:pt idx="47">
                  <c:v>235</c:v>
                </c:pt>
                <c:pt idx="48">
                  <c:v>239</c:v>
                </c:pt>
                <c:pt idx="49">
                  <c:v>243</c:v>
                </c:pt>
                <c:pt idx="50">
                  <c:v>247</c:v>
                </c:pt>
                <c:pt idx="51">
                  <c:v>251</c:v>
                </c:pt>
                <c:pt idx="52">
                  <c:v>255</c:v>
                </c:pt>
                <c:pt idx="53">
                  <c:v>259</c:v>
                </c:pt>
                <c:pt idx="54">
                  <c:v>263</c:v>
                </c:pt>
                <c:pt idx="55">
                  <c:v>271</c:v>
                </c:pt>
                <c:pt idx="56">
                  <c:v>275</c:v>
                </c:pt>
                <c:pt idx="57">
                  <c:v>279</c:v>
                </c:pt>
                <c:pt idx="58">
                  <c:v>283</c:v>
                </c:pt>
                <c:pt idx="59">
                  <c:v>287</c:v>
                </c:pt>
                <c:pt idx="60">
                  <c:v>291</c:v>
                </c:pt>
                <c:pt idx="61">
                  <c:v>295</c:v>
                </c:pt>
                <c:pt idx="62">
                  <c:v>303</c:v>
                </c:pt>
                <c:pt idx="63">
                  <c:v>307</c:v>
                </c:pt>
                <c:pt idx="64">
                  <c:v>311</c:v>
                </c:pt>
                <c:pt idx="65">
                  <c:v>315</c:v>
                </c:pt>
                <c:pt idx="66">
                  <c:v>319</c:v>
                </c:pt>
                <c:pt idx="67">
                  <c:v>323</c:v>
                </c:pt>
                <c:pt idx="68">
                  <c:v>327</c:v>
                </c:pt>
                <c:pt idx="69">
                  <c:v>331</c:v>
                </c:pt>
                <c:pt idx="70">
                  <c:v>335</c:v>
                </c:pt>
                <c:pt idx="71">
                  <c:v>339</c:v>
                </c:pt>
                <c:pt idx="72">
                  <c:v>347</c:v>
                </c:pt>
                <c:pt idx="73">
                  <c:v>355</c:v>
                </c:pt>
                <c:pt idx="74">
                  <c:v>359</c:v>
                </c:pt>
                <c:pt idx="75">
                  <c:v>363</c:v>
                </c:pt>
                <c:pt idx="76">
                  <c:v>367</c:v>
                </c:pt>
                <c:pt idx="77">
                  <c:v>371</c:v>
                </c:pt>
                <c:pt idx="78">
                  <c:v>375</c:v>
                </c:pt>
                <c:pt idx="79">
                  <c:v>379</c:v>
                </c:pt>
                <c:pt idx="80">
                  <c:v>383</c:v>
                </c:pt>
                <c:pt idx="81">
                  <c:v>387</c:v>
                </c:pt>
                <c:pt idx="82">
                  <c:v>391</c:v>
                </c:pt>
                <c:pt idx="83">
                  <c:v>395</c:v>
                </c:pt>
                <c:pt idx="84">
                  <c:v>399</c:v>
                </c:pt>
                <c:pt idx="85">
                  <c:v>403</c:v>
                </c:pt>
                <c:pt idx="86">
                  <c:v>407</c:v>
                </c:pt>
              </c:numCache>
            </c:numRef>
          </c:xVal>
          <c:yVal>
            <c:numRef>
              <c:f>Plot!$B$4:$B$90</c:f>
              <c:numCache>
                <c:formatCode>General</c:formatCode>
                <c:ptCount val="87"/>
                <c:pt idx="0">
                  <c:v>11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8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8</c:v>
                </c:pt>
                <c:pt idx="15">
                  <c:v>4</c:v>
                </c:pt>
                <c:pt idx="16">
                  <c:v>8</c:v>
                </c:pt>
                <c:pt idx="17">
                  <c:v>4</c:v>
                </c:pt>
                <c:pt idx="18">
                  <c:v>8</c:v>
                </c:pt>
                <c:pt idx="19">
                  <c:v>4</c:v>
                </c:pt>
                <c:pt idx="20">
                  <c:v>4</c:v>
                </c:pt>
                <c:pt idx="21">
                  <c:v>8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8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8</c:v>
                </c:pt>
                <c:pt idx="36">
                  <c:v>4</c:v>
                </c:pt>
                <c:pt idx="37">
                  <c:v>12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8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8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8</c:v>
                </c:pt>
                <c:pt idx="73">
                  <c:v>8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2-4A38-8D9A-66CCF3ED8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942480"/>
        <c:axId val="770938872"/>
      </c:scatterChart>
      <c:valAx>
        <c:axId val="77094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938872"/>
        <c:crosses val="autoZero"/>
        <c:crossBetween val="midCat"/>
      </c:valAx>
      <c:valAx>
        <c:axId val="77093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94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Y=2x+85(Plot for ?)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Plot!$M$3</c:f>
              <c:strCache>
                <c:ptCount val="1"/>
                <c:pt idx="0">
                  <c:v>NN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Plot!$L$4:$L$90</c:f>
            </c:numRef>
          </c:xVal>
          <c:yVal>
            <c:numRef>
              <c:f>Plot!$M$4:$M$90</c:f>
            </c:numRef>
          </c:yVal>
          <c:smooth val="0"/>
          <c:extLst>
            <c:ext xmlns:c16="http://schemas.microsoft.com/office/drawing/2014/chart" uri="{C3380CC4-5D6E-409C-BE32-E72D297353CC}">
              <c16:uniqueId val="{00000000-7505-46C7-9400-0F426BBF7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545904"/>
        <c:axId val="629544920"/>
      </c:scatterChart>
      <c:valAx>
        <c:axId val="62954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44920"/>
        <c:crosses val="autoZero"/>
        <c:crossBetween val="midCat"/>
      </c:valAx>
      <c:valAx>
        <c:axId val="62954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4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y=1 ( Plot</a:t>
            </a:r>
            <a:r>
              <a:rPr lang="en-US" baseline="0"/>
              <a:t> for y=2x)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Plot!$X$3</c:f>
              <c:strCache>
                <c:ptCount val="1"/>
                <c:pt idx="0">
                  <c:v>PP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Plot!$W$4:$W$90</c:f>
            </c:numRef>
          </c:xVal>
          <c:yVal>
            <c:numRef>
              <c:f>Plot!$X$4:$X$90</c:f>
            </c:numRef>
          </c:yVal>
          <c:smooth val="0"/>
          <c:extLst>
            <c:ext xmlns:c16="http://schemas.microsoft.com/office/drawing/2014/chart" uri="{C3380CC4-5D6E-409C-BE32-E72D297353CC}">
              <c16:uniqueId val="{00000000-85B7-4109-86CC-A4362D634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774720"/>
        <c:axId val="573776032"/>
      </c:scatterChart>
      <c:valAx>
        <c:axId val="57377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776032"/>
        <c:crosses val="autoZero"/>
        <c:crossBetween val="midCat"/>
      </c:valAx>
      <c:valAx>
        <c:axId val="57377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77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Functions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006442888158408E-2"/>
          <c:y val="5.8619830592924763E-2"/>
          <c:w val="0.72141606211510367"/>
          <c:h val="0.84372628869821764"/>
        </c:manualLayout>
      </c:layout>
      <c:scatterChart>
        <c:scatterStyle val="lineMarker"/>
        <c:varyColors val="0"/>
        <c:ser>
          <c:idx val="6"/>
          <c:order val="6"/>
          <c:tx>
            <c:v>Tanh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Functions!$B$2:$B$15</c:f>
              <c:numCache>
                <c:formatCode>General</c:formatCode>
                <c:ptCount val="14"/>
                <c:pt idx="0">
                  <c:v>8</c:v>
                </c:pt>
                <c:pt idx="1">
                  <c:v>5</c:v>
                </c:pt>
                <c:pt idx="2">
                  <c:v>-15</c:v>
                </c:pt>
                <c:pt idx="3">
                  <c:v>12</c:v>
                </c:pt>
                <c:pt idx="4">
                  <c:v>-3</c:v>
                </c:pt>
                <c:pt idx="5">
                  <c:v>-4</c:v>
                </c:pt>
                <c:pt idx="6">
                  <c:v>-14</c:v>
                </c:pt>
                <c:pt idx="7">
                  <c:v>6</c:v>
                </c:pt>
                <c:pt idx="8">
                  <c:v>5</c:v>
                </c:pt>
                <c:pt idx="9">
                  <c:v>-12</c:v>
                </c:pt>
                <c:pt idx="10">
                  <c:v>3</c:v>
                </c:pt>
                <c:pt idx="11">
                  <c:v>-4</c:v>
                </c:pt>
                <c:pt idx="12">
                  <c:v>-9</c:v>
                </c:pt>
                <c:pt idx="13">
                  <c:v>3</c:v>
                </c:pt>
              </c:numCache>
              <c:extLst xmlns:c15="http://schemas.microsoft.com/office/drawing/2012/chart"/>
            </c:numRef>
          </c:xVal>
          <c:yVal>
            <c:numRef>
              <c:f>Functions!$K$2:$K$15</c:f>
              <c:numCache>
                <c:formatCode>General</c:formatCode>
                <c:ptCount val="14"/>
                <c:pt idx="0">
                  <c:v>0.99999977492967596</c:v>
                </c:pt>
                <c:pt idx="1">
                  <c:v>0.999909204262595</c:v>
                </c:pt>
                <c:pt idx="2">
                  <c:v>-0.99999999999981282</c:v>
                </c:pt>
                <c:pt idx="3">
                  <c:v>0.99999999992449717</c:v>
                </c:pt>
                <c:pt idx="4">
                  <c:v>-0.99505475368673058</c:v>
                </c:pt>
                <c:pt idx="5">
                  <c:v>-0.99932929973906692</c:v>
                </c:pt>
                <c:pt idx="6">
                  <c:v>-0.99999999999861722</c:v>
                </c:pt>
                <c:pt idx="7">
                  <c:v>0.99998771165079559</c:v>
                </c:pt>
                <c:pt idx="8">
                  <c:v>0.999909204262595</c:v>
                </c:pt>
                <c:pt idx="9">
                  <c:v>-0.99999999992449717</c:v>
                </c:pt>
                <c:pt idx="10">
                  <c:v>0.99505475368673058</c:v>
                </c:pt>
                <c:pt idx="11">
                  <c:v>-0.99932929973906692</c:v>
                </c:pt>
                <c:pt idx="12">
                  <c:v>-0.99999996954004089</c:v>
                </c:pt>
                <c:pt idx="13">
                  <c:v>0.99505475368673058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5461-4084-9C90-27DBC6AF9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657144"/>
        <c:axId val="55965681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Log Sigmoid</c:v>
                </c:tx>
                <c:spPr>
                  <a:ln w="25400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 cap="rnd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ash"/>
                    </a:ln>
                    <a:effectLst/>
                  </c:spPr>
                  <c:trendlineType val="exp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Functions!$B$2:$B$30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8</c:v>
                      </c:pt>
                      <c:pt idx="1">
                        <c:v>5</c:v>
                      </c:pt>
                      <c:pt idx="2">
                        <c:v>-15</c:v>
                      </c:pt>
                      <c:pt idx="3">
                        <c:v>12</c:v>
                      </c:pt>
                      <c:pt idx="4">
                        <c:v>-3</c:v>
                      </c:pt>
                      <c:pt idx="5">
                        <c:v>-4</c:v>
                      </c:pt>
                      <c:pt idx="6">
                        <c:v>-14</c:v>
                      </c:pt>
                      <c:pt idx="7">
                        <c:v>6</c:v>
                      </c:pt>
                      <c:pt idx="8">
                        <c:v>5</c:v>
                      </c:pt>
                      <c:pt idx="9">
                        <c:v>-12</c:v>
                      </c:pt>
                      <c:pt idx="10">
                        <c:v>3</c:v>
                      </c:pt>
                      <c:pt idx="11">
                        <c:v>-4</c:v>
                      </c:pt>
                      <c:pt idx="12">
                        <c:v>-9</c:v>
                      </c:pt>
                      <c:pt idx="13">
                        <c:v>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Functions!$D$2:$D$30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897.84729165041756</c:v>
                      </c:pt>
                      <c:pt idx="1">
                        <c:v>70.105412346687856</c:v>
                      </c:pt>
                      <c:pt idx="2">
                        <c:v>2.9023204086504041E-6</c:v>
                      </c:pt>
                      <c:pt idx="3">
                        <c:v>26903.18607429754</c:v>
                      </c:pt>
                      <c:pt idx="4">
                        <c:v>7.8081666001153169E-2</c:v>
                      </c:pt>
                      <c:pt idx="5">
                        <c:v>3.337326996032608E-2</c:v>
                      </c:pt>
                      <c:pt idx="6">
                        <c:v>6.7904048073794703E-6</c:v>
                      </c:pt>
                      <c:pt idx="7">
                        <c:v>164.0219072999017</c:v>
                      </c:pt>
                      <c:pt idx="8">
                        <c:v>70.105412346687856</c:v>
                      </c:pt>
                      <c:pt idx="9">
                        <c:v>3.7170318684126734E-5</c:v>
                      </c:pt>
                      <c:pt idx="10">
                        <c:v>12.807103782663029</c:v>
                      </c:pt>
                      <c:pt idx="11">
                        <c:v>3.337326996032608E-2</c:v>
                      </c:pt>
                      <c:pt idx="12">
                        <c:v>4.7604412902226977E-4</c:v>
                      </c:pt>
                      <c:pt idx="13">
                        <c:v>12.807103782663029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461-4084-9C90-27DBC6AF944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Line</c:v>
                </c:tx>
                <c:spPr>
                  <a:ln w="25400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 cap="rnd">
                      <a:solidFill>
                        <a:schemeClr val="accent2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ash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Functions!$B$2:$B$15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8</c:v>
                      </c:pt>
                      <c:pt idx="1">
                        <c:v>5</c:v>
                      </c:pt>
                      <c:pt idx="2">
                        <c:v>-15</c:v>
                      </c:pt>
                      <c:pt idx="3">
                        <c:v>12</c:v>
                      </c:pt>
                      <c:pt idx="4">
                        <c:v>-3</c:v>
                      </c:pt>
                      <c:pt idx="5">
                        <c:v>-4</c:v>
                      </c:pt>
                      <c:pt idx="6">
                        <c:v>-14</c:v>
                      </c:pt>
                      <c:pt idx="7">
                        <c:v>6</c:v>
                      </c:pt>
                      <c:pt idx="8">
                        <c:v>5</c:v>
                      </c:pt>
                      <c:pt idx="9">
                        <c:v>-12</c:v>
                      </c:pt>
                      <c:pt idx="10">
                        <c:v>3</c:v>
                      </c:pt>
                      <c:pt idx="11">
                        <c:v>-4</c:v>
                      </c:pt>
                      <c:pt idx="12">
                        <c:v>-9</c:v>
                      </c:pt>
                      <c:pt idx="13">
                        <c:v>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Functions!$E$2:$E$15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24000</c:v>
                      </c:pt>
                      <c:pt idx="1">
                        <c:v>22500</c:v>
                      </c:pt>
                      <c:pt idx="2">
                        <c:v>12500</c:v>
                      </c:pt>
                      <c:pt idx="3">
                        <c:v>26000</c:v>
                      </c:pt>
                      <c:pt idx="4">
                        <c:v>18500</c:v>
                      </c:pt>
                      <c:pt idx="5">
                        <c:v>18000</c:v>
                      </c:pt>
                      <c:pt idx="6">
                        <c:v>13000</c:v>
                      </c:pt>
                      <c:pt idx="7">
                        <c:v>23000</c:v>
                      </c:pt>
                      <c:pt idx="8">
                        <c:v>22500</c:v>
                      </c:pt>
                      <c:pt idx="9">
                        <c:v>14000</c:v>
                      </c:pt>
                      <c:pt idx="10">
                        <c:v>21500</c:v>
                      </c:pt>
                      <c:pt idx="11">
                        <c:v>18000</c:v>
                      </c:pt>
                      <c:pt idx="12">
                        <c:v>15500</c:v>
                      </c:pt>
                      <c:pt idx="13">
                        <c:v>21500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461-4084-9C90-27DBC6AF944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Line with 3 variables</c:v>
                </c:tx>
                <c:spPr>
                  <a:ln w="25400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 cap="rnd">
                      <a:solidFill>
                        <a:schemeClr val="accent3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ash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Functions!$B$2:$B$15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8</c:v>
                      </c:pt>
                      <c:pt idx="1">
                        <c:v>5</c:v>
                      </c:pt>
                      <c:pt idx="2">
                        <c:v>-15</c:v>
                      </c:pt>
                      <c:pt idx="3">
                        <c:v>12</c:v>
                      </c:pt>
                      <c:pt idx="4">
                        <c:v>-3</c:v>
                      </c:pt>
                      <c:pt idx="5">
                        <c:v>-4</c:v>
                      </c:pt>
                      <c:pt idx="6">
                        <c:v>-14</c:v>
                      </c:pt>
                      <c:pt idx="7">
                        <c:v>6</c:v>
                      </c:pt>
                      <c:pt idx="8">
                        <c:v>5</c:v>
                      </c:pt>
                      <c:pt idx="9">
                        <c:v>-12</c:v>
                      </c:pt>
                      <c:pt idx="10">
                        <c:v>3</c:v>
                      </c:pt>
                      <c:pt idx="11">
                        <c:v>-4</c:v>
                      </c:pt>
                      <c:pt idx="12">
                        <c:v>-9</c:v>
                      </c:pt>
                      <c:pt idx="13">
                        <c:v>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Functions!$F$2:$F$15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44800</c:v>
                      </c:pt>
                      <c:pt idx="1">
                        <c:v>43000</c:v>
                      </c:pt>
                      <c:pt idx="2">
                        <c:v>31000</c:v>
                      </c:pt>
                      <c:pt idx="3">
                        <c:v>47200</c:v>
                      </c:pt>
                      <c:pt idx="4">
                        <c:v>38200</c:v>
                      </c:pt>
                      <c:pt idx="5">
                        <c:v>37600</c:v>
                      </c:pt>
                      <c:pt idx="6">
                        <c:v>31600</c:v>
                      </c:pt>
                      <c:pt idx="7">
                        <c:v>43600</c:v>
                      </c:pt>
                      <c:pt idx="8">
                        <c:v>43000</c:v>
                      </c:pt>
                      <c:pt idx="9">
                        <c:v>32800</c:v>
                      </c:pt>
                      <c:pt idx="10">
                        <c:v>41800</c:v>
                      </c:pt>
                      <c:pt idx="11">
                        <c:v>37600</c:v>
                      </c:pt>
                      <c:pt idx="12">
                        <c:v>34600</c:v>
                      </c:pt>
                      <c:pt idx="13">
                        <c:v>41800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461-4084-9C90-27DBC6AF944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Square</c:v>
                </c:tx>
                <c:spPr>
                  <a:ln w="25400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 cap="rnd">
                      <a:solidFill>
                        <a:schemeClr val="accent4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ash"/>
                    </a:ln>
                    <a:effectLst/>
                  </c:spPr>
                  <c:trendlineType val="poly"/>
                  <c:order val="2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Functions!$B$2:$B$15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8</c:v>
                      </c:pt>
                      <c:pt idx="1">
                        <c:v>5</c:v>
                      </c:pt>
                      <c:pt idx="2">
                        <c:v>-15</c:v>
                      </c:pt>
                      <c:pt idx="3">
                        <c:v>12</c:v>
                      </c:pt>
                      <c:pt idx="4">
                        <c:v>-3</c:v>
                      </c:pt>
                      <c:pt idx="5">
                        <c:v>-4</c:v>
                      </c:pt>
                      <c:pt idx="6">
                        <c:v>-14</c:v>
                      </c:pt>
                      <c:pt idx="7">
                        <c:v>6</c:v>
                      </c:pt>
                      <c:pt idx="8">
                        <c:v>5</c:v>
                      </c:pt>
                      <c:pt idx="9">
                        <c:v>-12</c:v>
                      </c:pt>
                      <c:pt idx="10">
                        <c:v>3</c:v>
                      </c:pt>
                      <c:pt idx="11">
                        <c:v>-4</c:v>
                      </c:pt>
                      <c:pt idx="12">
                        <c:v>-9</c:v>
                      </c:pt>
                      <c:pt idx="13">
                        <c:v>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Functions!$G$2:$G$15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60000</c:v>
                      </c:pt>
                      <c:pt idx="1">
                        <c:v>37500</c:v>
                      </c:pt>
                      <c:pt idx="2">
                        <c:v>117500</c:v>
                      </c:pt>
                      <c:pt idx="3">
                        <c:v>104000</c:v>
                      </c:pt>
                      <c:pt idx="4">
                        <c:v>21500</c:v>
                      </c:pt>
                      <c:pt idx="5">
                        <c:v>24000</c:v>
                      </c:pt>
                      <c:pt idx="6">
                        <c:v>104000</c:v>
                      </c:pt>
                      <c:pt idx="7">
                        <c:v>44000</c:v>
                      </c:pt>
                      <c:pt idx="8">
                        <c:v>37500</c:v>
                      </c:pt>
                      <c:pt idx="9">
                        <c:v>80000</c:v>
                      </c:pt>
                      <c:pt idx="10">
                        <c:v>27500</c:v>
                      </c:pt>
                      <c:pt idx="11">
                        <c:v>24000</c:v>
                      </c:pt>
                      <c:pt idx="12">
                        <c:v>51500</c:v>
                      </c:pt>
                      <c:pt idx="13">
                        <c:v>27500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461-4084-9C90-27DBC6AF944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Cube</c:v>
                </c:tx>
                <c:spPr>
                  <a:ln w="25400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 cap="rnd">
                      <a:solidFill>
                        <a:schemeClr val="accent5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trendline>
                  <c:spPr>
                    <a:ln w="19050" cap="rnd">
                      <a:solidFill>
                        <a:schemeClr val="accent5"/>
                      </a:solidFill>
                      <a:prstDash val="sysDash"/>
                    </a:ln>
                    <a:effectLst/>
                  </c:spPr>
                  <c:trendlineType val="poly"/>
                  <c:order val="3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Functions!$B$2:$B$15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8</c:v>
                      </c:pt>
                      <c:pt idx="1">
                        <c:v>5</c:v>
                      </c:pt>
                      <c:pt idx="2">
                        <c:v>-15</c:v>
                      </c:pt>
                      <c:pt idx="3">
                        <c:v>12</c:v>
                      </c:pt>
                      <c:pt idx="4">
                        <c:v>-3</c:v>
                      </c:pt>
                      <c:pt idx="5">
                        <c:v>-4</c:v>
                      </c:pt>
                      <c:pt idx="6">
                        <c:v>-14</c:v>
                      </c:pt>
                      <c:pt idx="7">
                        <c:v>6</c:v>
                      </c:pt>
                      <c:pt idx="8">
                        <c:v>5</c:v>
                      </c:pt>
                      <c:pt idx="9">
                        <c:v>-12</c:v>
                      </c:pt>
                      <c:pt idx="10">
                        <c:v>3</c:v>
                      </c:pt>
                      <c:pt idx="11">
                        <c:v>-4</c:v>
                      </c:pt>
                      <c:pt idx="12">
                        <c:v>-9</c:v>
                      </c:pt>
                      <c:pt idx="13">
                        <c:v>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Functions!$H$2:$H$15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348000</c:v>
                      </c:pt>
                      <c:pt idx="1">
                        <c:v>112500</c:v>
                      </c:pt>
                      <c:pt idx="2">
                        <c:v>-1457500</c:v>
                      </c:pt>
                      <c:pt idx="3">
                        <c:v>1040000</c:v>
                      </c:pt>
                      <c:pt idx="4">
                        <c:v>12500</c:v>
                      </c:pt>
                      <c:pt idx="5">
                        <c:v>0</c:v>
                      </c:pt>
                      <c:pt idx="6">
                        <c:v>-1170000</c:v>
                      </c:pt>
                      <c:pt idx="7">
                        <c:v>170000</c:v>
                      </c:pt>
                      <c:pt idx="8">
                        <c:v>112500</c:v>
                      </c:pt>
                      <c:pt idx="9">
                        <c:v>-712000</c:v>
                      </c:pt>
                      <c:pt idx="10">
                        <c:v>45500</c:v>
                      </c:pt>
                      <c:pt idx="11">
                        <c:v>0</c:v>
                      </c:pt>
                      <c:pt idx="12">
                        <c:v>-272500</c:v>
                      </c:pt>
                      <c:pt idx="13">
                        <c:v>45500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461-4084-9C90-27DBC6AF944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Quad</c:v>
                </c:tx>
                <c:spPr>
                  <a:ln w="25400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 cap="rnd">
                      <a:solidFill>
                        <a:schemeClr val="accent6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trendline>
                  <c:spPr>
                    <a:ln w="19050" cap="rnd">
                      <a:solidFill>
                        <a:schemeClr val="accent6"/>
                      </a:solidFill>
                      <a:prstDash val="sysDash"/>
                    </a:ln>
                    <a:effectLst/>
                  </c:spPr>
                  <c:trendlineType val="poly"/>
                  <c:order val="4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Functions!$B$2:$B$15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8</c:v>
                      </c:pt>
                      <c:pt idx="1">
                        <c:v>5</c:v>
                      </c:pt>
                      <c:pt idx="2">
                        <c:v>-15</c:v>
                      </c:pt>
                      <c:pt idx="3">
                        <c:v>12</c:v>
                      </c:pt>
                      <c:pt idx="4">
                        <c:v>-3</c:v>
                      </c:pt>
                      <c:pt idx="5">
                        <c:v>-4</c:v>
                      </c:pt>
                      <c:pt idx="6">
                        <c:v>-14</c:v>
                      </c:pt>
                      <c:pt idx="7">
                        <c:v>6</c:v>
                      </c:pt>
                      <c:pt idx="8">
                        <c:v>5</c:v>
                      </c:pt>
                      <c:pt idx="9">
                        <c:v>-12</c:v>
                      </c:pt>
                      <c:pt idx="10">
                        <c:v>3</c:v>
                      </c:pt>
                      <c:pt idx="11">
                        <c:v>-4</c:v>
                      </c:pt>
                      <c:pt idx="12">
                        <c:v>-9</c:v>
                      </c:pt>
                      <c:pt idx="13">
                        <c:v>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Functions!$I$2:$I$15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2428000</c:v>
                      </c:pt>
                      <c:pt idx="1">
                        <c:v>430000</c:v>
                      </c:pt>
                      <c:pt idx="2">
                        <c:v>23450000</c:v>
                      </c:pt>
                      <c:pt idx="3">
                        <c:v>11537600</c:v>
                      </c:pt>
                      <c:pt idx="4">
                        <c:v>47600</c:v>
                      </c:pt>
                      <c:pt idx="5">
                        <c:v>116800</c:v>
                      </c:pt>
                      <c:pt idx="6">
                        <c:v>17704800</c:v>
                      </c:pt>
                      <c:pt idx="7">
                        <c:v>828800</c:v>
                      </c:pt>
                      <c:pt idx="8">
                        <c:v>430000</c:v>
                      </c:pt>
                      <c:pt idx="9">
                        <c:v>9440000</c:v>
                      </c:pt>
                      <c:pt idx="10">
                        <c:v>86000</c:v>
                      </c:pt>
                      <c:pt idx="11">
                        <c:v>116800</c:v>
                      </c:pt>
                      <c:pt idx="12">
                        <c:v>2910800</c:v>
                      </c:pt>
                      <c:pt idx="13">
                        <c:v>86000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461-4084-9C90-27DBC6AF944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Log Sigmoid+Functions</c:v>
                </c:tx>
                <c:spPr>
                  <a:ln w="25400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 cap="rnd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Functions!$B$2:$B$15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8</c:v>
                      </c:pt>
                      <c:pt idx="1">
                        <c:v>5</c:v>
                      </c:pt>
                      <c:pt idx="2">
                        <c:v>-15</c:v>
                      </c:pt>
                      <c:pt idx="3">
                        <c:v>12</c:v>
                      </c:pt>
                      <c:pt idx="4">
                        <c:v>-3</c:v>
                      </c:pt>
                      <c:pt idx="5">
                        <c:v>-4</c:v>
                      </c:pt>
                      <c:pt idx="6">
                        <c:v>-14</c:v>
                      </c:pt>
                      <c:pt idx="7">
                        <c:v>6</c:v>
                      </c:pt>
                      <c:pt idx="8">
                        <c:v>5</c:v>
                      </c:pt>
                      <c:pt idx="9">
                        <c:v>-12</c:v>
                      </c:pt>
                      <c:pt idx="10">
                        <c:v>3</c:v>
                      </c:pt>
                      <c:pt idx="11">
                        <c:v>-4</c:v>
                      </c:pt>
                      <c:pt idx="12">
                        <c:v>-9</c:v>
                      </c:pt>
                      <c:pt idx="13">
                        <c:v>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Functions!$L$2:$L$15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0.99966464986953352</c:v>
                      </c:pt>
                      <c:pt idx="1">
                        <c:v>0.99330714907571516</c:v>
                      </c:pt>
                      <c:pt idx="2">
                        <c:v>3.0590222692562472E-7</c:v>
                      </c:pt>
                      <c:pt idx="3">
                        <c:v>0.99999385582539779</c:v>
                      </c:pt>
                      <c:pt idx="4">
                        <c:v>4.7425873177566788E-2</c:v>
                      </c:pt>
                      <c:pt idx="5">
                        <c:v>1.7986209962091555E-2</c:v>
                      </c:pt>
                      <c:pt idx="6">
                        <c:v>8.3152802766413209E-7</c:v>
                      </c:pt>
                      <c:pt idx="7">
                        <c:v>0.99752737684336523</c:v>
                      </c:pt>
                      <c:pt idx="8">
                        <c:v>0.99330714907571516</c:v>
                      </c:pt>
                      <c:pt idx="9">
                        <c:v>6.1441746022147182E-6</c:v>
                      </c:pt>
                      <c:pt idx="10">
                        <c:v>0.95257412682243325</c:v>
                      </c:pt>
                      <c:pt idx="11">
                        <c:v>1.7986209962091555E-2</c:v>
                      </c:pt>
                      <c:pt idx="12">
                        <c:v>1.2339457598623172E-4</c:v>
                      </c:pt>
                      <c:pt idx="13">
                        <c:v>0.95257412682243325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461-4084-9C90-27DBC6AF9449}"/>
                  </c:ext>
                </c:extLst>
              </c15:ser>
            </c15:filteredScatterSeries>
          </c:ext>
        </c:extLst>
      </c:scatterChart>
      <c:valAx>
        <c:axId val="55965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56816"/>
        <c:crosses val="autoZero"/>
        <c:crossBetween val="midCat"/>
      </c:valAx>
      <c:valAx>
        <c:axId val="55965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57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Line1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Functions!$P$2:$P$15</c:f>
              <c:numCache>
                <c:formatCode>General</c:formatCode>
                <c:ptCount val="14"/>
                <c:pt idx="0">
                  <c:v>0.25</c:v>
                </c:pt>
                <c:pt idx="1">
                  <c:v>0.35</c:v>
                </c:pt>
                <c:pt idx="2">
                  <c:v>-1.4999999999999999E-2</c:v>
                </c:pt>
                <c:pt idx="3">
                  <c:v>0.12</c:v>
                </c:pt>
                <c:pt idx="4">
                  <c:v>-3</c:v>
                </c:pt>
                <c:pt idx="5">
                  <c:v>2.0375000000000001</c:v>
                </c:pt>
                <c:pt idx="6">
                  <c:v>-14</c:v>
                </c:pt>
                <c:pt idx="7">
                  <c:v>6</c:v>
                </c:pt>
                <c:pt idx="8">
                  <c:v>5</c:v>
                </c:pt>
                <c:pt idx="9">
                  <c:v>-12</c:v>
                </c:pt>
                <c:pt idx="10">
                  <c:v>3</c:v>
                </c:pt>
                <c:pt idx="11">
                  <c:v>-4</c:v>
                </c:pt>
                <c:pt idx="12">
                  <c:v>-9</c:v>
                </c:pt>
                <c:pt idx="13">
                  <c:v>3</c:v>
                </c:pt>
              </c:numCache>
            </c:numRef>
          </c:xVal>
          <c:yVal>
            <c:numRef>
              <c:f>Functions!$Q$2:$Q$15</c:f>
              <c:numCache>
                <c:formatCode>General</c:formatCode>
                <c:ptCount val="14"/>
                <c:pt idx="0">
                  <c:v>2.0874999999999999</c:v>
                </c:pt>
                <c:pt idx="1">
                  <c:v>2.1225000000000001</c:v>
                </c:pt>
                <c:pt idx="2">
                  <c:v>1.99475</c:v>
                </c:pt>
                <c:pt idx="3">
                  <c:v>2.0419999999999998</c:v>
                </c:pt>
                <c:pt idx="4">
                  <c:v>0.95000000000000018</c:v>
                </c:pt>
                <c:pt idx="5">
                  <c:v>2.7131249999999998</c:v>
                </c:pt>
                <c:pt idx="6">
                  <c:v>-2.8999999999999995</c:v>
                </c:pt>
                <c:pt idx="7">
                  <c:v>4.0999999999999996</c:v>
                </c:pt>
                <c:pt idx="8">
                  <c:v>3.75</c:v>
                </c:pt>
                <c:pt idx="9">
                  <c:v>-2.1999999999999993</c:v>
                </c:pt>
                <c:pt idx="10">
                  <c:v>3.05</c:v>
                </c:pt>
                <c:pt idx="11">
                  <c:v>0.60000000000000009</c:v>
                </c:pt>
                <c:pt idx="12">
                  <c:v>-1.1499999999999999</c:v>
                </c:pt>
                <c:pt idx="13">
                  <c:v>3.05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C3-48D5-A9AB-90C2C9DB64AD}"/>
            </c:ext>
          </c:extLst>
        </c:ser>
        <c:ser>
          <c:idx val="1"/>
          <c:order val="1"/>
          <c:tx>
            <c:v>TanH Example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Functions!$P$2:$P$15</c:f>
              <c:numCache>
                <c:formatCode>General</c:formatCode>
                <c:ptCount val="14"/>
                <c:pt idx="0">
                  <c:v>0.25</c:v>
                </c:pt>
                <c:pt idx="1">
                  <c:v>0.35</c:v>
                </c:pt>
                <c:pt idx="2">
                  <c:v>-1.4999999999999999E-2</c:v>
                </c:pt>
                <c:pt idx="3">
                  <c:v>0.12</c:v>
                </c:pt>
                <c:pt idx="4">
                  <c:v>-3</c:v>
                </c:pt>
                <c:pt idx="5">
                  <c:v>2.0375000000000001</c:v>
                </c:pt>
                <c:pt idx="6">
                  <c:v>-14</c:v>
                </c:pt>
                <c:pt idx="7">
                  <c:v>6</c:v>
                </c:pt>
                <c:pt idx="8">
                  <c:v>5</c:v>
                </c:pt>
                <c:pt idx="9">
                  <c:v>-12</c:v>
                </c:pt>
                <c:pt idx="10">
                  <c:v>3</c:v>
                </c:pt>
                <c:pt idx="11">
                  <c:v>-4</c:v>
                </c:pt>
                <c:pt idx="12">
                  <c:v>-9</c:v>
                </c:pt>
                <c:pt idx="13">
                  <c:v>3</c:v>
                </c:pt>
              </c:numCache>
            </c:numRef>
          </c:xVal>
          <c:yVal>
            <c:numRef>
              <c:f>Functions!$R$2:$R$15</c:f>
              <c:numCache>
                <c:formatCode>General</c:formatCode>
                <c:ptCount val="14"/>
                <c:pt idx="0">
                  <c:v>0.9697152505174752</c:v>
                </c:pt>
                <c:pt idx="1">
                  <c:v>0.97173375007303453</c:v>
                </c:pt>
                <c:pt idx="2">
                  <c:v>0.96365477987463544</c:v>
                </c:pt>
                <c:pt idx="3">
                  <c:v>0.96687783456181176</c:v>
                </c:pt>
                <c:pt idx="4">
                  <c:v>0.73978305127400434</c:v>
                </c:pt>
                <c:pt idx="5">
                  <c:v>0.99123941620442202</c:v>
                </c:pt>
                <c:pt idx="6">
                  <c:v>-0.99396316735058299</c:v>
                </c:pt>
                <c:pt idx="7">
                  <c:v>0.99945084368779735</c:v>
                </c:pt>
                <c:pt idx="8">
                  <c:v>0.99889444272615269</c:v>
                </c:pt>
                <c:pt idx="9">
                  <c:v>-0.97574313003145152</c:v>
                </c:pt>
                <c:pt idx="10">
                  <c:v>0.99552430295744732</c:v>
                </c:pt>
                <c:pt idx="11">
                  <c:v>0.5370495669980353</c:v>
                </c:pt>
                <c:pt idx="12">
                  <c:v>-0.81775407797028765</c:v>
                </c:pt>
                <c:pt idx="13">
                  <c:v>0.99552430295744732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C3-48D5-A9AB-90C2C9DB6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898008"/>
        <c:axId val="1166909488"/>
      </c:scatterChart>
      <c:valAx>
        <c:axId val="1166898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909488"/>
        <c:crosses val="autoZero"/>
        <c:crossBetween val="midCat"/>
      </c:valAx>
      <c:valAx>
        <c:axId val="116690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898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Sandbox!$B$1</c:f>
              <c:strCache>
                <c:ptCount val="1"/>
                <c:pt idx="0">
                  <c:v>EXP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Sandbox!$A$2:$A$21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Sandbox!$B$2:$B$21</c:f>
              <c:numCache>
                <c:formatCode>General</c:formatCode>
                <c:ptCount val="20"/>
                <c:pt idx="0">
                  <c:v>2.7182818284590451</c:v>
                </c:pt>
                <c:pt idx="1">
                  <c:v>7.3890560989306504</c:v>
                </c:pt>
                <c:pt idx="2">
                  <c:v>20.085536923187668</c:v>
                </c:pt>
                <c:pt idx="3">
                  <c:v>54.598150033144236</c:v>
                </c:pt>
                <c:pt idx="4">
                  <c:v>148.4131591025766</c:v>
                </c:pt>
                <c:pt idx="5">
                  <c:v>403.42879349273511</c:v>
                </c:pt>
                <c:pt idx="6">
                  <c:v>1096.6331584284585</c:v>
                </c:pt>
                <c:pt idx="7">
                  <c:v>2980.9579870417283</c:v>
                </c:pt>
                <c:pt idx="8">
                  <c:v>8103.0839275753842</c:v>
                </c:pt>
                <c:pt idx="9">
                  <c:v>22026.465794806718</c:v>
                </c:pt>
                <c:pt idx="10">
                  <c:v>59874.141715197817</c:v>
                </c:pt>
                <c:pt idx="11">
                  <c:v>162754.79141900392</c:v>
                </c:pt>
                <c:pt idx="12">
                  <c:v>442413.39200892049</c:v>
                </c:pt>
                <c:pt idx="13">
                  <c:v>1202604.2841647768</c:v>
                </c:pt>
                <c:pt idx="14">
                  <c:v>3269017.3724721107</c:v>
                </c:pt>
                <c:pt idx="15">
                  <c:v>8886110.5205078721</c:v>
                </c:pt>
                <c:pt idx="16">
                  <c:v>24154952.753575299</c:v>
                </c:pt>
                <c:pt idx="17">
                  <c:v>65659969.13733051</c:v>
                </c:pt>
                <c:pt idx="18">
                  <c:v>178482300.96318725</c:v>
                </c:pt>
                <c:pt idx="19">
                  <c:v>485165195.40979028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21-4DB4-BDD3-106EDE0E3D0B}"/>
            </c:ext>
          </c:extLst>
        </c:ser>
        <c:ser>
          <c:idx val="1"/>
          <c:order val="1"/>
          <c:tx>
            <c:strRef>
              <c:f>Sandbox!$A$2:$A$20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exp"/>
            <c:dispRSqr val="0"/>
            <c:dispEq val="0"/>
          </c:trendline>
          <c:xVal>
            <c:numRef>
              <c:f>Sandbox!$A$2:$A$21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Sandbox!$C$2:$C$21</c:f>
              <c:numCache>
                <c:formatCode>General</c:formatCode>
                <c:ptCount val="20"/>
                <c:pt idx="0">
                  <c:v>255</c:v>
                </c:pt>
                <c:pt idx="1">
                  <c:v>1705</c:v>
                </c:pt>
                <c:pt idx="2">
                  <c:v>5585</c:v>
                </c:pt>
                <c:pt idx="3">
                  <c:v>13095</c:v>
                </c:pt>
                <c:pt idx="4">
                  <c:v>25435</c:v>
                </c:pt>
                <c:pt idx="5">
                  <c:v>43805</c:v>
                </c:pt>
                <c:pt idx="6">
                  <c:v>69405</c:v>
                </c:pt>
                <c:pt idx="7">
                  <c:v>103435</c:v>
                </c:pt>
                <c:pt idx="8">
                  <c:v>147095</c:v>
                </c:pt>
                <c:pt idx="9">
                  <c:v>201585</c:v>
                </c:pt>
                <c:pt idx="10">
                  <c:v>268105</c:v>
                </c:pt>
                <c:pt idx="11">
                  <c:v>347855</c:v>
                </c:pt>
                <c:pt idx="12">
                  <c:v>442035</c:v>
                </c:pt>
                <c:pt idx="13">
                  <c:v>551845</c:v>
                </c:pt>
                <c:pt idx="14">
                  <c:v>678485</c:v>
                </c:pt>
                <c:pt idx="15">
                  <c:v>823155</c:v>
                </c:pt>
                <c:pt idx="16">
                  <c:v>987055</c:v>
                </c:pt>
                <c:pt idx="17">
                  <c:v>1171385</c:v>
                </c:pt>
                <c:pt idx="18">
                  <c:v>1377345</c:v>
                </c:pt>
                <c:pt idx="19">
                  <c:v>16061350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21-4DB4-BDD3-106EDE0E3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943488"/>
        <c:axId val="619945456"/>
      </c:scatterChart>
      <c:valAx>
        <c:axId val="61994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945456"/>
        <c:crosses val="autoZero"/>
        <c:crossBetween val="midCat"/>
      </c:valAx>
      <c:valAx>
        <c:axId val="61994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94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y=1.25X+2.55Z+1</a:t>
            </a:r>
            <a:br>
              <a:rPr lang="en-IN"/>
            </a:br>
            <a:r>
              <a:rPr lang="en-IN"/>
              <a:t>Cost Vs Param</a:t>
            </a:r>
          </a:p>
        </c:rich>
      </c:tx>
      <c:layout>
        <c:manualLayout>
          <c:xMode val="edge"/>
          <c:yMode val="edge"/>
          <c:x val="0.40704348690886594"/>
          <c:y val="1.5400413167620038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20"/>
      <c:rotY val="0"/>
      <c:depthPercent val="370"/>
      <c:rAngAx val="0"/>
      <c:perspective val="10"/>
    </c:view3D>
    <c:floor>
      <c:thickness val="0"/>
      <c:spPr>
        <a:noFill/>
        <a:ln>
          <a:noFill/>
        </a:ln>
        <a:effectLst/>
        <a:scene3d>
          <a:camera prst="orthographicFront"/>
          <a:lightRig rig="threePt" dir="t"/>
        </a:scene3d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M New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Reverseplot!$E$2:$E$75</c15:sqref>
                  </c15:fullRef>
                </c:ext>
              </c:extLst>
              <c:f>Reverseplot!$E$2:$E$24</c:f>
              <c:numCache>
                <c:formatCode>General</c:formatCode>
                <c:ptCount val="23"/>
                <c:pt idx="0">
                  <c:v>0.2</c:v>
                </c:pt>
                <c:pt idx="1">
                  <c:v>0.26</c:v>
                </c:pt>
                <c:pt idx="2">
                  <c:v>0.32</c:v>
                </c:pt>
                <c:pt idx="3">
                  <c:v>0.38</c:v>
                </c:pt>
                <c:pt idx="4">
                  <c:v>0.44</c:v>
                </c:pt>
                <c:pt idx="5">
                  <c:v>0.5</c:v>
                </c:pt>
                <c:pt idx="6">
                  <c:v>0.56000000000000005</c:v>
                </c:pt>
                <c:pt idx="7">
                  <c:v>0.62000000000000011</c:v>
                </c:pt>
                <c:pt idx="8">
                  <c:v>0.68000000000000016</c:v>
                </c:pt>
                <c:pt idx="9">
                  <c:v>0.74000000000000021</c:v>
                </c:pt>
                <c:pt idx="10">
                  <c:v>0.80000000000000027</c:v>
                </c:pt>
                <c:pt idx="11">
                  <c:v>0.86000000000000032</c:v>
                </c:pt>
                <c:pt idx="12">
                  <c:v>0.92000000000000037</c:v>
                </c:pt>
                <c:pt idx="13">
                  <c:v>0.98000000000000043</c:v>
                </c:pt>
                <c:pt idx="14">
                  <c:v>1.0400000000000005</c:v>
                </c:pt>
                <c:pt idx="15">
                  <c:v>1.1000000000000005</c:v>
                </c:pt>
                <c:pt idx="16">
                  <c:v>1.1600000000000006</c:v>
                </c:pt>
                <c:pt idx="17">
                  <c:v>1.2200000000000006</c:v>
                </c:pt>
                <c:pt idx="18">
                  <c:v>1.2800000000000007</c:v>
                </c:pt>
                <c:pt idx="19">
                  <c:v>1.3400000000000007</c:v>
                </c:pt>
                <c:pt idx="20">
                  <c:v>1.4000000000000008</c:v>
                </c:pt>
                <c:pt idx="21">
                  <c:v>1.4600000000000009</c:v>
                </c:pt>
                <c:pt idx="22">
                  <c:v>1.5200000000000009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Reverseplot!$G$2:$G$75</c15:sqref>
                  </c15:fullRef>
                </c:ext>
              </c:extLst>
              <c:f>Reverseplot!$G$2:$G$24</c:f>
              <c:numCache>
                <c:formatCode>General</c:formatCode>
                <c:ptCount val="23"/>
                <c:pt idx="0">
                  <c:v>59.099999999999994</c:v>
                </c:pt>
                <c:pt idx="1">
                  <c:v>134.91999999999999</c:v>
                </c:pt>
                <c:pt idx="2">
                  <c:v>166.99999999999997</c:v>
                </c:pt>
                <c:pt idx="3">
                  <c:v>117.11999999999998</c:v>
                </c:pt>
                <c:pt idx="4">
                  <c:v>116.75</c:v>
                </c:pt>
                <c:pt idx="5">
                  <c:v>115.25</c:v>
                </c:pt>
                <c:pt idx="6">
                  <c:v>117.00999999999999</c:v>
                </c:pt>
                <c:pt idx="7">
                  <c:v>92.079999999999984</c:v>
                </c:pt>
                <c:pt idx="8">
                  <c:v>35.399999999999977</c:v>
                </c:pt>
                <c:pt idx="9">
                  <c:v>62.829999999999956</c:v>
                </c:pt>
                <c:pt idx="10">
                  <c:v>85.14999999999992</c:v>
                </c:pt>
                <c:pt idx="11">
                  <c:v>9.169999999999991</c:v>
                </c:pt>
                <c:pt idx="12">
                  <c:v>65.62999999999991</c:v>
                </c:pt>
                <c:pt idx="13">
                  <c:v>34.309999999999931</c:v>
                </c:pt>
                <c:pt idx="14">
                  <c:v>51.149999999999864</c:v>
                </c:pt>
                <c:pt idx="15">
                  <c:v>17.999999999999943</c:v>
                </c:pt>
                <c:pt idx="16">
                  <c:v>10.809999999999931</c:v>
                </c:pt>
                <c:pt idx="17">
                  <c:v>6.3299999999998988</c:v>
                </c:pt>
                <c:pt idx="18">
                  <c:v>-1.2400000000000944</c:v>
                </c:pt>
                <c:pt idx="19">
                  <c:v>-10.750000000000114</c:v>
                </c:pt>
                <c:pt idx="20">
                  <c:v>-23.450000000000159</c:v>
                </c:pt>
                <c:pt idx="21">
                  <c:v>-19.460000000000093</c:v>
                </c:pt>
                <c:pt idx="22">
                  <c:v>-15.010000000000048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9-4B4C-BFBA-40D93471B377}"/>
            </c:ext>
          </c:extLst>
        </c:ser>
        <c:ser>
          <c:idx val="2"/>
          <c:order val="1"/>
          <c:tx>
            <c:v>N New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Reverseplot!$E$2:$E$75</c15:sqref>
                  </c15:fullRef>
                </c:ext>
              </c:extLst>
              <c:f>Reverseplot!$E$2:$E$24</c:f>
              <c:numCache>
                <c:formatCode>General</c:formatCode>
                <c:ptCount val="23"/>
                <c:pt idx="0">
                  <c:v>0.2</c:v>
                </c:pt>
                <c:pt idx="1">
                  <c:v>0.26</c:v>
                </c:pt>
                <c:pt idx="2">
                  <c:v>0.32</c:v>
                </c:pt>
                <c:pt idx="3">
                  <c:v>0.38</c:v>
                </c:pt>
                <c:pt idx="4">
                  <c:v>0.44</c:v>
                </c:pt>
                <c:pt idx="5">
                  <c:v>0.5</c:v>
                </c:pt>
                <c:pt idx="6">
                  <c:v>0.56000000000000005</c:v>
                </c:pt>
                <c:pt idx="7">
                  <c:v>0.62000000000000011</c:v>
                </c:pt>
                <c:pt idx="8">
                  <c:v>0.68000000000000016</c:v>
                </c:pt>
                <c:pt idx="9">
                  <c:v>0.74000000000000021</c:v>
                </c:pt>
                <c:pt idx="10">
                  <c:v>0.80000000000000027</c:v>
                </c:pt>
                <c:pt idx="11">
                  <c:v>0.86000000000000032</c:v>
                </c:pt>
                <c:pt idx="12">
                  <c:v>0.92000000000000037</c:v>
                </c:pt>
                <c:pt idx="13">
                  <c:v>0.98000000000000043</c:v>
                </c:pt>
                <c:pt idx="14">
                  <c:v>1.0400000000000005</c:v>
                </c:pt>
                <c:pt idx="15">
                  <c:v>1.1000000000000005</c:v>
                </c:pt>
                <c:pt idx="16">
                  <c:v>1.1600000000000006</c:v>
                </c:pt>
                <c:pt idx="17">
                  <c:v>1.2200000000000006</c:v>
                </c:pt>
                <c:pt idx="18">
                  <c:v>1.2800000000000007</c:v>
                </c:pt>
                <c:pt idx="19">
                  <c:v>1.3400000000000007</c:v>
                </c:pt>
                <c:pt idx="20">
                  <c:v>1.4000000000000008</c:v>
                </c:pt>
                <c:pt idx="21">
                  <c:v>1.4600000000000009</c:v>
                </c:pt>
                <c:pt idx="22">
                  <c:v>1.5200000000000009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Reverseplot!$F$2:$F$75</c15:sqref>
                  </c15:fullRef>
                </c:ext>
              </c:extLst>
              <c:f>Reverseplot!$F$2:$F$24</c:f>
              <c:numCache>
                <c:formatCode>General</c:formatCode>
                <c:ptCount val="23"/>
                <c:pt idx="0">
                  <c:v>0.4</c:v>
                </c:pt>
                <c:pt idx="1">
                  <c:v>0.52</c:v>
                </c:pt>
                <c:pt idx="2">
                  <c:v>0.64</c:v>
                </c:pt>
                <c:pt idx="3">
                  <c:v>0.76</c:v>
                </c:pt>
                <c:pt idx="4">
                  <c:v>0.88</c:v>
                </c:pt>
                <c:pt idx="5">
                  <c:v>1</c:v>
                </c:pt>
                <c:pt idx="6">
                  <c:v>1.1200000000000001</c:v>
                </c:pt>
                <c:pt idx="7">
                  <c:v>1.2400000000000002</c:v>
                </c:pt>
                <c:pt idx="8">
                  <c:v>1.3600000000000003</c:v>
                </c:pt>
                <c:pt idx="9">
                  <c:v>1.4800000000000004</c:v>
                </c:pt>
                <c:pt idx="10">
                  <c:v>1.6000000000000005</c:v>
                </c:pt>
                <c:pt idx="11">
                  <c:v>1.7200000000000006</c:v>
                </c:pt>
                <c:pt idx="12">
                  <c:v>1.8400000000000007</c:v>
                </c:pt>
                <c:pt idx="13">
                  <c:v>1.9600000000000009</c:v>
                </c:pt>
                <c:pt idx="14">
                  <c:v>2.080000000000001</c:v>
                </c:pt>
                <c:pt idx="15">
                  <c:v>2.2000000000000011</c:v>
                </c:pt>
                <c:pt idx="16">
                  <c:v>2.3200000000000012</c:v>
                </c:pt>
                <c:pt idx="17">
                  <c:v>2.4400000000000013</c:v>
                </c:pt>
                <c:pt idx="18">
                  <c:v>2.5600000000000014</c:v>
                </c:pt>
                <c:pt idx="19">
                  <c:v>2.6800000000000015</c:v>
                </c:pt>
                <c:pt idx="20">
                  <c:v>2.8000000000000016</c:v>
                </c:pt>
                <c:pt idx="21">
                  <c:v>2.9200000000000017</c:v>
                </c:pt>
                <c:pt idx="22">
                  <c:v>3.0400000000000018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19-4B4C-BFBA-40D93471B377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</c:bandFmts>
        <c:axId val="1146131576"/>
        <c:axId val="1146130592"/>
        <c:axId val="227871664"/>
      </c:surface3DChart>
      <c:catAx>
        <c:axId val="1146131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130592"/>
        <c:crosses val="autoZero"/>
        <c:auto val="1"/>
        <c:lblAlgn val="ctr"/>
        <c:lblOffset val="100"/>
        <c:noMultiLvlLbl val="0"/>
      </c:catAx>
      <c:valAx>
        <c:axId val="114613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131576"/>
        <c:crosses val="autoZero"/>
        <c:crossBetween val="midCat"/>
      </c:valAx>
      <c:serAx>
        <c:axId val="2278716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13059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0"/>
      <c:rotY val="40"/>
      <c:depthPercent val="16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1451397042522976E-2"/>
          <c:y val="0.13350658350658351"/>
          <c:w val="0.91546900615525251"/>
          <c:h val="0.78264633500853975"/>
        </c:manualLayout>
      </c:layout>
      <c:surface3DChart>
        <c:wireframe val="0"/>
        <c:ser>
          <c:idx val="1"/>
          <c:order val="0"/>
          <c:tx>
            <c:v>Z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Calculation!$A$2:$A$75</c15:sqref>
                  </c15:fullRef>
                </c:ext>
              </c:extLst>
              <c:f>Calculation!$A$2:$A$5</c:f>
              <c:numCache>
                <c:formatCode>General</c:formatCode>
                <c:ptCount val="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Calculation!$B$2:$B$75</c15:sqref>
                  </c15:fullRef>
                </c:ext>
              </c:extLst>
              <c:f>Calculation!$B$2:$B$5</c:f>
              <c:numCache>
                <c:formatCode>General</c:formatCode>
                <c:ptCount val="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4-4C21-9A92-6C6000B51C16}"/>
            </c:ext>
          </c:extLst>
        </c:ser>
        <c:ser>
          <c:idx val="0"/>
          <c:order val="1"/>
          <c:tx>
            <c:v>X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Calculation!$A$2:$A$75</c15:sqref>
                  </c15:fullRef>
                </c:ext>
              </c:extLst>
              <c:f>Calculation!$A$2:$A$5</c:f>
              <c:numCache>
                <c:formatCode>General</c:formatCode>
                <c:ptCount val="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Calculation!$C$2:$C$75</c15:sqref>
                  </c15:fullRef>
                </c:ext>
              </c:extLst>
              <c:f>Calculation!$C$2:$C$5</c:f>
              <c:numCache>
                <c:formatCode>General</c:formatCode>
                <c:ptCount val="4"/>
                <c:pt idx="0">
                  <c:v>233</c:v>
                </c:pt>
                <c:pt idx="1">
                  <c:v>182</c:v>
                </c:pt>
                <c:pt idx="2">
                  <c:v>203</c:v>
                </c:pt>
                <c:pt idx="3">
                  <c:v>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D4-4C21-9A92-6C6000B51C16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4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4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4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4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4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4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5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5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5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5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5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</c:bandFmts>
        <c:axId val="1146125016"/>
        <c:axId val="1146130264"/>
        <c:axId val="1173106728"/>
      </c:surface3DChart>
      <c:catAx>
        <c:axId val="1146125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130264"/>
        <c:crosses val="autoZero"/>
        <c:auto val="1"/>
        <c:lblAlgn val="ctr"/>
        <c:lblOffset val="100"/>
        <c:noMultiLvlLbl val="0"/>
      </c:catAx>
      <c:valAx>
        <c:axId val="114613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125016"/>
        <c:crosses val="autoZero"/>
        <c:crossBetween val="midCat"/>
      </c:valAx>
      <c:serAx>
        <c:axId val="11731067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130264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1</xdr:row>
      <xdr:rowOff>64770</xdr:rowOff>
    </xdr:from>
    <xdr:to>
      <xdr:col>16</xdr:col>
      <xdr:colOff>114300</xdr:colOff>
      <xdr:row>16</xdr:row>
      <xdr:rowOff>64770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F4E535-5885-4CF1-9DA0-4E8EF885F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</xdr:colOff>
      <xdr:row>2</xdr:row>
      <xdr:rowOff>11430</xdr:rowOff>
    </xdr:from>
    <xdr:to>
      <xdr:col>9</xdr:col>
      <xdr:colOff>327660</xdr:colOff>
      <xdr:row>17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2EB6F1-992D-4E1C-8958-6B02847B2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525780</xdr:colOff>
      <xdr:row>2</xdr:row>
      <xdr:rowOff>15240</xdr:rowOff>
    </xdr:from>
    <xdr:to>
      <xdr:col>21</xdr:col>
      <xdr:colOff>220980</xdr:colOff>
      <xdr:row>17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C2E7CA-8D8C-4AF4-81D9-5D0346C25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228600</xdr:colOff>
      <xdr:row>2</xdr:row>
      <xdr:rowOff>19050</xdr:rowOff>
    </xdr:from>
    <xdr:to>
      <xdr:col>31</xdr:col>
      <xdr:colOff>533400</xdr:colOff>
      <xdr:row>17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24C659-F36D-4C88-84B7-760128019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342900</xdr:colOff>
      <xdr:row>17</xdr:row>
      <xdr:rowOff>60960</xdr:rowOff>
    </xdr:from>
    <xdr:to>
      <xdr:col>1</xdr:col>
      <xdr:colOff>525780</xdr:colOff>
      <xdr:row>18</xdr:row>
      <xdr:rowOff>99060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A6C0A614-F11A-4400-AEDF-FE5E9AF75922}"/>
            </a:ext>
          </a:extLst>
        </xdr:cNvPr>
        <xdr:cNvCxnSpPr/>
      </xdr:nvCxnSpPr>
      <xdr:spPr>
        <a:xfrm>
          <a:off x="952500" y="2987040"/>
          <a:ext cx="182880" cy="22098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605790</xdr:colOff>
      <xdr:row>17</xdr:row>
      <xdr:rowOff>72390</xdr:rowOff>
    </xdr:from>
    <xdr:to>
      <xdr:col>2</xdr:col>
      <xdr:colOff>434340</xdr:colOff>
      <xdr:row>18</xdr:row>
      <xdr:rowOff>121920</xdr:rowOff>
    </xdr:to>
    <xdr:sp macro="" textlink="">
      <xdr:nvSpPr>
        <xdr:cNvPr id="8" name="Arrow: Down 7">
          <a:extLst>
            <a:ext uri="{FF2B5EF4-FFF2-40B4-BE49-F238E27FC236}">
              <a16:creationId xmlns:a16="http://schemas.microsoft.com/office/drawing/2014/main" id="{E91B45EB-5806-4578-B096-89424C4B6A01}"/>
            </a:ext>
          </a:extLst>
        </xdr:cNvPr>
        <xdr:cNvSpPr/>
      </xdr:nvSpPr>
      <xdr:spPr>
        <a:xfrm rot="16200000">
          <a:off x="1318260" y="2895600"/>
          <a:ext cx="232410" cy="4381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1018540</xdr:colOff>
      <xdr:row>17</xdr:row>
      <xdr:rowOff>16934</xdr:rowOff>
    </xdr:from>
    <xdr:to>
      <xdr:col>11</xdr:col>
      <xdr:colOff>111760</xdr:colOff>
      <xdr:row>44</xdr:row>
      <xdr:rowOff>85514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13CA6F-EDAC-4108-83AA-D8B2433EA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584201</xdr:colOff>
      <xdr:row>16</xdr:row>
      <xdr:rowOff>143934</xdr:rowOff>
    </xdr:from>
    <xdr:to>
      <xdr:col>20</xdr:col>
      <xdr:colOff>237067</xdr:colOff>
      <xdr:row>45</xdr:row>
      <xdr:rowOff>135466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727BECC-C094-4ED9-A30D-7B53CDE9C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11430</xdr:rowOff>
    </xdr:from>
    <xdr:to>
      <xdr:col>17</xdr:col>
      <xdr:colOff>365760</xdr:colOff>
      <xdr:row>27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96B972-6E97-4F2C-990A-7C54F6864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25398</xdr:colOff>
      <xdr:row>3</xdr:row>
      <xdr:rowOff>143934</xdr:rowOff>
    </xdr:from>
    <xdr:to>
      <xdr:col>18</xdr:col>
      <xdr:colOff>220133</xdr:colOff>
      <xdr:row>25</xdr:row>
      <xdr:rowOff>169333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059B0E-2198-4919-B4E8-A8E63C0C5C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2</xdr:row>
      <xdr:rowOff>68580</xdr:rowOff>
    </xdr:from>
    <xdr:to>
      <xdr:col>17</xdr:col>
      <xdr:colOff>388620</xdr:colOff>
      <xdr:row>22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329C7F-1BDA-43FE-A805-D0BAACD86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3A935-E4D0-4154-8F1F-E524EE2C57CF}">
  <dimension ref="A1:T90"/>
  <sheetViews>
    <sheetView tabSelected="1" topLeftCell="E1" zoomScale="110" zoomScaleNormal="110" workbookViewId="0">
      <selection activeCell="Z9" sqref="Z9"/>
    </sheetView>
  </sheetViews>
  <sheetFormatPr defaultColWidth="8.5546875" defaultRowHeight="25.8" x14ac:dyDescent="0.5"/>
  <cols>
    <col min="1" max="2" width="0" hidden="1" customWidth="1"/>
    <col min="3" max="3" width="0" style="8" hidden="1" customWidth="1"/>
    <col min="4" max="4" width="0" hidden="1" customWidth="1"/>
    <col min="6" max="7" width="8.5546875" style="23"/>
    <col min="8" max="8" width="11.21875" style="26" customWidth="1"/>
    <col min="18" max="20" width="0" hidden="1" customWidth="1"/>
  </cols>
  <sheetData>
    <row r="1" spans="1:20" s="27" customFormat="1" ht="25.8" customHeight="1" x14ac:dyDescent="0.3">
      <c r="F1" s="29" t="s">
        <v>55</v>
      </c>
      <c r="G1" s="29"/>
      <c r="H1" s="29"/>
      <c r="J1" s="28" t="s">
        <v>56</v>
      </c>
      <c r="K1" s="28"/>
      <c r="L1" s="28"/>
      <c r="M1" s="28"/>
      <c r="N1" s="28"/>
      <c r="O1" s="28"/>
      <c r="P1" s="28"/>
    </row>
    <row r="2" spans="1:20" ht="22.8" customHeight="1" x14ac:dyDescent="0.5">
      <c r="A2" s="2" t="s">
        <v>2</v>
      </c>
      <c r="B2" s="2" t="s">
        <v>3</v>
      </c>
      <c r="C2" s="6" t="s">
        <v>6</v>
      </c>
      <c r="F2" s="21" t="s">
        <v>4</v>
      </c>
      <c r="G2" s="21" t="s">
        <v>5</v>
      </c>
      <c r="H2" s="24" t="s">
        <v>7</v>
      </c>
      <c r="R2" s="4" t="s">
        <v>12</v>
      </c>
      <c r="S2" s="4" t="s">
        <v>13</v>
      </c>
      <c r="T2" s="9" t="s">
        <v>14</v>
      </c>
    </row>
    <row r="3" spans="1:20" x14ac:dyDescent="0.5">
      <c r="A3" s="1">
        <v>2</v>
      </c>
      <c r="B3" s="1">
        <v>4</v>
      </c>
      <c r="C3" s="7">
        <f>B3-A3</f>
        <v>2</v>
      </c>
      <c r="E3" t="s">
        <v>17</v>
      </c>
      <c r="F3" s="22">
        <v>2</v>
      </c>
      <c r="G3" s="22">
        <v>17</v>
      </c>
      <c r="H3" s="25">
        <f t="shared" ref="H3:H34" si="0">G3-F3</f>
        <v>15</v>
      </c>
      <c r="R3" s="5">
        <v>2</v>
      </c>
      <c r="S3" s="4">
        <f>2*R3</f>
        <v>4</v>
      </c>
      <c r="T3" s="9">
        <f>ABS(S3-R3)</f>
        <v>2</v>
      </c>
    </row>
    <row r="4" spans="1:20" x14ac:dyDescent="0.5">
      <c r="A4" s="1">
        <v>7</v>
      </c>
      <c r="B4" s="1">
        <v>9</v>
      </c>
      <c r="C4" s="7">
        <f t="shared" ref="C4:C67" si="1">B4-A4</f>
        <v>2</v>
      </c>
      <c r="F4" s="22">
        <v>48</v>
      </c>
      <c r="G4" s="22">
        <v>247</v>
      </c>
      <c r="H4" s="25">
        <f t="shared" si="0"/>
        <v>199</v>
      </c>
      <c r="R4" s="5">
        <v>48</v>
      </c>
      <c r="S4" s="4">
        <f t="shared" ref="S4:S67" si="2">2*R4</f>
        <v>96</v>
      </c>
      <c r="T4" s="9">
        <f t="shared" ref="T4:T67" si="3">ABS(S4-R4)</f>
        <v>48</v>
      </c>
    </row>
    <row r="5" spans="1:20" x14ac:dyDescent="0.5">
      <c r="A5" s="1">
        <v>47</v>
      </c>
      <c r="B5" s="1">
        <v>49</v>
      </c>
      <c r="C5" s="7">
        <f t="shared" si="1"/>
        <v>2</v>
      </c>
      <c r="F5" s="22">
        <v>53</v>
      </c>
      <c r="G5" s="22">
        <v>272</v>
      </c>
      <c r="H5" s="25">
        <f t="shared" si="0"/>
        <v>219</v>
      </c>
      <c r="R5" s="5">
        <v>53</v>
      </c>
      <c r="S5" s="4">
        <f t="shared" si="2"/>
        <v>106</v>
      </c>
      <c r="T5" s="9">
        <f t="shared" si="3"/>
        <v>53</v>
      </c>
    </row>
    <row r="6" spans="1:20" x14ac:dyDescent="0.5">
      <c r="A6" s="1">
        <v>86</v>
      </c>
      <c r="B6" s="1">
        <v>88</v>
      </c>
      <c r="C6" s="7">
        <f t="shared" si="1"/>
        <v>2</v>
      </c>
      <c r="F6" s="22">
        <v>43</v>
      </c>
      <c r="G6" s="22">
        <v>222</v>
      </c>
      <c r="H6" s="25">
        <f t="shared" si="0"/>
        <v>179</v>
      </c>
      <c r="R6" s="5">
        <v>43</v>
      </c>
      <c r="S6" s="4">
        <f t="shared" si="2"/>
        <v>86</v>
      </c>
      <c r="T6" s="9">
        <f t="shared" si="3"/>
        <v>43</v>
      </c>
    </row>
    <row r="7" spans="1:20" x14ac:dyDescent="0.5">
      <c r="A7" s="1">
        <v>36</v>
      </c>
      <c r="B7" s="1">
        <v>38</v>
      </c>
      <c r="C7" s="7">
        <f t="shared" si="1"/>
        <v>2</v>
      </c>
      <c r="F7" s="22">
        <v>49</v>
      </c>
      <c r="G7" s="22">
        <v>252</v>
      </c>
      <c r="H7" s="25">
        <f t="shared" si="0"/>
        <v>203</v>
      </c>
      <c r="R7" s="5">
        <v>49</v>
      </c>
      <c r="S7" s="4">
        <f t="shared" si="2"/>
        <v>98</v>
      </c>
      <c r="T7" s="9">
        <f t="shared" si="3"/>
        <v>49</v>
      </c>
    </row>
    <row r="8" spans="1:20" x14ac:dyDescent="0.5">
      <c r="A8" s="1">
        <v>76</v>
      </c>
      <c r="B8" s="1">
        <v>78</v>
      </c>
      <c r="C8" s="7">
        <f t="shared" si="1"/>
        <v>2</v>
      </c>
      <c r="F8" s="22">
        <v>36</v>
      </c>
      <c r="G8" s="22">
        <v>187</v>
      </c>
      <c r="H8" s="25">
        <f t="shared" si="0"/>
        <v>151</v>
      </c>
      <c r="R8" s="5">
        <v>36</v>
      </c>
      <c r="S8" s="4">
        <f t="shared" si="2"/>
        <v>72</v>
      </c>
      <c r="T8" s="9">
        <f t="shared" si="3"/>
        <v>36</v>
      </c>
    </row>
    <row r="9" spans="1:20" x14ac:dyDescent="0.5">
      <c r="A9" s="1">
        <v>82</v>
      </c>
      <c r="B9" s="1">
        <v>84</v>
      </c>
      <c r="C9" s="7">
        <f t="shared" si="1"/>
        <v>2</v>
      </c>
      <c r="F9" s="22">
        <v>93</v>
      </c>
      <c r="G9" s="22">
        <v>472</v>
      </c>
      <c r="H9" s="25">
        <f t="shared" si="0"/>
        <v>379</v>
      </c>
      <c r="R9" s="5">
        <v>93</v>
      </c>
      <c r="S9" s="4">
        <f t="shared" si="2"/>
        <v>186</v>
      </c>
      <c r="T9" s="9">
        <f t="shared" si="3"/>
        <v>93</v>
      </c>
    </row>
    <row r="10" spans="1:20" x14ac:dyDescent="0.5">
      <c r="A10" s="1">
        <v>30</v>
      </c>
      <c r="B10" s="1">
        <v>32</v>
      </c>
      <c r="C10" s="7">
        <f t="shared" si="1"/>
        <v>2</v>
      </c>
      <c r="F10" s="22">
        <v>58</v>
      </c>
      <c r="G10" s="22">
        <v>297</v>
      </c>
      <c r="H10" s="25">
        <f t="shared" si="0"/>
        <v>239</v>
      </c>
      <c r="R10" s="5">
        <v>58</v>
      </c>
      <c r="S10" s="4">
        <f t="shared" si="2"/>
        <v>116</v>
      </c>
      <c r="T10" s="9">
        <f t="shared" si="3"/>
        <v>58</v>
      </c>
    </row>
    <row r="11" spans="1:20" x14ac:dyDescent="0.5">
      <c r="A11" s="1">
        <v>57</v>
      </c>
      <c r="B11" s="1">
        <v>59</v>
      </c>
      <c r="C11" s="7">
        <f t="shared" si="1"/>
        <v>2</v>
      </c>
      <c r="D11" t="s">
        <v>18</v>
      </c>
      <c r="F11" s="22">
        <v>55</v>
      </c>
      <c r="G11" s="22">
        <v>282</v>
      </c>
      <c r="H11" s="25">
        <f t="shared" si="0"/>
        <v>227</v>
      </c>
      <c r="R11" s="5">
        <v>55</v>
      </c>
      <c r="S11" s="4">
        <f t="shared" si="2"/>
        <v>110</v>
      </c>
      <c r="T11" s="9">
        <f t="shared" si="3"/>
        <v>55</v>
      </c>
    </row>
    <row r="12" spans="1:20" x14ac:dyDescent="0.5">
      <c r="A12" s="1">
        <v>31</v>
      </c>
      <c r="B12" s="1">
        <v>33</v>
      </c>
      <c r="C12" s="7">
        <f t="shared" si="1"/>
        <v>2</v>
      </c>
      <c r="F12" s="22">
        <v>29</v>
      </c>
      <c r="G12" s="22">
        <v>152</v>
      </c>
      <c r="H12" s="25">
        <f t="shared" si="0"/>
        <v>123</v>
      </c>
      <c r="R12" s="5">
        <v>29</v>
      </c>
      <c r="S12" s="4">
        <f t="shared" si="2"/>
        <v>58</v>
      </c>
      <c r="T12" s="9">
        <f t="shared" si="3"/>
        <v>29</v>
      </c>
    </row>
    <row r="13" spans="1:20" x14ac:dyDescent="0.5">
      <c r="A13" s="1">
        <v>59</v>
      </c>
      <c r="B13" s="1">
        <v>61</v>
      </c>
      <c r="C13" s="7">
        <f t="shared" si="1"/>
        <v>2</v>
      </c>
      <c r="F13" s="22">
        <v>59</v>
      </c>
      <c r="G13" s="22">
        <v>302</v>
      </c>
      <c r="H13" s="25">
        <f t="shared" si="0"/>
        <v>243</v>
      </c>
      <c r="R13" s="5">
        <v>59</v>
      </c>
      <c r="S13" s="4">
        <f t="shared" si="2"/>
        <v>118</v>
      </c>
      <c r="T13" s="9">
        <f t="shared" si="3"/>
        <v>59</v>
      </c>
    </row>
    <row r="14" spans="1:20" x14ac:dyDescent="0.5">
      <c r="A14" s="1">
        <v>35</v>
      </c>
      <c r="B14" s="1">
        <v>37</v>
      </c>
      <c r="C14" s="7">
        <f t="shared" si="1"/>
        <v>2</v>
      </c>
      <c r="F14" s="22">
        <v>21</v>
      </c>
      <c r="G14" s="22">
        <v>112</v>
      </c>
      <c r="H14" s="25">
        <f t="shared" si="0"/>
        <v>91</v>
      </c>
      <c r="R14" s="5">
        <v>21</v>
      </c>
      <c r="S14" s="4">
        <f t="shared" si="2"/>
        <v>42</v>
      </c>
      <c r="T14" s="9">
        <f t="shared" si="3"/>
        <v>21</v>
      </c>
    </row>
    <row r="15" spans="1:20" x14ac:dyDescent="0.5">
      <c r="A15" s="1">
        <v>1</v>
      </c>
      <c r="B15" s="1">
        <v>3</v>
      </c>
      <c r="C15" s="7">
        <f t="shared" si="1"/>
        <v>2</v>
      </c>
      <c r="F15" s="22">
        <v>82</v>
      </c>
      <c r="G15" s="22">
        <v>417</v>
      </c>
      <c r="H15" s="25">
        <f t="shared" si="0"/>
        <v>335</v>
      </c>
      <c r="R15" s="5">
        <v>82</v>
      </c>
      <c r="S15" s="4">
        <f t="shared" si="2"/>
        <v>164</v>
      </c>
      <c r="T15" s="9">
        <f t="shared" si="3"/>
        <v>82</v>
      </c>
    </row>
    <row r="16" spans="1:20" x14ac:dyDescent="0.5">
      <c r="A16" s="1">
        <v>17</v>
      </c>
      <c r="B16" s="1">
        <v>19</v>
      </c>
      <c r="C16" s="7">
        <f t="shared" si="1"/>
        <v>2</v>
      </c>
      <c r="F16" s="22">
        <v>64</v>
      </c>
      <c r="G16" s="22">
        <v>327</v>
      </c>
      <c r="H16" s="25">
        <f t="shared" si="0"/>
        <v>263</v>
      </c>
      <c r="R16" s="5">
        <v>64</v>
      </c>
      <c r="S16" s="4">
        <f t="shared" si="2"/>
        <v>128</v>
      </c>
      <c r="T16" s="9">
        <f t="shared" si="3"/>
        <v>64</v>
      </c>
    </row>
    <row r="17" spans="1:20" x14ac:dyDescent="0.5">
      <c r="A17" s="1">
        <v>16</v>
      </c>
      <c r="B17" s="1">
        <v>18</v>
      </c>
      <c r="C17" s="7">
        <f t="shared" si="1"/>
        <v>2</v>
      </c>
      <c r="F17" s="22">
        <v>52</v>
      </c>
      <c r="G17" s="22">
        <v>267</v>
      </c>
      <c r="H17" s="25">
        <f t="shared" si="0"/>
        <v>215</v>
      </c>
      <c r="R17" s="5">
        <v>52</v>
      </c>
      <c r="S17" s="4">
        <f t="shared" si="2"/>
        <v>104</v>
      </c>
      <c r="T17" s="9">
        <f t="shared" si="3"/>
        <v>52</v>
      </c>
    </row>
    <row r="18" spans="1:20" x14ac:dyDescent="0.5">
      <c r="A18" s="1">
        <v>61</v>
      </c>
      <c r="B18" s="1">
        <v>63</v>
      </c>
      <c r="C18" s="7">
        <f t="shared" si="1"/>
        <v>2</v>
      </c>
      <c r="F18" s="22">
        <v>89</v>
      </c>
      <c r="G18" s="22">
        <v>452</v>
      </c>
      <c r="H18" s="25">
        <f t="shared" si="0"/>
        <v>363</v>
      </c>
      <c r="R18" s="5">
        <v>89</v>
      </c>
      <c r="S18" s="4">
        <f t="shared" si="2"/>
        <v>178</v>
      </c>
      <c r="T18" s="9">
        <f t="shared" si="3"/>
        <v>89</v>
      </c>
    </row>
    <row r="19" spans="1:20" x14ac:dyDescent="0.5">
      <c r="A19" s="1">
        <v>39</v>
      </c>
      <c r="B19" s="1">
        <v>41</v>
      </c>
      <c r="C19" s="7">
        <f t="shared" si="1"/>
        <v>2</v>
      </c>
      <c r="D19">
        <f>B18-B17</f>
        <v>45</v>
      </c>
      <c r="F19" s="22">
        <v>74</v>
      </c>
      <c r="G19" s="22">
        <v>377</v>
      </c>
      <c r="H19" s="25">
        <f t="shared" si="0"/>
        <v>303</v>
      </c>
      <c r="R19" s="5">
        <v>74</v>
      </c>
      <c r="S19" s="4">
        <f t="shared" si="2"/>
        <v>148</v>
      </c>
      <c r="T19" s="9">
        <f t="shared" si="3"/>
        <v>74</v>
      </c>
    </row>
    <row r="20" spans="1:20" x14ac:dyDescent="0.5">
      <c r="A20" s="1">
        <v>48</v>
      </c>
      <c r="B20" s="1">
        <v>50</v>
      </c>
      <c r="C20" s="7">
        <f t="shared" si="1"/>
        <v>2</v>
      </c>
      <c r="D20">
        <f>A18-A17</f>
        <v>45</v>
      </c>
      <c r="F20" s="22">
        <v>47</v>
      </c>
      <c r="G20" s="22">
        <v>242</v>
      </c>
      <c r="H20" s="25">
        <f t="shared" si="0"/>
        <v>195</v>
      </c>
      <c r="R20" s="5">
        <v>47</v>
      </c>
      <c r="S20" s="4">
        <f t="shared" si="2"/>
        <v>94</v>
      </c>
      <c r="T20" s="9">
        <f t="shared" si="3"/>
        <v>47</v>
      </c>
    </row>
    <row r="21" spans="1:20" x14ac:dyDescent="0.5">
      <c r="A21" s="1">
        <v>12</v>
      </c>
      <c r="B21" s="1">
        <v>14</v>
      </c>
      <c r="C21" s="7">
        <f t="shared" si="1"/>
        <v>2</v>
      </c>
      <c r="F21" s="22">
        <v>57</v>
      </c>
      <c r="G21" s="22">
        <v>292</v>
      </c>
      <c r="H21" s="25">
        <f t="shared" si="0"/>
        <v>235</v>
      </c>
      <c r="R21" s="5">
        <v>57</v>
      </c>
      <c r="S21" s="4">
        <f t="shared" si="2"/>
        <v>114</v>
      </c>
      <c r="T21" s="9">
        <f t="shared" si="3"/>
        <v>57</v>
      </c>
    </row>
    <row r="22" spans="1:20" x14ac:dyDescent="0.5">
      <c r="A22" s="1">
        <v>19</v>
      </c>
      <c r="B22" s="1">
        <v>21</v>
      </c>
      <c r="C22" s="7">
        <f t="shared" si="1"/>
        <v>2</v>
      </c>
      <c r="F22" s="22">
        <v>91</v>
      </c>
      <c r="G22" s="22">
        <v>462</v>
      </c>
      <c r="H22" s="25">
        <f t="shared" si="0"/>
        <v>371</v>
      </c>
      <c r="R22" s="5">
        <v>91</v>
      </c>
      <c r="S22" s="4">
        <f t="shared" si="2"/>
        <v>182</v>
      </c>
      <c r="T22" s="9">
        <f t="shared" si="3"/>
        <v>91</v>
      </c>
    </row>
    <row r="23" spans="1:20" x14ac:dyDescent="0.5">
      <c r="A23" s="1">
        <v>55</v>
      </c>
      <c r="B23" s="1">
        <v>57</v>
      </c>
      <c r="C23" s="7">
        <f t="shared" si="1"/>
        <v>2</v>
      </c>
      <c r="F23" s="22">
        <v>87</v>
      </c>
      <c r="G23" s="22">
        <v>442</v>
      </c>
      <c r="H23" s="25">
        <f t="shared" si="0"/>
        <v>355</v>
      </c>
      <c r="R23" s="5">
        <v>87</v>
      </c>
      <c r="S23" s="4">
        <f t="shared" si="2"/>
        <v>174</v>
      </c>
      <c r="T23" s="9">
        <f t="shared" si="3"/>
        <v>87</v>
      </c>
    </row>
    <row r="24" spans="1:20" x14ac:dyDescent="0.5">
      <c r="A24" s="1">
        <v>66</v>
      </c>
      <c r="B24" s="1">
        <v>68</v>
      </c>
      <c r="C24" s="7">
        <f t="shared" si="1"/>
        <v>2</v>
      </c>
      <c r="F24" s="22">
        <v>40</v>
      </c>
      <c r="G24" s="22">
        <v>207</v>
      </c>
      <c r="H24" s="25">
        <f t="shared" si="0"/>
        <v>167</v>
      </c>
      <c r="R24" s="5">
        <v>40</v>
      </c>
      <c r="S24" s="4">
        <f t="shared" si="2"/>
        <v>80</v>
      </c>
      <c r="T24" s="9">
        <f t="shared" si="3"/>
        <v>40</v>
      </c>
    </row>
    <row r="25" spans="1:20" x14ac:dyDescent="0.5">
      <c r="A25" s="1">
        <v>91</v>
      </c>
      <c r="B25" s="1">
        <v>93</v>
      </c>
      <c r="C25" s="7">
        <f t="shared" si="1"/>
        <v>2</v>
      </c>
      <c r="F25" s="22">
        <v>6</v>
      </c>
      <c r="G25" s="22">
        <v>37</v>
      </c>
      <c r="H25" s="25">
        <f t="shared" si="0"/>
        <v>31</v>
      </c>
      <c r="R25" s="5">
        <v>6</v>
      </c>
      <c r="S25" s="4">
        <f t="shared" si="2"/>
        <v>12</v>
      </c>
      <c r="T25" s="9">
        <f t="shared" si="3"/>
        <v>6</v>
      </c>
    </row>
    <row r="26" spans="1:20" x14ac:dyDescent="0.5">
      <c r="A26" s="1">
        <v>53</v>
      </c>
      <c r="B26" s="1">
        <v>55</v>
      </c>
      <c r="C26" s="7">
        <f t="shared" si="1"/>
        <v>2</v>
      </c>
      <c r="F26" s="22">
        <v>68</v>
      </c>
      <c r="G26" s="22">
        <v>347</v>
      </c>
      <c r="H26" s="25">
        <f t="shared" si="0"/>
        <v>279</v>
      </c>
      <c r="R26" s="5">
        <v>68</v>
      </c>
      <c r="S26" s="4">
        <f t="shared" si="2"/>
        <v>136</v>
      </c>
      <c r="T26" s="9">
        <f t="shared" si="3"/>
        <v>68</v>
      </c>
    </row>
    <row r="27" spans="1:20" x14ac:dyDescent="0.5">
      <c r="A27" s="1">
        <v>79</v>
      </c>
      <c r="B27" s="1">
        <v>81</v>
      </c>
      <c r="C27" s="7">
        <f t="shared" si="1"/>
        <v>2</v>
      </c>
      <c r="F27" s="22">
        <v>95</v>
      </c>
      <c r="G27" s="22">
        <v>482</v>
      </c>
      <c r="H27" s="25">
        <f t="shared" si="0"/>
        <v>387</v>
      </c>
      <c r="R27" s="5">
        <v>95</v>
      </c>
      <c r="S27" s="4">
        <f t="shared" si="2"/>
        <v>190</v>
      </c>
      <c r="T27" s="9">
        <f t="shared" si="3"/>
        <v>95</v>
      </c>
    </row>
    <row r="28" spans="1:20" x14ac:dyDescent="0.5">
      <c r="A28" s="1">
        <v>81</v>
      </c>
      <c r="B28" s="1">
        <v>83</v>
      </c>
      <c r="C28" s="7">
        <f t="shared" si="1"/>
        <v>2</v>
      </c>
      <c r="F28" s="22">
        <v>69</v>
      </c>
      <c r="G28" s="22">
        <v>352</v>
      </c>
      <c r="H28" s="25">
        <f t="shared" si="0"/>
        <v>283</v>
      </c>
      <c r="R28" s="5">
        <v>69</v>
      </c>
      <c r="S28" s="4">
        <f t="shared" si="2"/>
        <v>138</v>
      </c>
      <c r="T28" s="9">
        <f t="shared" si="3"/>
        <v>69</v>
      </c>
    </row>
    <row r="29" spans="1:20" x14ac:dyDescent="0.5">
      <c r="A29" s="1">
        <v>41</v>
      </c>
      <c r="B29" s="1">
        <v>43</v>
      </c>
      <c r="C29" s="7">
        <f t="shared" si="1"/>
        <v>2</v>
      </c>
      <c r="F29" s="22">
        <v>8</v>
      </c>
      <c r="G29" s="22">
        <v>47</v>
      </c>
      <c r="H29" s="25">
        <f t="shared" si="0"/>
        <v>39</v>
      </c>
      <c r="R29" s="5">
        <v>8</v>
      </c>
      <c r="S29" s="4">
        <f t="shared" si="2"/>
        <v>16</v>
      </c>
      <c r="T29" s="9">
        <f t="shared" si="3"/>
        <v>8</v>
      </c>
    </row>
    <row r="30" spans="1:20" x14ac:dyDescent="0.5">
      <c r="A30" s="1">
        <v>18</v>
      </c>
      <c r="B30" s="1">
        <v>20</v>
      </c>
      <c r="C30" s="7">
        <f t="shared" si="1"/>
        <v>2</v>
      </c>
      <c r="F30" s="22">
        <v>25</v>
      </c>
      <c r="G30" s="22">
        <v>132</v>
      </c>
      <c r="H30" s="25">
        <f t="shared" si="0"/>
        <v>107</v>
      </c>
      <c r="R30" s="5">
        <v>25</v>
      </c>
      <c r="S30" s="4">
        <f t="shared" si="2"/>
        <v>50</v>
      </c>
      <c r="T30" s="9">
        <f t="shared" si="3"/>
        <v>25</v>
      </c>
    </row>
    <row r="31" spans="1:20" x14ac:dyDescent="0.5">
      <c r="A31" s="1">
        <v>5</v>
      </c>
      <c r="B31" s="1">
        <v>7</v>
      </c>
      <c r="C31" s="7">
        <f t="shared" si="1"/>
        <v>2</v>
      </c>
      <c r="F31" s="22">
        <v>97</v>
      </c>
      <c r="G31" s="22">
        <v>492</v>
      </c>
      <c r="H31" s="25">
        <f t="shared" si="0"/>
        <v>395</v>
      </c>
      <c r="R31" s="5">
        <v>97</v>
      </c>
      <c r="S31" s="4">
        <f t="shared" si="2"/>
        <v>194</v>
      </c>
      <c r="T31" s="9">
        <f t="shared" si="3"/>
        <v>97</v>
      </c>
    </row>
    <row r="32" spans="1:20" x14ac:dyDescent="0.5">
      <c r="A32" s="1">
        <v>94</v>
      </c>
      <c r="B32" s="1">
        <v>96</v>
      </c>
      <c r="C32" s="7">
        <f t="shared" si="1"/>
        <v>2</v>
      </c>
      <c r="F32" s="22">
        <v>3</v>
      </c>
      <c r="G32" s="22">
        <v>22</v>
      </c>
      <c r="H32" s="25">
        <f t="shared" si="0"/>
        <v>19</v>
      </c>
      <c r="R32" s="5">
        <v>3</v>
      </c>
      <c r="S32" s="4">
        <f t="shared" si="2"/>
        <v>6</v>
      </c>
      <c r="T32" s="9">
        <f t="shared" si="3"/>
        <v>3</v>
      </c>
    </row>
    <row r="33" spans="1:20" x14ac:dyDescent="0.5">
      <c r="A33" s="1">
        <v>83</v>
      </c>
      <c r="B33" s="1">
        <v>85</v>
      </c>
      <c r="C33" s="7">
        <f t="shared" si="1"/>
        <v>2</v>
      </c>
      <c r="F33" s="22">
        <v>100</v>
      </c>
      <c r="G33" s="22">
        <v>507</v>
      </c>
      <c r="H33" s="25">
        <f t="shared" si="0"/>
        <v>407</v>
      </c>
      <c r="R33" s="5">
        <v>100</v>
      </c>
      <c r="S33" s="4">
        <f t="shared" si="2"/>
        <v>200</v>
      </c>
      <c r="T33" s="9">
        <f t="shared" si="3"/>
        <v>100</v>
      </c>
    </row>
    <row r="34" spans="1:20" x14ac:dyDescent="0.5">
      <c r="A34" s="1">
        <v>65</v>
      </c>
      <c r="B34" s="1">
        <v>67</v>
      </c>
      <c r="C34" s="7">
        <f t="shared" si="1"/>
        <v>2</v>
      </c>
      <c r="F34" s="22">
        <v>12</v>
      </c>
      <c r="G34" s="22">
        <v>67</v>
      </c>
      <c r="H34" s="25">
        <f t="shared" si="0"/>
        <v>55</v>
      </c>
      <c r="R34" s="5">
        <v>12</v>
      </c>
      <c r="S34" s="4">
        <f t="shared" si="2"/>
        <v>24</v>
      </c>
      <c r="T34" s="9">
        <f t="shared" si="3"/>
        <v>12</v>
      </c>
    </row>
    <row r="35" spans="1:20" x14ac:dyDescent="0.5">
      <c r="A35" s="1">
        <v>44</v>
      </c>
      <c r="B35" s="1">
        <v>46</v>
      </c>
      <c r="C35" s="7">
        <f t="shared" si="1"/>
        <v>2</v>
      </c>
      <c r="F35" s="22">
        <v>13</v>
      </c>
      <c r="G35" s="22">
        <v>72</v>
      </c>
      <c r="H35" s="25">
        <f t="shared" ref="H35:H66" si="4">G35-F35</f>
        <v>59</v>
      </c>
      <c r="R35" s="5">
        <v>13</v>
      </c>
      <c r="S35" s="4">
        <f t="shared" si="2"/>
        <v>26</v>
      </c>
      <c r="T35" s="9">
        <f t="shared" si="3"/>
        <v>13</v>
      </c>
    </row>
    <row r="36" spans="1:20" x14ac:dyDescent="0.5">
      <c r="A36" s="1">
        <v>43</v>
      </c>
      <c r="B36" s="1">
        <v>45</v>
      </c>
      <c r="C36" s="7">
        <f t="shared" si="1"/>
        <v>2</v>
      </c>
      <c r="F36" s="22">
        <v>17</v>
      </c>
      <c r="G36" s="22">
        <v>92</v>
      </c>
      <c r="H36" s="25">
        <f t="shared" si="4"/>
        <v>75</v>
      </c>
      <c r="R36" s="5">
        <v>17</v>
      </c>
      <c r="S36" s="4">
        <f t="shared" si="2"/>
        <v>34</v>
      </c>
      <c r="T36" s="9">
        <f t="shared" si="3"/>
        <v>17</v>
      </c>
    </row>
    <row r="37" spans="1:20" x14ac:dyDescent="0.5">
      <c r="A37" s="1">
        <v>37</v>
      </c>
      <c r="B37" s="1">
        <v>39</v>
      </c>
      <c r="C37" s="7">
        <f t="shared" si="1"/>
        <v>2</v>
      </c>
      <c r="F37" s="22">
        <v>81</v>
      </c>
      <c r="G37" s="22">
        <v>412</v>
      </c>
      <c r="H37" s="25">
        <f t="shared" si="4"/>
        <v>331</v>
      </c>
      <c r="R37" s="5">
        <v>81</v>
      </c>
      <c r="S37" s="4">
        <f t="shared" si="2"/>
        <v>162</v>
      </c>
      <c r="T37" s="9">
        <f t="shared" si="3"/>
        <v>81</v>
      </c>
    </row>
    <row r="38" spans="1:20" x14ac:dyDescent="0.5">
      <c r="A38" s="1">
        <v>40</v>
      </c>
      <c r="B38" s="1">
        <v>42</v>
      </c>
      <c r="C38" s="7">
        <f t="shared" si="1"/>
        <v>2</v>
      </c>
      <c r="F38" s="22">
        <v>5</v>
      </c>
      <c r="G38" s="22">
        <v>32</v>
      </c>
      <c r="H38" s="25">
        <f t="shared" si="4"/>
        <v>27</v>
      </c>
      <c r="R38" s="5">
        <v>5</v>
      </c>
      <c r="S38" s="4">
        <f t="shared" si="2"/>
        <v>10</v>
      </c>
      <c r="T38" s="9">
        <f t="shared" si="3"/>
        <v>5</v>
      </c>
    </row>
    <row r="39" spans="1:20" x14ac:dyDescent="0.5">
      <c r="A39" s="1">
        <v>46</v>
      </c>
      <c r="B39" s="1">
        <v>48</v>
      </c>
      <c r="C39" s="7">
        <f t="shared" si="1"/>
        <v>2</v>
      </c>
      <c r="F39" s="22">
        <v>62</v>
      </c>
      <c r="G39" s="22">
        <v>317</v>
      </c>
      <c r="H39" s="25">
        <f t="shared" si="4"/>
        <v>255</v>
      </c>
      <c r="R39" s="5">
        <v>62</v>
      </c>
      <c r="S39" s="4">
        <f t="shared" si="2"/>
        <v>124</v>
      </c>
      <c r="T39" s="9">
        <f t="shared" si="3"/>
        <v>62</v>
      </c>
    </row>
    <row r="40" spans="1:20" x14ac:dyDescent="0.5">
      <c r="A40" s="1">
        <v>26</v>
      </c>
      <c r="B40" s="1">
        <v>28</v>
      </c>
      <c r="C40" s="7">
        <f t="shared" si="1"/>
        <v>2</v>
      </c>
      <c r="F40" s="22">
        <v>37</v>
      </c>
      <c r="G40" s="22">
        <v>192</v>
      </c>
      <c r="H40" s="25">
        <f t="shared" si="4"/>
        <v>155</v>
      </c>
      <c r="R40" s="5">
        <v>37</v>
      </c>
      <c r="S40" s="4">
        <f t="shared" si="2"/>
        <v>74</v>
      </c>
      <c r="T40" s="9">
        <f t="shared" si="3"/>
        <v>37</v>
      </c>
    </row>
    <row r="41" spans="1:20" x14ac:dyDescent="0.5">
      <c r="A41" s="1">
        <v>75</v>
      </c>
      <c r="B41" s="1">
        <v>77</v>
      </c>
      <c r="C41" s="7">
        <f t="shared" si="1"/>
        <v>2</v>
      </c>
      <c r="F41" s="22">
        <v>9</v>
      </c>
      <c r="G41" s="22">
        <v>52</v>
      </c>
      <c r="H41" s="25">
        <f t="shared" si="4"/>
        <v>43</v>
      </c>
      <c r="R41" s="5">
        <v>9</v>
      </c>
      <c r="S41" s="4">
        <f t="shared" si="2"/>
        <v>18</v>
      </c>
      <c r="T41" s="9">
        <f t="shared" si="3"/>
        <v>9</v>
      </c>
    </row>
    <row r="42" spans="1:20" x14ac:dyDescent="0.5">
      <c r="A42" s="1">
        <v>58</v>
      </c>
      <c r="B42" s="1">
        <v>60</v>
      </c>
      <c r="C42" s="7">
        <f t="shared" si="1"/>
        <v>2</v>
      </c>
      <c r="F42" s="22">
        <v>4</v>
      </c>
      <c r="G42" s="22">
        <v>27</v>
      </c>
      <c r="H42" s="25">
        <f t="shared" si="4"/>
        <v>23</v>
      </c>
      <c r="R42" s="5">
        <v>4</v>
      </c>
      <c r="S42" s="4">
        <f t="shared" si="2"/>
        <v>8</v>
      </c>
      <c r="T42" s="9">
        <f t="shared" si="3"/>
        <v>4</v>
      </c>
    </row>
    <row r="43" spans="1:20" x14ac:dyDescent="0.5">
      <c r="A43" s="1">
        <v>80</v>
      </c>
      <c r="B43" s="1">
        <v>82</v>
      </c>
      <c r="C43" s="7">
        <f t="shared" si="1"/>
        <v>2</v>
      </c>
      <c r="F43" s="22">
        <v>70</v>
      </c>
      <c r="G43" s="22">
        <v>357</v>
      </c>
      <c r="H43" s="25">
        <f t="shared" si="4"/>
        <v>287</v>
      </c>
      <c r="R43" s="5">
        <v>70</v>
      </c>
      <c r="S43" s="4">
        <f t="shared" si="2"/>
        <v>140</v>
      </c>
      <c r="T43" s="9">
        <f t="shared" si="3"/>
        <v>70</v>
      </c>
    </row>
    <row r="44" spans="1:20" x14ac:dyDescent="0.5">
      <c r="A44" s="1">
        <v>6</v>
      </c>
      <c r="B44" s="1">
        <v>8</v>
      </c>
      <c r="C44" s="7">
        <f t="shared" si="1"/>
        <v>2</v>
      </c>
      <c r="F44" s="22">
        <v>67</v>
      </c>
      <c r="G44" s="22">
        <v>342</v>
      </c>
      <c r="H44" s="25">
        <f t="shared" si="4"/>
        <v>275</v>
      </c>
      <c r="R44" s="5">
        <v>67</v>
      </c>
      <c r="S44" s="4">
        <f t="shared" si="2"/>
        <v>134</v>
      </c>
      <c r="T44" s="9">
        <f t="shared" si="3"/>
        <v>67</v>
      </c>
    </row>
    <row r="45" spans="1:20" x14ac:dyDescent="0.5">
      <c r="A45" s="1">
        <v>68</v>
      </c>
      <c r="B45" s="1">
        <v>70</v>
      </c>
      <c r="C45" s="7">
        <f t="shared" si="1"/>
        <v>2</v>
      </c>
      <c r="F45" s="22">
        <v>24</v>
      </c>
      <c r="G45" s="22">
        <v>127</v>
      </c>
      <c r="H45" s="25">
        <f t="shared" si="4"/>
        <v>103</v>
      </c>
      <c r="R45" s="5">
        <v>24</v>
      </c>
      <c r="S45" s="4">
        <f t="shared" si="2"/>
        <v>48</v>
      </c>
      <c r="T45" s="9">
        <f t="shared" si="3"/>
        <v>24</v>
      </c>
    </row>
    <row r="46" spans="1:20" x14ac:dyDescent="0.5">
      <c r="A46" s="1">
        <v>33</v>
      </c>
      <c r="B46" s="1">
        <v>35</v>
      </c>
      <c r="C46" s="7">
        <f t="shared" si="1"/>
        <v>2</v>
      </c>
      <c r="F46" s="22">
        <v>72</v>
      </c>
      <c r="G46" s="22">
        <v>367</v>
      </c>
      <c r="H46" s="25">
        <f t="shared" si="4"/>
        <v>295</v>
      </c>
      <c r="R46" s="5">
        <v>72</v>
      </c>
      <c r="S46" s="4">
        <f t="shared" si="2"/>
        <v>144</v>
      </c>
      <c r="T46" s="9">
        <f t="shared" si="3"/>
        <v>72</v>
      </c>
    </row>
    <row r="47" spans="1:20" x14ac:dyDescent="0.5">
      <c r="A47" s="1">
        <v>23</v>
      </c>
      <c r="B47" s="1">
        <v>25</v>
      </c>
      <c r="C47" s="7">
        <f t="shared" si="1"/>
        <v>2</v>
      </c>
      <c r="F47" s="22">
        <v>1</v>
      </c>
      <c r="G47" s="22">
        <v>12</v>
      </c>
      <c r="H47" s="25">
        <f t="shared" si="4"/>
        <v>11</v>
      </c>
      <c r="R47" s="5">
        <v>1</v>
      </c>
      <c r="S47" s="4">
        <f t="shared" si="2"/>
        <v>2</v>
      </c>
      <c r="T47" s="9">
        <f t="shared" si="3"/>
        <v>1</v>
      </c>
    </row>
    <row r="48" spans="1:20" x14ac:dyDescent="0.5">
      <c r="A48" s="1">
        <v>85</v>
      </c>
      <c r="B48" s="1">
        <v>87</v>
      </c>
      <c r="C48" s="7">
        <f t="shared" si="1"/>
        <v>2</v>
      </c>
      <c r="F48" s="22">
        <v>15</v>
      </c>
      <c r="G48" s="22">
        <v>82</v>
      </c>
      <c r="H48" s="25">
        <f t="shared" si="4"/>
        <v>67</v>
      </c>
      <c r="R48" s="5">
        <v>15</v>
      </c>
      <c r="S48" s="4">
        <f t="shared" si="2"/>
        <v>30</v>
      </c>
      <c r="T48" s="9">
        <f t="shared" si="3"/>
        <v>15</v>
      </c>
    </row>
    <row r="49" spans="1:20" x14ac:dyDescent="0.5">
      <c r="A49" s="1">
        <v>54</v>
      </c>
      <c r="B49" s="1">
        <v>56</v>
      </c>
      <c r="C49" s="7">
        <f t="shared" si="1"/>
        <v>2</v>
      </c>
      <c r="F49" s="22">
        <v>99</v>
      </c>
      <c r="G49" s="22">
        <v>502</v>
      </c>
      <c r="H49" s="25">
        <f t="shared" si="4"/>
        <v>403</v>
      </c>
      <c r="R49" s="5">
        <v>99</v>
      </c>
      <c r="S49" s="4">
        <f t="shared" si="2"/>
        <v>198</v>
      </c>
      <c r="T49" s="9">
        <f t="shared" si="3"/>
        <v>99</v>
      </c>
    </row>
    <row r="50" spans="1:20" x14ac:dyDescent="0.5">
      <c r="A50" s="1">
        <v>87</v>
      </c>
      <c r="B50" s="1">
        <v>89</v>
      </c>
      <c r="C50" s="7">
        <f t="shared" si="1"/>
        <v>2</v>
      </c>
      <c r="F50" s="22">
        <v>28</v>
      </c>
      <c r="G50" s="22">
        <v>147</v>
      </c>
      <c r="H50" s="25">
        <f t="shared" si="4"/>
        <v>119</v>
      </c>
      <c r="R50" s="5">
        <v>28</v>
      </c>
      <c r="S50" s="4">
        <f t="shared" si="2"/>
        <v>56</v>
      </c>
      <c r="T50" s="9">
        <f t="shared" si="3"/>
        <v>28</v>
      </c>
    </row>
    <row r="51" spans="1:20" x14ac:dyDescent="0.5">
      <c r="A51" s="1">
        <v>71</v>
      </c>
      <c r="B51" s="1">
        <v>73</v>
      </c>
      <c r="C51" s="7">
        <f t="shared" si="1"/>
        <v>2</v>
      </c>
      <c r="F51" s="22">
        <v>20</v>
      </c>
      <c r="G51" s="22">
        <v>107</v>
      </c>
      <c r="H51" s="25">
        <f t="shared" si="4"/>
        <v>87</v>
      </c>
      <c r="R51" s="5">
        <v>20</v>
      </c>
      <c r="S51" s="4">
        <f t="shared" si="2"/>
        <v>40</v>
      </c>
      <c r="T51" s="9">
        <f t="shared" si="3"/>
        <v>20</v>
      </c>
    </row>
    <row r="52" spans="1:20" x14ac:dyDescent="0.5">
      <c r="A52" s="1">
        <v>9</v>
      </c>
      <c r="B52" s="1">
        <v>11</v>
      </c>
      <c r="C52" s="7">
        <f t="shared" si="1"/>
        <v>2</v>
      </c>
      <c r="F52" s="22">
        <v>54</v>
      </c>
      <c r="G52" s="22">
        <v>277</v>
      </c>
      <c r="H52" s="25">
        <f t="shared" si="4"/>
        <v>223</v>
      </c>
      <c r="R52" s="5">
        <v>54</v>
      </c>
      <c r="S52" s="4">
        <f t="shared" si="2"/>
        <v>108</v>
      </c>
      <c r="T52" s="9">
        <f t="shared" si="3"/>
        <v>54</v>
      </c>
    </row>
    <row r="53" spans="1:20" x14ac:dyDescent="0.5">
      <c r="A53" s="1">
        <v>60</v>
      </c>
      <c r="B53" s="1">
        <v>62</v>
      </c>
      <c r="C53" s="7">
        <f t="shared" si="1"/>
        <v>2</v>
      </c>
      <c r="F53" s="22">
        <v>35</v>
      </c>
      <c r="G53" s="22">
        <v>182</v>
      </c>
      <c r="H53" s="25">
        <f t="shared" si="4"/>
        <v>147</v>
      </c>
      <c r="R53" s="5">
        <v>35</v>
      </c>
      <c r="S53" s="4">
        <f t="shared" si="2"/>
        <v>70</v>
      </c>
      <c r="T53" s="9">
        <f t="shared" si="3"/>
        <v>35</v>
      </c>
    </row>
    <row r="54" spans="1:20" x14ac:dyDescent="0.5">
      <c r="A54" s="1">
        <v>89</v>
      </c>
      <c r="B54" s="1">
        <v>91</v>
      </c>
      <c r="C54" s="7">
        <f t="shared" si="1"/>
        <v>2</v>
      </c>
      <c r="F54" s="22">
        <v>30</v>
      </c>
      <c r="G54" s="22">
        <v>157</v>
      </c>
      <c r="H54" s="25">
        <f t="shared" si="4"/>
        <v>127</v>
      </c>
      <c r="R54" s="5">
        <v>30</v>
      </c>
      <c r="S54" s="4">
        <f t="shared" si="2"/>
        <v>60</v>
      </c>
      <c r="T54" s="9">
        <f t="shared" si="3"/>
        <v>30</v>
      </c>
    </row>
    <row r="55" spans="1:20" x14ac:dyDescent="0.5">
      <c r="A55" s="1">
        <v>8</v>
      </c>
      <c r="B55" s="1">
        <v>10</v>
      </c>
      <c r="C55" s="7">
        <f t="shared" si="1"/>
        <v>2</v>
      </c>
      <c r="F55" s="22">
        <v>50</v>
      </c>
      <c r="G55" s="22">
        <v>257</v>
      </c>
      <c r="H55" s="25">
        <f t="shared" si="4"/>
        <v>207</v>
      </c>
      <c r="R55" s="5">
        <v>50</v>
      </c>
      <c r="S55" s="4">
        <f t="shared" si="2"/>
        <v>100</v>
      </c>
      <c r="T55" s="9">
        <f t="shared" si="3"/>
        <v>50</v>
      </c>
    </row>
    <row r="56" spans="1:20" x14ac:dyDescent="0.5">
      <c r="A56" s="1">
        <v>99</v>
      </c>
      <c r="B56" s="1">
        <v>101</v>
      </c>
      <c r="C56" s="7">
        <f t="shared" si="1"/>
        <v>2</v>
      </c>
      <c r="F56" s="22">
        <v>63</v>
      </c>
      <c r="G56" s="22">
        <v>322</v>
      </c>
      <c r="H56" s="25">
        <f t="shared" si="4"/>
        <v>259</v>
      </c>
      <c r="R56" s="5">
        <v>63</v>
      </c>
      <c r="S56" s="4">
        <f t="shared" si="2"/>
        <v>126</v>
      </c>
      <c r="T56" s="9">
        <f t="shared" si="3"/>
        <v>63</v>
      </c>
    </row>
    <row r="57" spans="1:20" x14ac:dyDescent="0.5">
      <c r="A57" s="1">
        <v>95</v>
      </c>
      <c r="B57" s="1">
        <v>97</v>
      </c>
      <c r="C57" s="7">
        <f t="shared" si="1"/>
        <v>2</v>
      </c>
      <c r="F57" s="22">
        <v>78</v>
      </c>
      <c r="G57" s="22">
        <v>397</v>
      </c>
      <c r="H57" s="25">
        <f t="shared" si="4"/>
        <v>319</v>
      </c>
      <c r="R57" s="5">
        <v>78</v>
      </c>
      <c r="S57" s="4">
        <f t="shared" si="2"/>
        <v>156</v>
      </c>
      <c r="T57" s="9">
        <f t="shared" si="3"/>
        <v>78</v>
      </c>
    </row>
    <row r="58" spans="1:20" x14ac:dyDescent="0.5">
      <c r="A58" s="1">
        <v>45</v>
      </c>
      <c r="B58" s="1">
        <v>47</v>
      </c>
      <c r="C58" s="7">
        <f t="shared" si="1"/>
        <v>2</v>
      </c>
      <c r="F58" s="22">
        <v>23</v>
      </c>
      <c r="G58" s="22">
        <v>122</v>
      </c>
      <c r="H58" s="25">
        <f t="shared" si="4"/>
        <v>99</v>
      </c>
      <c r="R58" s="5">
        <v>23</v>
      </c>
      <c r="S58" s="4">
        <f t="shared" si="2"/>
        <v>46</v>
      </c>
      <c r="T58" s="9">
        <f t="shared" si="3"/>
        <v>23</v>
      </c>
    </row>
    <row r="59" spans="1:20" x14ac:dyDescent="0.5">
      <c r="A59" s="1">
        <v>97</v>
      </c>
      <c r="B59" s="1">
        <v>99</v>
      </c>
      <c r="C59" s="7">
        <f t="shared" si="1"/>
        <v>2</v>
      </c>
      <c r="F59" s="22">
        <v>60</v>
      </c>
      <c r="G59" s="22">
        <v>307</v>
      </c>
      <c r="H59" s="25">
        <f t="shared" si="4"/>
        <v>247</v>
      </c>
      <c r="R59" s="5">
        <v>60</v>
      </c>
      <c r="S59" s="4">
        <f t="shared" si="2"/>
        <v>120</v>
      </c>
      <c r="T59" s="9">
        <f t="shared" si="3"/>
        <v>60</v>
      </c>
    </row>
    <row r="60" spans="1:20" x14ac:dyDescent="0.5">
      <c r="A60" s="1">
        <v>4</v>
      </c>
      <c r="B60" s="1">
        <v>6</v>
      </c>
      <c r="C60" s="7">
        <f t="shared" si="1"/>
        <v>2</v>
      </c>
      <c r="F60" s="22">
        <v>31</v>
      </c>
      <c r="G60" s="22">
        <v>162</v>
      </c>
      <c r="H60" s="25">
        <f t="shared" si="4"/>
        <v>131</v>
      </c>
      <c r="R60" s="5">
        <v>31</v>
      </c>
      <c r="S60" s="4">
        <f t="shared" si="2"/>
        <v>62</v>
      </c>
      <c r="T60" s="9">
        <f t="shared" si="3"/>
        <v>31</v>
      </c>
    </row>
    <row r="61" spans="1:20" x14ac:dyDescent="0.5">
      <c r="A61" s="1">
        <v>51</v>
      </c>
      <c r="B61" s="1">
        <v>53</v>
      </c>
      <c r="C61" s="7">
        <f t="shared" si="1"/>
        <v>2</v>
      </c>
      <c r="F61" s="22">
        <v>96</v>
      </c>
      <c r="G61" s="22">
        <v>487</v>
      </c>
      <c r="H61" s="25">
        <f t="shared" si="4"/>
        <v>391</v>
      </c>
      <c r="R61" s="5">
        <v>96</v>
      </c>
      <c r="S61" s="4">
        <f t="shared" si="2"/>
        <v>192</v>
      </c>
      <c r="T61" s="9">
        <f t="shared" si="3"/>
        <v>96</v>
      </c>
    </row>
    <row r="62" spans="1:20" x14ac:dyDescent="0.5">
      <c r="A62" s="1">
        <v>56</v>
      </c>
      <c r="B62" s="1">
        <v>58</v>
      </c>
      <c r="C62" s="7">
        <f t="shared" si="1"/>
        <v>2</v>
      </c>
      <c r="F62" s="22">
        <v>75</v>
      </c>
      <c r="G62" s="22">
        <v>382</v>
      </c>
      <c r="H62" s="25">
        <f t="shared" si="4"/>
        <v>307</v>
      </c>
      <c r="R62" s="5">
        <v>75</v>
      </c>
      <c r="S62" s="4">
        <f t="shared" si="2"/>
        <v>150</v>
      </c>
      <c r="T62" s="9">
        <f t="shared" si="3"/>
        <v>75</v>
      </c>
    </row>
    <row r="63" spans="1:20" x14ac:dyDescent="0.5">
      <c r="A63" s="1">
        <v>42</v>
      </c>
      <c r="B63" s="1">
        <v>44</v>
      </c>
      <c r="C63" s="7">
        <f t="shared" si="1"/>
        <v>2</v>
      </c>
      <c r="F63" s="22">
        <v>92</v>
      </c>
      <c r="G63" s="22">
        <v>467</v>
      </c>
      <c r="H63" s="25">
        <f t="shared" si="4"/>
        <v>375</v>
      </c>
      <c r="R63" s="5">
        <v>92</v>
      </c>
      <c r="S63" s="4">
        <f t="shared" si="2"/>
        <v>184</v>
      </c>
      <c r="T63" s="9">
        <f t="shared" si="3"/>
        <v>92</v>
      </c>
    </row>
    <row r="64" spans="1:20" x14ac:dyDescent="0.5">
      <c r="A64" s="1">
        <v>92</v>
      </c>
      <c r="B64" s="1">
        <v>94</v>
      </c>
      <c r="C64" s="7">
        <f t="shared" si="1"/>
        <v>2</v>
      </c>
      <c r="F64" s="22">
        <v>27</v>
      </c>
      <c r="G64" s="22">
        <v>142</v>
      </c>
      <c r="H64" s="25">
        <f t="shared" si="4"/>
        <v>115</v>
      </c>
      <c r="R64" s="5">
        <v>27</v>
      </c>
      <c r="S64" s="4">
        <f t="shared" si="2"/>
        <v>54</v>
      </c>
      <c r="T64" s="9">
        <f t="shared" si="3"/>
        <v>27</v>
      </c>
    </row>
    <row r="65" spans="1:20" x14ac:dyDescent="0.5">
      <c r="A65" s="1">
        <v>84</v>
      </c>
      <c r="B65" s="1">
        <v>86</v>
      </c>
      <c r="C65" s="7">
        <f t="shared" si="1"/>
        <v>2</v>
      </c>
      <c r="F65" s="22">
        <v>77</v>
      </c>
      <c r="G65" s="22">
        <v>392</v>
      </c>
      <c r="H65" s="25">
        <f t="shared" si="4"/>
        <v>315</v>
      </c>
      <c r="R65" s="5">
        <v>77</v>
      </c>
      <c r="S65" s="4">
        <f t="shared" si="2"/>
        <v>154</v>
      </c>
      <c r="T65" s="9">
        <f t="shared" si="3"/>
        <v>77</v>
      </c>
    </row>
    <row r="66" spans="1:20" x14ac:dyDescent="0.5">
      <c r="A66" s="1">
        <v>74</v>
      </c>
      <c r="B66" s="1">
        <v>76</v>
      </c>
      <c r="C66" s="7">
        <f t="shared" si="1"/>
        <v>2</v>
      </c>
      <c r="F66" s="22">
        <v>80</v>
      </c>
      <c r="G66" s="22">
        <v>407</v>
      </c>
      <c r="H66" s="25">
        <f t="shared" si="4"/>
        <v>327</v>
      </c>
      <c r="R66" s="5">
        <v>80</v>
      </c>
      <c r="S66" s="4">
        <f t="shared" si="2"/>
        <v>160</v>
      </c>
      <c r="T66" s="9">
        <f t="shared" si="3"/>
        <v>80</v>
      </c>
    </row>
    <row r="67" spans="1:20" x14ac:dyDescent="0.5">
      <c r="A67" s="1">
        <v>3</v>
      </c>
      <c r="B67" s="1">
        <v>5</v>
      </c>
      <c r="C67" s="7">
        <f t="shared" si="1"/>
        <v>2</v>
      </c>
      <c r="F67" s="22">
        <v>56</v>
      </c>
      <c r="G67" s="22">
        <v>287</v>
      </c>
      <c r="H67" s="25">
        <f t="shared" ref="H67:H89" si="5">G67-F67</f>
        <v>231</v>
      </c>
      <c r="R67" s="5">
        <v>56</v>
      </c>
      <c r="S67" s="4">
        <f t="shared" si="2"/>
        <v>112</v>
      </c>
      <c r="T67" s="9">
        <f t="shared" si="3"/>
        <v>56</v>
      </c>
    </row>
    <row r="68" spans="1:20" x14ac:dyDescent="0.5">
      <c r="A68" s="1">
        <v>72</v>
      </c>
      <c r="B68" s="1">
        <v>74</v>
      </c>
      <c r="C68" s="7">
        <f t="shared" ref="C68:C90" si="6">B68-A68</f>
        <v>2</v>
      </c>
      <c r="F68" s="22">
        <v>18</v>
      </c>
      <c r="G68" s="22">
        <v>97</v>
      </c>
      <c r="H68" s="25">
        <f t="shared" si="5"/>
        <v>79</v>
      </c>
      <c r="R68" s="5">
        <v>18</v>
      </c>
      <c r="S68" s="4">
        <f t="shared" ref="S68:S89" si="7">2*R68</f>
        <v>36</v>
      </c>
      <c r="T68" s="9">
        <f t="shared" ref="T68:T89" si="8">ABS(S68-R68)</f>
        <v>18</v>
      </c>
    </row>
    <row r="69" spans="1:20" x14ac:dyDescent="0.5">
      <c r="A69" s="1">
        <v>22</v>
      </c>
      <c r="B69" s="1">
        <v>24</v>
      </c>
      <c r="C69" s="7">
        <f t="shared" si="6"/>
        <v>2</v>
      </c>
      <c r="F69" s="22">
        <v>94</v>
      </c>
      <c r="G69" s="22">
        <v>477</v>
      </c>
      <c r="H69" s="25">
        <f t="shared" si="5"/>
        <v>383</v>
      </c>
      <c r="R69" s="5">
        <v>94</v>
      </c>
      <c r="S69" s="4">
        <f t="shared" si="7"/>
        <v>188</v>
      </c>
      <c r="T69" s="9">
        <f t="shared" si="8"/>
        <v>94</v>
      </c>
    </row>
    <row r="70" spans="1:20" x14ac:dyDescent="0.5">
      <c r="A70" s="1">
        <v>70</v>
      </c>
      <c r="B70" s="1">
        <v>72</v>
      </c>
      <c r="C70" s="7">
        <f t="shared" si="6"/>
        <v>2</v>
      </c>
      <c r="F70" s="22">
        <v>44</v>
      </c>
      <c r="G70" s="22">
        <v>227</v>
      </c>
      <c r="H70" s="25">
        <f t="shared" si="5"/>
        <v>183</v>
      </c>
      <c r="R70" s="5">
        <v>44</v>
      </c>
      <c r="S70" s="4">
        <f t="shared" si="7"/>
        <v>88</v>
      </c>
      <c r="T70" s="9">
        <f t="shared" si="8"/>
        <v>44</v>
      </c>
    </row>
    <row r="71" spans="1:20" x14ac:dyDescent="0.5">
      <c r="A71" s="1">
        <v>10</v>
      </c>
      <c r="B71" s="1">
        <v>12</v>
      </c>
      <c r="C71" s="7">
        <f t="shared" si="6"/>
        <v>2</v>
      </c>
      <c r="F71" s="22">
        <v>32</v>
      </c>
      <c r="G71" s="22">
        <v>167</v>
      </c>
      <c r="H71" s="25">
        <f t="shared" si="5"/>
        <v>135</v>
      </c>
      <c r="R71" s="5">
        <v>32</v>
      </c>
      <c r="S71" s="4">
        <f t="shared" si="7"/>
        <v>64</v>
      </c>
      <c r="T71" s="9">
        <f t="shared" si="8"/>
        <v>32</v>
      </c>
    </row>
    <row r="72" spans="1:20" x14ac:dyDescent="0.5">
      <c r="A72" s="1">
        <v>24</v>
      </c>
      <c r="B72" s="1">
        <v>26</v>
      </c>
      <c r="C72" s="7">
        <f t="shared" si="6"/>
        <v>2</v>
      </c>
      <c r="F72" s="22">
        <v>61</v>
      </c>
      <c r="G72" s="22">
        <v>312</v>
      </c>
      <c r="H72" s="25">
        <f t="shared" si="5"/>
        <v>251</v>
      </c>
      <c r="R72" s="5">
        <v>61</v>
      </c>
      <c r="S72" s="4">
        <f t="shared" si="7"/>
        <v>122</v>
      </c>
      <c r="T72" s="9">
        <f t="shared" si="8"/>
        <v>61</v>
      </c>
    </row>
    <row r="73" spans="1:20" x14ac:dyDescent="0.5">
      <c r="A73" s="1">
        <v>78</v>
      </c>
      <c r="B73" s="1">
        <v>80</v>
      </c>
      <c r="C73" s="7">
        <f t="shared" si="6"/>
        <v>2</v>
      </c>
      <c r="F73" s="22">
        <v>98</v>
      </c>
      <c r="G73" s="22">
        <v>497</v>
      </c>
      <c r="H73" s="25">
        <f t="shared" si="5"/>
        <v>399</v>
      </c>
      <c r="R73" s="5">
        <v>98</v>
      </c>
      <c r="S73" s="4">
        <f t="shared" si="7"/>
        <v>196</v>
      </c>
      <c r="T73" s="9">
        <f t="shared" si="8"/>
        <v>98</v>
      </c>
    </row>
    <row r="74" spans="1:20" x14ac:dyDescent="0.5">
      <c r="A74" s="1">
        <v>62</v>
      </c>
      <c r="B74" s="1">
        <v>64</v>
      </c>
      <c r="C74" s="7">
        <f t="shared" si="6"/>
        <v>2</v>
      </c>
      <c r="F74" s="22">
        <v>90</v>
      </c>
      <c r="G74" s="22">
        <v>457</v>
      </c>
      <c r="H74" s="25">
        <f t="shared" si="5"/>
        <v>367</v>
      </c>
      <c r="R74" s="5">
        <v>90</v>
      </c>
      <c r="S74" s="4">
        <f t="shared" si="7"/>
        <v>180</v>
      </c>
      <c r="T74" s="9">
        <f t="shared" si="8"/>
        <v>90</v>
      </c>
    </row>
    <row r="75" spans="1:20" x14ac:dyDescent="0.5">
      <c r="A75" s="1">
        <v>67</v>
      </c>
      <c r="B75" s="1">
        <v>69</v>
      </c>
      <c r="C75" s="7">
        <f t="shared" si="6"/>
        <v>2</v>
      </c>
      <c r="F75" s="22">
        <v>76</v>
      </c>
      <c r="G75" s="22">
        <v>387</v>
      </c>
      <c r="H75" s="25">
        <f t="shared" si="5"/>
        <v>311</v>
      </c>
      <c r="R75" s="5">
        <v>76</v>
      </c>
      <c r="S75" s="4">
        <f t="shared" si="7"/>
        <v>152</v>
      </c>
      <c r="T75" s="9">
        <f t="shared" si="8"/>
        <v>76</v>
      </c>
    </row>
    <row r="76" spans="1:20" x14ac:dyDescent="0.5">
      <c r="A76" s="1">
        <v>20</v>
      </c>
      <c r="B76" s="1">
        <v>22</v>
      </c>
      <c r="C76" s="7">
        <f t="shared" si="6"/>
        <v>2</v>
      </c>
      <c r="F76" s="22">
        <v>79</v>
      </c>
      <c r="G76" s="22">
        <v>402</v>
      </c>
      <c r="H76" s="25">
        <f t="shared" si="5"/>
        <v>323</v>
      </c>
      <c r="R76" s="5">
        <v>79</v>
      </c>
      <c r="S76" s="4">
        <f t="shared" si="7"/>
        <v>158</v>
      </c>
      <c r="T76" s="9">
        <f t="shared" si="8"/>
        <v>79</v>
      </c>
    </row>
    <row r="77" spans="1:20" x14ac:dyDescent="0.5">
      <c r="A77" s="1">
        <v>88</v>
      </c>
      <c r="B77" s="1">
        <v>90</v>
      </c>
      <c r="C77" s="7">
        <f t="shared" si="6"/>
        <v>2</v>
      </c>
      <c r="F77" s="22">
        <v>10</v>
      </c>
      <c r="G77" s="22">
        <v>57</v>
      </c>
      <c r="H77" s="25">
        <f t="shared" si="5"/>
        <v>47</v>
      </c>
      <c r="R77" s="5">
        <v>10</v>
      </c>
      <c r="S77" s="4">
        <f t="shared" si="7"/>
        <v>20</v>
      </c>
      <c r="T77" s="9">
        <f t="shared" si="8"/>
        <v>10</v>
      </c>
    </row>
    <row r="78" spans="1:20" x14ac:dyDescent="0.5">
      <c r="A78" s="1">
        <v>27</v>
      </c>
      <c r="B78" s="1">
        <v>29</v>
      </c>
      <c r="C78" s="7">
        <f t="shared" si="6"/>
        <v>2</v>
      </c>
      <c r="F78" s="22">
        <v>33</v>
      </c>
      <c r="G78" s="22">
        <v>172</v>
      </c>
      <c r="H78" s="25">
        <f t="shared" si="5"/>
        <v>139</v>
      </c>
      <c r="R78" s="5">
        <v>33</v>
      </c>
      <c r="S78" s="4">
        <f t="shared" si="7"/>
        <v>66</v>
      </c>
      <c r="T78" s="9">
        <f t="shared" si="8"/>
        <v>33</v>
      </c>
    </row>
    <row r="79" spans="1:20" x14ac:dyDescent="0.5">
      <c r="A79" s="1">
        <v>73</v>
      </c>
      <c r="B79" s="1">
        <v>75</v>
      </c>
      <c r="C79" s="7">
        <f t="shared" si="6"/>
        <v>2</v>
      </c>
      <c r="F79" s="22">
        <v>66</v>
      </c>
      <c r="G79" s="22">
        <v>337</v>
      </c>
      <c r="H79" s="25">
        <f t="shared" si="5"/>
        <v>271</v>
      </c>
      <c r="R79" s="5">
        <v>66</v>
      </c>
      <c r="S79" s="4">
        <f t="shared" si="7"/>
        <v>132</v>
      </c>
      <c r="T79" s="9">
        <f t="shared" si="8"/>
        <v>66</v>
      </c>
    </row>
    <row r="80" spans="1:20" x14ac:dyDescent="0.5">
      <c r="A80" s="1">
        <v>32</v>
      </c>
      <c r="B80" s="1">
        <v>34</v>
      </c>
      <c r="C80" s="7">
        <f t="shared" si="6"/>
        <v>2</v>
      </c>
      <c r="F80" s="22">
        <v>51</v>
      </c>
      <c r="G80" s="22">
        <v>262</v>
      </c>
      <c r="H80" s="25">
        <f t="shared" si="5"/>
        <v>211</v>
      </c>
      <c r="R80" s="5">
        <v>51</v>
      </c>
      <c r="S80" s="4">
        <f t="shared" si="7"/>
        <v>102</v>
      </c>
      <c r="T80" s="9">
        <f t="shared" si="8"/>
        <v>51</v>
      </c>
    </row>
    <row r="81" spans="1:20" x14ac:dyDescent="0.5">
      <c r="A81" s="1">
        <v>21</v>
      </c>
      <c r="B81" s="1">
        <v>23</v>
      </c>
      <c r="C81" s="7">
        <f t="shared" si="6"/>
        <v>2</v>
      </c>
      <c r="F81" s="22">
        <v>85</v>
      </c>
      <c r="G81" s="22">
        <v>432</v>
      </c>
      <c r="H81" s="25">
        <f t="shared" si="5"/>
        <v>347</v>
      </c>
      <c r="R81" s="5">
        <v>85</v>
      </c>
      <c r="S81" s="4">
        <f t="shared" si="7"/>
        <v>170</v>
      </c>
      <c r="T81" s="9">
        <f t="shared" si="8"/>
        <v>85</v>
      </c>
    </row>
    <row r="82" spans="1:20" x14ac:dyDescent="0.5">
      <c r="A82" s="1">
        <v>63</v>
      </c>
      <c r="B82" s="1">
        <v>65</v>
      </c>
      <c r="C82" s="7">
        <f t="shared" si="6"/>
        <v>2</v>
      </c>
      <c r="F82" s="22">
        <v>39</v>
      </c>
      <c r="G82" s="22">
        <v>202</v>
      </c>
      <c r="H82" s="25">
        <f t="shared" si="5"/>
        <v>163</v>
      </c>
      <c r="R82" s="5">
        <v>39</v>
      </c>
      <c r="S82" s="4">
        <f t="shared" si="7"/>
        <v>78</v>
      </c>
      <c r="T82" s="9">
        <f t="shared" si="8"/>
        <v>39</v>
      </c>
    </row>
    <row r="83" spans="1:20" x14ac:dyDescent="0.5">
      <c r="A83" s="1">
        <v>13</v>
      </c>
      <c r="B83" s="1">
        <v>15</v>
      </c>
      <c r="C83" s="7">
        <f t="shared" si="6"/>
        <v>2</v>
      </c>
      <c r="F83" s="22">
        <v>88</v>
      </c>
      <c r="G83" s="22">
        <v>447</v>
      </c>
      <c r="H83" s="25">
        <f t="shared" si="5"/>
        <v>359</v>
      </c>
      <c r="R83" s="5">
        <v>88</v>
      </c>
      <c r="S83" s="4">
        <f t="shared" si="7"/>
        <v>176</v>
      </c>
      <c r="T83" s="9">
        <f t="shared" si="8"/>
        <v>88</v>
      </c>
    </row>
    <row r="84" spans="1:20" x14ac:dyDescent="0.5">
      <c r="A84" s="1">
        <v>50</v>
      </c>
      <c r="B84" s="1">
        <v>52</v>
      </c>
      <c r="C84" s="7">
        <f t="shared" si="6"/>
        <v>2</v>
      </c>
      <c r="F84" s="22">
        <v>71</v>
      </c>
      <c r="G84" s="22">
        <v>362</v>
      </c>
      <c r="H84" s="25">
        <f t="shared" si="5"/>
        <v>291</v>
      </c>
      <c r="R84" s="5">
        <v>71</v>
      </c>
      <c r="S84" s="4">
        <f t="shared" si="7"/>
        <v>142</v>
      </c>
      <c r="T84" s="9">
        <f t="shared" si="8"/>
        <v>71</v>
      </c>
    </row>
    <row r="85" spans="1:20" x14ac:dyDescent="0.5">
      <c r="A85" s="1">
        <v>14</v>
      </c>
      <c r="B85" s="1">
        <v>16</v>
      </c>
      <c r="C85" s="7">
        <f t="shared" si="6"/>
        <v>2</v>
      </c>
      <c r="F85" s="22">
        <v>14</v>
      </c>
      <c r="G85" s="22">
        <v>77</v>
      </c>
      <c r="H85" s="25">
        <f t="shared" si="5"/>
        <v>63</v>
      </c>
      <c r="R85" s="5">
        <v>14</v>
      </c>
      <c r="S85" s="4">
        <f t="shared" si="7"/>
        <v>28</v>
      </c>
      <c r="T85" s="9">
        <f t="shared" si="8"/>
        <v>14</v>
      </c>
    </row>
    <row r="86" spans="1:20" x14ac:dyDescent="0.5">
      <c r="A86" s="1">
        <v>25</v>
      </c>
      <c r="B86" s="1">
        <v>27</v>
      </c>
      <c r="C86" s="7">
        <f t="shared" si="6"/>
        <v>2</v>
      </c>
      <c r="F86" s="22">
        <v>7</v>
      </c>
      <c r="G86" s="22">
        <v>42</v>
      </c>
      <c r="H86" s="25">
        <f t="shared" si="5"/>
        <v>35</v>
      </c>
      <c r="R86" s="5">
        <v>7</v>
      </c>
      <c r="S86" s="4">
        <f t="shared" si="7"/>
        <v>14</v>
      </c>
      <c r="T86" s="9">
        <f t="shared" si="8"/>
        <v>7</v>
      </c>
    </row>
    <row r="87" spans="1:20" x14ac:dyDescent="0.5">
      <c r="A87" s="1">
        <v>98</v>
      </c>
      <c r="B87" s="1">
        <v>100</v>
      </c>
      <c r="C87" s="7">
        <f t="shared" si="6"/>
        <v>2</v>
      </c>
      <c r="F87" s="22">
        <v>83</v>
      </c>
      <c r="G87" s="22">
        <v>422</v>
      </c>
      <c r="H87" s="25">
        <f t="shared" si="5"/>
        <v>339</v>
      </c>
      <c r="R87" s="5">
        <v>83</v>
      </c>
      <c r="S87" s="4">
        <f t="shared" si="7"/>
        <v>166</v>
      </c>
      <c r="T87" s="9">
        <f t="shared" si="8"/>
        <v>83</v>
      </c>
    </row>
    <row r="88" spans="1:20" x14ac:dyDescent="0.5">
      <c r="A88" s="1">
        <v>38</v>
      </c>
      <c r="B88" s="1">
        <v>40</v>
      </c>
      <c r="C88" s="7">
        <f t="shared" si="6"/>
        <v>2</v>
      </c>
      <c r="F88" s="22">
        <v>38</v>
      </c>
      <c r="G88" s="22">
        <v>197</v>
      </c>
      <c r="H88" s="25">
        <f t="shared" si="5"/>
        <v>159</v>
      </c>
      <c r="R88" s="5">
        <v>38</v>
      </c>
      <c r="S88" s="4">
        <f t="shared" si="7"/>
        <v>76</v>
      </c>
      <c r="T88" s="9">
        <f t="shared" si="8"/>
        <v>38</v>
      </c>
    </row>
    <row r="89" spans="1:20" x14ac:dyDescent="0.5">
      <c r="A89" s="1">
        <v>15</v>
      </c>
      <c r="B89" s="1">
        <v>17</v>
      </c>
      <c r="C89" s="7">
        <f t="shared" si="6"/>
        <v>2</v>
      </c>
      <c r="F89" s="22">
        <v>41</v>
      </c>
      <c r="G89" s="22">
        <v>212</v>
      </c>
      <c r="H89" s="25">
        <f t="shared" si="5"/>
        <v>171</v>
      </c>
      <c r="R89" s="5">
        <v>41</v>
      </c>
      <c r="S89" s="4">
        <f t="shared" si="7"/>
        <v>82</v>
      </c>
      <c r="T89" s="9">
        <f t="shared" si="8"/>
        <v>41</v>
      </c>
    </row>
    <row r="90" spans="1:20" x14ac:dyDescent="0.5">
      <c r="A90" s="1">
        <v>28</v>
      </c>
      <c r="B90" s="1">
        <v>30</v>
      </c>
      <c r="C90" s="7">
        <f t="shared" si="6"/>
        <v>2</v>
      </c>
    </row>
  </sheetData>
  <mergeCells count="2">
    <mergeCell ref="F1:H1"/>
    <mergeCell ref="J1:P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5C7D2-3828-440D-A755-0A4F2A93FD90}">
  <dimension ref="A1:X90"/>
  <sheetViews>
    <sheetView workbookViewId="0">
      <selection activeCell="AN6" sqref="AN6"/>
    </sheetView>
  </sheetViews>
  <sheetFormatPr defaultRowHeight="14.4" x14ac:dyDescent="0.3"/>
  <cols>
    <col min="12" max="31" width="0" hidden="1" customWidth="1"/>
  </cols>
  <sheetData>
    <row r="1" spans="1:24" ht="15" thickBot="1" x14ac:dyDescent="0.35"/>
    <row r="2" spans="1:24" ht="15" thickBot="1" x14ac:dyDescent="0.35">
      <c r="C2" s="31" t="s">
        <v>57</v>
      </c>
      <c r="D2" s="32"/>
      <c r="E2" s="32"/>
      <c r="F2" s="32"/>
      <c r="G2" s="32"/>
      <c r="H2" s="32"/>
      <c r="I2" s="33"/>
    </row>
    <row r="3" spans="1:24" x14ac:dyDescent="0.3">
      <c r="A3" t="s">
        <v>8</v>
      </c>
      <c r="B3" t="s">
        <v>9</v>
      </c>
      <c r="L3" t="s">
        <v>10</v>
      </c>
      <c r="M3" t="s">
        <v>11</v>
      </c>
      <c r="W3" t="s">
        <v>15</v>
      </c>
      <c r="X3" s="3" t="s">
        <v>16</v>
      </c>
    </row>
    <row r="4" spans="1:24" x14ac:dyDescent="0.3">
      <c r="A4">
        <v>11</v>
      </c>
      <c r="B4">
        <f>11</f>
        <v>11</v>
      </c>
      <c r="L4">
        <v>11</v>
      </c>
      <c r="M4">
        <f>2*L4+85</f>
        <v>107</v>
      </c>
      <c r="W4">
        <v>1</v>
      </c>
      <c r="X4">
        <v>1</v>
      </c>
    </row>
    <row r="5" spans="1:24" x14ac:dyDescent="0.3">
      <c r="A5">
        <v>15</v>
      </c>
      <c r="B5">
        <f>ABS(A5-A4)</f>
        <v>4</v>
      </c>
      <c r="L5">
        <v>15</v>
      </c>
      <c r="M5">
        <f t="shared" ref="M5:M68" si="0">2*L5+85</f>
        <v>115</v>
      </c>
      <c r="W5">
        <v>2</v>
      </c>
      <c r="X5">
        <f>ABS(W5-W4)</f>
        <v>1</v>
      </c>
    </row>
    <row r="6" spans="1:24" x14ac:dyDescent="0.3">
      <c r="A6">
        <v>19</v>
      </c>
      <c r="B6">
        <f t="shared" ref="B6:B69" si="1">ABS(A6-A5)</f>
        <v>4</v>
      </c>
      <c r="L6">
        <v>19</v>
      </c>
      <c r="M6">
        <f t="shared" si="0"/>
        <v>123</v>
      </c>
      <c r="W6">
        <v>3</v>
      </c>
      <c r="X6">
        <f t="shared" ref="X6:X69" si="2">ABS(W6-W5)</f>
        <v>1</v>
      </c>
    </row>
    <row r="7" spans="1:24" x14ac:dyDescent="0.3">
      <c r="A7">
        <v>23</v>
      </c>
      <c r="B7">
        <f t="shared" si="1"/>
        <v>4</v>
      </c>
      <c r="L7">
        <v>23</v>
      </c>
      <c r="M7">
        <f t="shared" si="0"/>
        <v>131</v>
      </c>
      <c r="W7">
        <v>4</v>
      </c>
      <c r="X7">
        <f t="shared" si="2"/>
        <v>1</v>
      </c>
    </row>
    <row r="8" spans="1:24" x14ac:dyDescent="0.3">
      <c r="A8">
        <v>27</v>
      </c>
      <c r="B8">
        <f t="shared" si="1"/>
        <v>4</v>
      </c>
      <c r="L8">
        <v>27</v>
      </c>
      <c r="M8">
        <f t="shared" si="0"/>
        <v>139</v>
      </c>
      <c r="W8">
        <v>5</v>
      </c>
      <c r="X8">
        <f t="shared" si="2"/>
        <v>1</v>
      </c>
    </row>
    <row r="9" spans="1:24" x14ac:dyDescent="0.3">
      <c r="A9">
        <v>31</v>
      </c>
      <c r="B9">
        <f t="shared" si="1"/>
        <v>4</v>
      </c>
      <c r="L9">
        <v>31</v>
      </c>
      <c r="M9">
        <f t="shared" si="0"/>
        <v>147</v>
      </c>
      <c r="W9">
        <v>6</v>
      </c>
      <c r="X9">
        <f t="shared" si="2"/>
        <v>1</v>
      </c>
    </row>
    <row r="10" spans="1:24" x14ac:dyDescent="0.3">
      <c r="A10">
        <v>35</v>
      </c>
      <c r="B10">
        <f t="shared" si="1"/>
        <v>4</v>
      </c>
      <c r="L10">
        <v>35</v>
      </c>
      <c r="M10">
        <f t="shared" si="0"/>
        <v>155</v>
      </c>
      <c r="W10">
        <v>7</v>
      </c>
      <c r="X10">
        <f t="shared" si="2"/>
        <v>1</v>
      </c>
    </row>
    <row r="11" spans="1:24" x14ac:dyDescent="0.3">
      <c r="A11">
        <v>39</v>
      </c>
      <c r="B11">
        <f t="shared" si="1"/>
        <v>4</v>
      </c>
      <c r="L11">
        <v>39</v>
      </c>
      <c r="M11">
        <f t="shared" si="0"/>
        <v>163</v>
      </c>
      <c r="W11">
        <v>8</v>
      </c>
      <c r="X11">
        <f t="shared" si="2"/>
        <v>1</v>
      </c>
    </row>
    <row r="12" spans="1:24" x14ac:dyDescent="0.3">
      <c r="A12">
        <v>43</v>
      </c>
      <c r="B12">
        <f t="shared" si="1"/>
        <v>4</v>
      </c>
      <c r="L12">
        <v>43</v>
      </c>
      <c r="M12">
        <f t="shared" si="0"/>
        <v>171</v>
      </c>
      <c r="W12">
        <v>9</v>
      </c>
      <c r="X12">
        <f t="shared" si="2"/>
        <v>1</v>
      </c>
    </row>
    <row r="13" spans="1:24" x14ac:dyDescent="0.3">
      <c r="A13">
        <v>47</v>
      </c>
      <c r="B13">
        <f t="shared" si="1"/>
        <v>4</v>
      </c>
      <c r="L13">
        <v>47</v>
      </c>
      <c r="M13">
        <f t="shared" si="0"/>
        <v>179</v>
      </c>
      <c r="W13">
        <v>10</v>
      </c>
      <c r="X13">
        <f t="shared" si="2"/>
        <v>1</v>
      </c>
    </row>
    <row r="14" spans="1:24" x14ac:dyDescent="0.3">
      <c r="A14">
        <v>55</v>
      </c>
      <c r="B14">
        <f t="shared" si="1"/>
        <v>8</v>
      </c>
      <c r="L14">
        <v>55</v>
      </c>
      <c r="M14">
        <f t="shared" si="0"/>
        <v>195</v>
      </c>
      <c r="W14">
        <v>12</v>
      </c>
      <c r="X14">
        <f t="shared" si="2"/>
        <v>2</v>
      </c>
    </row>
    <row r="15" spans="1:24" x14ac:dyDescent="0.3">
      <c r="A15">
        <v>59</v>
      </c>
      <c r="B15">
        <f t="shared" si="1"/>
        <v>4</v>
      </c>
      <c r="L15">
        <v>59</v>
      </c>
      <c r="M15">
        <f t="shared" si="0"/>
        <v>203</v>
      </c>
      <c r="W15">
        <v>13</v>
      </c>
      <c r="X15">
        <f t="shared" si="2"/>
        <v>1</v>
      </c>
    </row>
    <row r="16" spans="1:24" x14ac:dyDescent="0.3">
      <c r="A16">
        <v>63</v>
      </c>
      <c r="B16">
        <f t="shared" si="1"/>
        <v>4</v>
      </c>
      <c r="L16">
        <v>63</v>
      </c>
      <c r="M16">
        <f t="shared" si="0"/>
        <v>211</v>
      </c>
      <c r="W16">
        <v>14</v>
      </c>
      <c r="X16">
        <f t="shared" si="2"/>
        <v>1</v>
      </c>
    </row>
    <row r="17" spans="1:24" x14ac:dyDescent="0.3">
      <c r="A17">
        <v>67</v>
      </c>
      <c r="B17">
        <f t="shared" si="1"/>
        <v>4</v>
      </c>
      <c r="L17">
        <v>67</v>
      </c>
      <c r="M17">
        <f t="shared" si="0"/>
        <v>219</v>
      </c>
      <c r="W17">
        <v>15</v>
      </c>
      <c r="X17">
        <f t="shared" si="2"/>
        <v>1</v>
      </c>
    </row>
    <row r="18" spans="1:24" ht="15" thickBot="1" x14ac:dyDescent="0.35">
      <c r="A18">
        <v>75</v>
      </c>
      <c r="B18">
        <f t="shared" si="1"/>
        <v>8</v>
      </c>
      <c r="L18">
        <v>75</v>
      </c>
      <c r="M18">
        <f t="shared" si="0"/>
        <v>235</v>
      </c>
      <c r="W18">
        <v>17</v>
      </c>
      <c r="X18">
        <f t="shared" si="2"/>
        <v>2</v>
      </c>
    </row>
    <row r="19" spans="1:24" x14ac:dyDescent="0.3">
      <c r="A19">
        <v>79</v>
      </c>
      <c r="B19">
        <f t="shared" si="1"/>
        <v>4</v>
      </c>
      <c r="C19" s="30"/>
      <c r="D19" s="34" t="s">
        <v>58</v>
      </c>
      <c r="E19" s="35"/>
      <c r="F19" s="35"/>
      <c r="G19" s="35"/>
      <c r="H19" s="35"/>
      <c r="I19" s="36"/>
      <c r="J19" s="30"/>
      <c r="L19">
        <v>79</v>
      </c>
      <c r="M19">
        <f t="shared" si="0"/>
        <v>243</v>
      </c>
      <c r="W19">
        <v>18</v>
      </c>
      <c r="X19">
        <f t="shared" si="2"/>
        <v>1</v>
      </c>
    </row>
    <row r="20" spans="1:24" ht="15" thickBot="1" x14ac:dyDescent="0.35">
      <c r="A20">
        <v>87</v>
      </c>
      <c r="B20">
        <f t="shared" si="1"/>
        <v>8</v>
      </c>
      <c r="D20" s="37"/>
      <c r="E20" s="38"/>
      <c r="F20" s="38"/>
      <c r="G20" s="38"/>
      <c r="H20" s="38"/>
      <c r="I20" s="39"/>
      <c r="L20">
        <v>87</v>
      </c>
      <c r="M20">
        <f t="shared" si="0"/>
        <v>259</v>
      </c>
      <c r="W20">
        <v>20</v>
      </c>
      <c r="X20">
        <f t="shared" si="2"/>
        <v>2</v>
      </c>
    </row>
    <row r="21" spans="1:24" x14ac:dyDescent="0.3">
      <c r="A21">
        <v>91</v>
      </c>
      <c r="B21">
        <f t="shared" si="1"/>
        <v>4</v>
      </c>
      <c r="L21">
        <v>91</v>
      </c>
      <c r="M21">
        <f t="shared" si="0"/>
        <v>267</v>
      </c>
      <c r="W21">
        <v>21</v>
      </c>
      <c r="X21">
        <f t="shared" si="2"/>
        <v>1</v>
      </c>
    </row>
    <row r="22" spans="1:24" x14ac:dyDescent="0.3">
      <c r="A22">
        <v>99</v>
      </c>
      <c r="B22">
        <f t="shared" si="1"/>
        <v>8</v>
      </c>
      <c r="L22">
        <v>99</v>
      </c>
      <c r="M22">
        <f t="shared" si="0"/>
        <v>283</v>
      </c>
      <c r="W22">
        <v>23</v>
      </c>
      <c r="X22">
        <f t="shared" si="2"/>
        <v>2</v>
      </c>
    </row>
    <row r="23" spans="1:24" x14ac:dyDescent="0.3">
      <c r="A23">
        <v>103</v>
      </c>
      <c r="B23">
        <f t="shared" si="1"/>
        <v>4</v>
      </c>
      <c r="L23">
        <v>103</v>
      </c>
      <c r="M23">
        <f t="shared" si="0"/>
        <v>291</v>
      </c>
      <c r="W23">
        <v>24</v>
      </c>
      <c r="X23">
        <f t="shared" si="2"/>
        <v>1</v>
      </c>
    </row>
    <row r="24" spans="1:24" x14ac:dyDescent="0.3">
      <c r="A24">
        <v>107</v>
      </c>
      <c r="B24">
        <f t="shared" si="1"/>
        <v>4</v>
      </c>
      <c r="F24" s="20"/>
      <c r="L24">
        <v>107</v>
      </c>
      <c r="M24">
        <f t="shared" si="0"/>
        <v>299</v>
      </c>
      <c r="W24">
        <v>25</v>
      </c>
      <c r="X24">
        <f t="shared" si="2"/>
        <v>1</v>
      </c>
    </row>
    <row r="25" spans="1:24" x14ac:dyDescent="0.3">
      <c r="A25">
        <v>115</v>
      </c>
      <c r="B25">
        <f t="shared" si="1"/>
        <v>8</v>
      </c>
      <c r="L25">
        <v>115</v>
      </c>
      <c r="M25">
        <f t="shared" si="0"/>
        <v>315</v>
      </c>
      <c r="W25">
        <v>27</v>
      </c>
      <c r="X25">
        <f t="shared" si="2"/>
        <v>2</v>
      </c>
    </row>
    <row r="26" spans="1:24" x14ac:dyDescent="0.3">
      <c r="A26">
        <v>119</v>
      </c>
      <c r="B26">
        <f t="shared" si="1"/>
        <v>4</v>
      </c>
      <c r="L26">
        <v>119</v>
      </c>
      <c r="M26">
        <f t="shared" si="0"/>
        <v>323</v>
      </c>
      <c r="W26">
        <v>28</v>
      </c>
      <c r="X26">
        <f t="shared" si="2"/>
        <v>1</v>
      </c>
    </row>
    <row r="27" spans="1:24" x14ac:dyDescent="0.3">
      <c r="A27">
        <v>123</v>
      </c>
      <c r="B27">
        <f t="shared" si="1"/>
        <v>4</v>
      </c>
      <c r="L27">
        <v>123</v>
      </c>
      <c r="M27">
        <f t="shared" si="0"/>
        <v>331</v>
      </c>
      <c r="W27">
        <v>29</v>
      </c>
      <c r="X27">
        <f t="shared" si="2"/>
        <v>1</v>
      </c>
    </row>
    <row r="28" spans="1:24" x14ac:dyDescent="0.3">
      <c r="A28">
        <v>127</v>
      </c>
      <c r="B28">
        <f t="shared" si="1"/>
        <v>4</v>
      </c>
      <c r="L28">
        <v>127</v>
      </c>
      <c r="M28">
        <f t="shared" si="0"/>
        <v>339</v>
      </c>
      <c r="W28">
        <v>30</v>
      </c>
      <c r="X28">
        <f t="shared" si="2"/>
        <v>1</v>
      </c>
    </row>
    <row r="29" spans="1:24" x14ac:dyDescent="0.3">
      <c r="A29">
        <v>131</v>
      </c>
      <c r="B29">
        <f t="shared" si="1"/>
        <v>4</v>
      </c>
      <c r="L29">
        <v>131</v>
      </c>
      <c r="M29">
        <f t="shared" si="0"/>
        <v>347</v>
      </c>
      <c r="W29">
        <v>31</v>
      </c>
      <c r="X29">
        <f t="shared" si="2"/>
        <v>1</v>
      </c>
    </row>
    <row r="30" spans="1:24" x14ac:dyDescent="0.3">
      <c r="A30">
        <v>135</v>
      </c>
      <c r="B30">
        <f t="shared" si="1"/>
        <v>4</v>
      </c>
      <c r="L30">
        <v>135</v>
      </c>
      <c r="M30">
        <f t="shared" si="0"/>
        <v>355</v>
      </c>
      <c r="W30">
        <v>32</v>
      </c>
      <c r="X30">
        <f t="shared" si="2"/>
        <v>1</v>
      </c>
    </row>
    <row r="31" spans="1:24" x14ac:dyDescent="0.3">
      <c r="A31">
        <v>139</v>
      </c>
      <c r="B31">
        <f t="shared" si="1"/>
        <v>4</v>
      </c>
      <c r="L31">
        <v>139</v>
      </c>
      <c r="M31">
        <f t="shared" si="0"/>
        <v>363</v>
      </c>
      <c r="W31">
        <v>33</v>
      </c>
      <c r="X31">
        <f t="shared" si="2"/>
        <v>1</v>
      </c>
    </row>
    <row r="32" spans="1:24" x14ac:dyDescent="0.3">
      <c r="A32">
        <v>147</v>
      </c>
      <c r="B32">
        <f t="shared" si="1"/>
        <v>8</v>
      </c>
      <c r="L32">
        <v>147</v>
      </c>
      <c r="M32">
        <f t="shared" si="0"/>
        <v>379</v>
      </c>
      <c r="W32">
        <v>35</v>
      </c>
      <c r="X32">
        <f t="shared" si="2"/>
        <v>2</v>
      </c>
    </row>
    <row r="33" spans="1:24" x14ac:dyDescent="0.3">
      <c r="A33">
        <v>151</v>
      </c>
      <c r="B33">
        <f t="shared" si="1"/>
        <v>4</v>
      </c>
      <c r="L33">
        <v>151</v>
      </c>
      <c r="M33">
        <f t="shared" si="0"/>
        <v>387</v>
      </c>
      <c r="W33">
        <v>36</v>
      </c>
      <c r="X33">
        <f t="shared" si="2"/>
        <v>1</v>
      </c>
    </row>
    <row r="34" spans="1:24" x14ac:dyDescent="0.3">
      <c r="A34">
        <v>155</v>
      </c>
      <c r="B34">
        <f t="shared" si="1"/>
        <v>4</v>
      </c>
      <c r="L34">
        <v>155</v>
      </c>
      <c r="M34">
        <f t="shared" si="0"/>
        <v>395</v>
      </c>
      <c r="W34">
        <v>37</v>
      </c>
      <c r="X34">
        <f t="shared" si="2"/>
        <v>1</v>
      </c>
    </row>
    <row r="35" spans="1:24" x14ac:dyDescent="0.3">
      <c r="A35">
        <v>159</v>
      </c>
      <c r="B35">
        <f t="shared" si="1"/>
        <v>4</v>
      </c>
      <c r="L35">
        <v>159</v>
      </c>
      <c r="M35">
        <f t="shared" si="0"/>
        <v>403</v>
      </c>
      <c r="W35">
        <v>38</v>
      </c>
      <c r="X35">
        <f t="shared" si="2"/>
        <v>1</v>
      </c>
    </row>
    <row r="36" spans="1:24" x14ac:dyDescent="0.3">
      <c r="A36">
        <v>163</v>
      </c>
      <c r="B36">
        <f t="shared" si="1"/>
        <v>4</v>
      </c>
      <c r="L36">
        <v>163</v>
      </c>
      <c r="M36">
        <f t="shared" si="0"/>
        <v>411</v>
      </c>
      <c r="W36">
        <v>39</v>
      </c>
      <c r="X36">
        <f t="shared" si="2"/>
        <v>1</v>
      </c>
    </row>
    <row r="37" spans="1:24" x14ac:dyDescent="0.3">
      <c r="A37">
        <v>167</v>
      </c>
      <c r="B37">
        <f t="shared" si="1"/>
        <v>4</v>
      </c>
      <c r="L37">
        <v>167</v>
      </c>
      <c r="M37">
        <f t="shared" si="0"/>
        <v>419</v>
      </c>
      <c r="W37">
        <v>40</v>
      </c>
      <c r="X37">
        <f t="shared" si="2"/>
        <v>1</v>
      </c>
    </row>
    <row r="38" spans="1:24" x14ac:dyDescent="0.3">
      <c r="A38">
        <v>171</v>
      </c>
      <c r="B38">
        <f t="shared" si="1"/>
        <v>4</v>
      </c>
      <c r="L38">
        <v>171</v>
      </c>
      <c r="M38">
        <f t="shared" si="0"/>
        <v>427</v>
      </c>
      <c r="W38">
        <v>41</v>
      </c>
      <c r="X38">
        <f t="shared" si="2"/>
        <v>1</v>
      </c>
    </row>
    <row r="39" spans="1:24" x14ac:dyDescent="0.3">
      <c r="A39">
        <v>179</v>
      </c>
      <c r="B39">
        <f t="shared" si="1"/>
        <v>8</v>
      </c>
      <c r="L39">
        <v>179</v>
      </c>
      <c r="M39">
        <f t="shared" si="0"/>
        <v>443</v>
      </c>
      <c r="W39">
        <v>43</v>
      </c>
      <c r="X39">
        <f t="shared" si="2"/>
        <v>2</v>
      </c>
    </row>
    <row r="40" spans="1:24" x14ac:dyDescent="0.3">
      <c r="A40">
        <v>183</v>
      </c>
      <c r="B40">
        <f t="shared" si="1"/>
        <v>4</v>
      </c>
      <c r="L40">
        <v>183</v>
      </c>
      <c r="M40">
        <f t="shared" si="0"/>
        <v>451</v>
      </c>
      <c r="W40">
        <v>44</v>
      </c>
      <c r="X40">
        <f t="shared" si="2"/>
        <v>1</v>
      </c>
    </row>
    <row r="41" spans="1:24" x14ac:dyDescent="0.3">
      <c r="A41">
        <v>195</v>
      </c>
      <c r="B41">
        <f t="shared" si="1"/>
        <v>12</v>
      </c>
      <c r="L41">
        <v>195</v>
      </c>
      <c r="M41">
        <f t="shared" si="0"/>
        <v>475</v>
      </c>
      <c r="W41">
        <v>47</v>
      </c>
      <c r="X41">
        <f t="shared" si="2"/>
        <v>3</v>
      </c>
    </row>
    <row r="42" spans="1:24" x14ac:dyDescent="0.3">
      <c r="A42">
        <v>199</v>
      </c>
      <c r="B42">
        <f t="shared" si="1"/>
        <v>4</v>
      </c>
      <c r="L42">
        <v>199</v>
      </c>
      <c r="M42">
        <f t="shared" si="0"/>
        <v>483</v>
      </c>
      <c r="W42">
        <v>48</v>
      </c>
      <c r="X42">
        <f t="shared" si="2"/>
        <v>1</v>
      </c>
    </row>
    <row r="43" spans="1:24" x14ac:dyDescent="0.3">
      <c r="A43">
        <v>203</v>
      </c>
      <c r="B43">
        <f t="shared" si="1"/>
        <v>4</v>
      </c>
      <c r="L43">
        <v>203</v>
      </c>
      <c r="M43">
        <f t="shared" si="0"/>
        <v>491</v>
      </c>
      <c r="W43">
        <v>49</v>
      </c>
      <c r="X43">
        <f t="shared" si="2"/>
        <v>1</v>
      </c>
    </row>
    <row r="44" spans="1:24" x14ac:dyDescent="0.3">
      <c r="A44">
        <v>207</v>
      </c>
      <c r="B44">
        <f t="shared" si="1"/>
        <v>4</v>
      </c>
      <c r="L44">
        <v>207</v>
      </c>
      <c r="M44">
        <f t="shared" si="0"/>
        <v>499</v>
      </c>
      <c r="W44">
        <v>50</v>
      </c>
      <c r="X44">
        <f t="shared" si="2"/>
        <v>1</v>
      </c>
    </row>
    <row r="45" spans="1:24" x14ac:dyDescent="0.3">
      <c r="A45">
        <v>211</v>
      </c>
      <c r="B45">
        <f t="shared" si="1"/>
        <v>4</v>
      </c>
      <c r="L45">
        <v>211</v>
      </c>
      <c r="M45">
        <f t="shared" si="0"/>
        <v>507</v>
      </c>
      <c r="W45">
        <v>51</v>
      </c>
      <c r="X45">
        <f t="shared" si="2"/>
        <v>1</v>
      </c>
    </row>
    <row r="46" spans="1:24" x14ac:dyDescent="0.3">
      <c r="A46">
        <v>215</v>
      </c>
      <c r="B46">
        <f t="shared" si="1"/>
        <v>4</v>
      </c>
      <c r="L46">
        <v>215</v>
      </c>
      <c r="M46">
        <f t="shared" si="0"/>
        <v>515</v>
      </c>
      <c r="W46">
        <v>52</v>
      </c>
      <c r="X46">
        <f t="shared" si="2"/>
        <v>1</v>
      </c>
    </row>
    <row r="47" spans="1:24" x14ac:dyDescent="0.3">
      <c r="A47">
        <v>219</v>
      </c>
      <c r="B47">
        <f t="shared" si="1"/>
        <v>4</v>
      </c>
      <c r="L47">
        <v>219</v>
      </c>
      <c r="M47">
        <f t="shared" si="0"/>
        <v>523</v>
      </c>
      <c r="W47">
        <v>53</v>
      </c>
      <c r="X47">
        <f t="shared" si="2"/>
        <v>1</v>
      </c>
    </row>
    <row r="48" spans="1:24" x14ac:dyDescent="0.3">
      <c r="A48">
        <v>223</v>
      </c>
      <c r="B48">
        <f t="shared" si="1"/>
        <v>4</v>
      </c>
      <c r="L48">
        <v>223</v>
      </c>
      <c r="M48">
        <f t="shared" si="0"/>
        <v>531</v>
      </c>
      <c r="W48">
        <v>54</v>
      </c>
      <c r="X48">
        <f t="shared" si="2"/>
        <v>1</v>
      </c>
    </row>
    <row r="49" spans="1:24" x14ac:dyDescent="0.3">
      <c r="A49">
        <v>227</v>
      </c>
      <c r="B49">
        <f t="shared" si="1"/>
        <v>4</v>
      </c>
      <c r="L49">
        <v>227</v>
      </c>
      <c r="M49">
        <f t="shared" si="0"/>
        <v>539</v>
      </c>
      <c r="W49">
        <v>55</v>
      </c>
      <c r="X49">
        <f t="shared" si="2"/>
        <v>1</v>
      </c>
    </row>
    <row r="50" spans="1:24" x14ac:dyDescent="0.3">
      <c r="A50">
        <v>231</v>
      </c>
      <c r="B50">
        <f t="shared" si="1"/>
        <v>4</v>
      </c>
      <c r="L50">
        <v>231</v>
      </c>
      <c r="M50">
        <f t="shared" si="0"/>
        <v>547</v>
      </c>
      <c r="W50">
        <v>56</v>
      </c>
      <c r="X50">
        <f t="shared" si="2"/>
        <v>1</v>
      </c>
    </row>
    <row r="51" spans="1:24" x14ac:dyDescent="0.3">
      <c r="A51">
        <v>235</v>
      </c>
      <c r="B51">
        <f t="shared" si="1"/>
        <v>4</v>
      </c>
      <c r="L51">
        <v>235</v>
      </c>
      <c r="M51">
        <f t="shared" si="0"/>
        <v>555</v>
      </c>
      <c r="W51">
        <v>57</v>
      </c>
      <c r="X51">
        <f t="shared" si="2"/>
        <v>1</v>
      </c>
    </row>
    <row r="52" spans="1:24" x14ac:dyDescent="0.3">
      <c r="A52">
        <v>239</v>
      </c>
      <c r="B52">
        <f t="shared" si="1"/>
        <v>4</v>
      </c>
      <c r="L52">
        <v>239</v>
      </c>
      <c r="M52">
        <f t="shared" si="0"/>
        <v>563</v>
      </c>
      <c r="W52">
        <v>58</v>
      </c>
      <c r="X52">
        <f t="shared" si="2"/>
        <v>1</v>
      </c>
    </row>
    <row r="53" spans="1:24" x14ac:dyDescent="0.3">
      <c r="A53">
        <v>243</v>
      </c>
      <c r="B53">
        <f t="shared" si="1"/>
        <v>4</v>
      </c>
      <c r="L53">
        <v>243</v>
      </c>
      <c r="M53">
        <f t="shared" si="0"/>
        <v>571</v>
      </c>
      <c r="W53">
        <v>59</v>
      </c>
      <c r="X53">
        <f t="shared" si="2"/>
        <v>1</v>
      </c>
    </row>
    <row r="54" spans="1:24" x14ac:dyDescent="0.3">
      <c r="A54">
        <v>247</v>
      </c>
      <c r="B54">
        <f t="shared" si="1"/>
        <v>4</v>
      </c>
      <c r="L54">
        <v>247</v>
      </c>
      <c r="M54">
        <f t="shared" si="0"/>
        <v>579</v>
      </c>
      <c r="W54">
        <v>60</v>
      </c>
      <c r="X54">
        <f t="shared" si="2"/>
        <v>1</v>
      </c>
    </row>
    <row r="55" spans="1:24" x14ac:dyDescent="0.3">
      <c r="A55">
        <v>251</v>
      </c>
      <c r="B55">
        <f t="shared" si="1"/>
        <v>4</v>
      </c>
      <c r="L55">
        <v>251</v>
      </c>
      <c r="M55">
        <f t="shared" si="0"/>
        <v>587</v>
      </c>
      <c r="W55">
        <v>61</v>
      </c>
      <c r="X55">
        <f t="shared" si="2"/>
        <v>1</v>
      </c>
    </row>
    <row r="56" spans="1:24" x14ac:dyDescent="0.3">
      <c r="A56">
        <v>255</v>
      </c>
      <c r="B56">
        <f t="shared" si="1"/>
        <v>4</v>
      </c>
      <c r="L56">
        <v>255</v>
      </c>
      <c r="M56">
        <f t="shared" si="0"/>
        <v>595</v>
      </c>
      <c r="W56">
        <v>62</v>
      </c>
      <c r="X56">
        <f t="shared" si="2"/>
        <v>1</v>
      </c>
    </row>
    <row r="57" spans="1:24" x14ac:dyDescent="0.3">
      <c r="A57">
        <v>259</v>
      </c>
      <c r="B57">
        <f t="shared" si="1"/>
        <v>4</v>
      </c>
      <c r="L57">
        <v>259</v>
      </c>
      <c r="M57">
        <f t="shared" si="0"/>
        <v>603</v>
      </c>
      <c r="W57">
        <v>63</v>
      </c>
      <c r="X57">
        <f t="shared" si="2"/>
        <v>1</v>
      </c>
    </row>
    <row r="58" spans="1:24" x14ac:dyDescent="0.3">
      <c r="A58">
        <v>263</v>
      </c>
      <c r="B58">
        <f t="shared" si="1"/>
        <v>4</v>
      </c>
      <c r="L58">
        <v>263</v>
      </c>
      <c r="M58">
        <f t="shared" si="0"/>
        <v>611</v>
      </c>
      <c r="W58">
        <v>64</v>
      </c>
      <c r="X58">
        <f t="shared" si="2"/>
        <v>1</v>
      </c>
    </row>
    <row r="59" spans="1:24" x14ac:dyDescent="0.3">
      <c r="A59">
        <v>271</v>
      </c>
      <c r="B59">
        <f t="shared" si="1"/>
        <v>8</v>
      </c>
      <c r="L59">
        <v>271</v>
      </c>
      <c r="M59">
        <f t="shared" si="0"/>
        <v>627</v>
      </c>
      <c r="W59">
        <v>66</v>
      </c>
      <c r="X59">
        <f t="shared" si="2"/>
        <v>2</v>
      </c>
    </row>
    <row r="60" spans="1:24" x14ac:dyDescent="0.3">
      <c r="A60">
        <v>275</v>
      </c>
      <c r="B60">
        <f t="shared" si="1"/>
        <v>4</v>
      </c>
      <c r="L60">
        <v>275</v>
      </c>
      <c r="M60">
        <f t="shared" si="0"/>
        <v>635</v>
      </c>
      <c r="W60">
        <v>67</v>
      </c>
      <c r="X60">
        <f t="shared" si="2"/>
        <v>1</v>
      </c>
    </row>
    <row r="61" spans="1:24" x14ac:dyDescent="0.3">
      <c r="A61">
        <v>279</v>
      </c>
      <c r="B61">
        <f t="shared" si="1"/>
        <v>4</v>
      </c>
      <c r="L61">
        <v>279</v>
      </c>
      <c r="M61">
        <f t="shared" si="0"/>
        <v>643</v>
      </c>
      <c r="W61">
        <v>68</v>
      </c>
      <c r="X61">
        <f t="shared" si="2"/>
        <v>1</v>
      </c>
    </row>
    <row r="62" spans="1:24" x14ac:dyDescent="0.3">
      <c r="A62">
        <v>283</v>
      </c>
      <c r="B62">
        <f t="shared" si="1"/>
        <v>4</v>
      </c>
      <c r="L62">
        <v>283</v>
      </c>
      <c r="M62">
        <f t="shared" si="0"/>
        <v>651</v>
      </c>
      <c r="W62">
        <v>69</v>
      </c>
      <c r="X62">
        <f t="shared" si="2"/>
        <v>1</v>
      </c>
    </row>
    <row r="63" spans="1:24" x14ac:dyDescent="0.3">
      <c r="A63">
        <v>287</v>
      </c>
      <c r="B63">
        <f t="shared" si="1"/>
        <v>4</v>
      </c>
      <c r="L63">
        <v>287</v>
      </c>
      <c r="M63">
        <f t="shared" si="0"/>
        <v>659</v>
      </c>
      <c r="W63">
        <v>70</v>
      </c>
      <c r="X63">
        <f t="shared" si="2"/>
        <v>1</v>
      </c>
    </row>
    <row r="64" spans="1:24" x14ac:dyDescent="0.3">
      <c r="A64">
        <v>291</v>
      </c>
      <c r="B64">
        <f t="shared" si="1"/>
        <v>4</v>
      </c>
      <c r="L64">
        <v>291</v>
      </c>
      <c r="M64">
        <f t="shared" si="0"/>
        <v>667</v>
      </c>
      <c r="W64">
        <v>71</v>
      </c>
      <c r="X64">
        <f t="shared" si="2"/>
        <v>1</v>
      </c>
    </row>
    <row r="65" spans="1:24" x14ac:dyDescent="0.3">
      <c r="A65">
        <v>295</v>
      </c>
      <c r="B65">
        <f t="shared" si="1"/>
        <v>4</v>
      </c>
      <c r="L65">
        <v>295</v>
      </c>
      <c r="M65">
        <f t="shared" si="0"/>
        <v>675</v>
      </c>
      <c r="W65">
        <v>72</v>
      </c>
      <c r="X65">
        <f t="shared" si="2"/>
        <v>1</v>
      </c>
    </row>
    <row r="66" spans="1:24" x14ac:dyDescent="0.3">
      <c r="A66">
        <v>303</v>
      </c>
      <c r="B66">
        <f t="shared" si="1"/>
        <v>8</v>
      </c>
      <c r="L66">
        <v>303</v>
      </c>
      <c r="M66">
        <f t="shared" si="0"/>
        <v>691</v>
      </c>
      <c r="W66">
        <v>74</v>
      </c>
      <c r="X66">
        <f t="shared" si="2"/>
        <v>2</v>
      </c>
    </row>
    <row r="67" spans="1:24" x14ac:dyDescent="0.3">
      <c r="A67">
        <v>307</v>
      </c>
      <c r="B67">
        <f t="shared" si="1"/>
        <v>4</v>
      </c>
      <c r="L67">
        <v>307</v>
      </c>
      <c r="M67">
        <f t="shared" si="0"/>
        <v>699</v>
      </c>
      <c r="W67">
        <v>75</v>
      </c>
      <c r="X67">
        <f t="shared" si="2"/>
        <v>1</v>
      </c>
    </row>
    <row r="68" spans="1:24" x14ac:dyDescent="0.3">
      <c r="A68">
        <v>311</v>
      </c>
      <c r="B68">
        <f t="shared" si="1"/>
        <v>4</v>
      </c>
      <c r="L68">
        <v>311</v>
      </c>
      <c r="M68">
        <f t="shared" si="0"/>
        <v>707</v>
      </c>
      <c r="W68">
        <v>76</v>
      </c>
      <c r="X68">
        <f t="shared" si="2"/>
        <v>1</v>
      </c>
    </row>
    <row r="69" spans="1:24" x14ac:dyDescent="0.3">
      <c r="A69">
        <v>315</v>
      </c>
      <c r="B69">
        <f t="shared" si="1"/>
        <v>4</v>
      </c>
      <c r="L69">
        <v>315</v>
      </c>
      <c r="M69">
        <f t="shared" ref="M69:M90" si="3">2*L69+85</f>
        <v>715</v>
      </c>
      <c r="W69">
        <v>77</v>
      </c>
      <c r="X69">
        <f t="shared" si="2"/>
        <v>1</v>
      </c>
    </row>
    <row r="70" spans="1:24" x14ac:dyDescent="0.3">
      <c r="A70">
        <v>319</v>
      </c>
      <c r="B70">
        <f t="shared" ref="B70:B90" si="4">ABS(A70-A69)</f>
        <v>4</v>
      </c>
      <c r="L70">
        <v>319</v>
      </c>
      <c r="M70">
        <f t="shared" si="3"/>
        <v>723</v>
      </c>
      <c r="W70">
        <v>78</v>
      </c>
      <c r="X70">
        <f t="shared" ref="X70:X90" si="5">ABS(W70-W69)</f>
        <v>1</v>
      </c>
    </row>
    <row r="71" spans="1:24" x14ac:dyDescent="0.3">
      <c r="A71">
        <v>323</v>
      </c>
      <c r="B71">
        <f t="shared" si="4"/>
        <v>4</v>
      </c>
      <c r="L71">
        <v>323</v>
      </c>
      <c r="M71">
        <f t="shared" si="3"/>
        <v>731</v>
      </c>
      <c r="W71">
        <v>79</v>
      </c>
      <c r="X71">
        <f t="shared" si="5"/>
        <v>1</v>
      </c>
    </row>
    <row r="72" spans="1:24" x14ac:dyDescent="0.3">
      <c r="A72">
        <v>327</v>
      </c>
      <c r="B72">
        <f t="shared" si="4"/>
        <v>4</v>
      </c>
      <c r="L72">
        <v>327</v>
      </c>
      <c r="M72">
        <f t="shared" si="3"/>
        <v>739</v>
      </c>
      <c r="W72">
        <v>80</v>
      </c>
      <c r="X72">
        <f t="shared" si="5"/>
        <v>1</v>
      </c>
    </row>
    <row r="73" spans="1:24" x14ac:dyDescent="0.3">
      <c r="A73">
        <v>331</v>
      </c>
      <c r="B73">
        <f t="shared" si="4"/>
        <v>4</v>
      </c>
      <c r="L73">
        <v>331</v>
      </c>
      <c r="M73">
        <f t="shared" si="3"/>
        <v>747</v>
      </c>
      <c r="W73">
        <v>81</v>
      </c>
      <c r="X73">
        <f t="shared" si="5"/>
        <v>1</v>
      </c>
    </row>
    <row r="74" spans="1:24" x14ac:dyDescent="0.3">
      <c r="A74">
        <v>335</v>
      </c>
      <c r="B74">
        <f t="shared" si="4"/>
        <v>4</v>
      </c>
      <c r="L74">
        <v>335</v>
      </c>
      <c r="M74">
        <f t="shared" si="3"/>
        <v>755</v>
      </c>
      <c r="W74">
        <v>82</v>
      </c>
      <c r="X74">
        <f t="shared" si="5"/>
        <v>1</v>
      </c>
    </row>
    <row r="75" spans="1:24" x14ac:dyDescent="0.3">
      <c r="A75">
        <v>339</v>
      </c>
      <c r="B75">
        <f t="shared" si="4"/>
        <v>4</v>
      </c>
      <c r="L75">
        <v>339</v>
      </c>
      <c r="M75">
        <f t="shared" si="3"/>
        <v>763</v>
      </c>
      <c r="W75">
        <v>83</v>
      </c>
      <c r="X75">
        <f t="shared" si="5"/>
        <v>1</v>
      </c>
    </row>
    <row r="76" spans="1:24" x14ac:dyDescent="0.3">
      <c r="A76">
        <v>347</v>
      </c>
      <c r="B76">
        <f t="shared" si="4"/>
        <v>8</v>
      </c>
      <c r="L76">
        <v>347</v>
      </c>
      <c r="M76">
        <f t="shared" si="3"/>
        <v>779</v>
      </c>
      <c r="W76">
        <v>85</v>
      </c>
      <c r="X76">
        <f t="shared" si="5"/>
        <v>2</v>
      </c>
    </row>
    <row r="77" spans="1:24" x14ac:dyDescent="0.3">
      <c r="A77">
        <v>355</v>
      </c>
      <c r="B77">
        <f t="shared" si="4"/>
        <v>8</v>
      </c>
      <c r="L77">
        <v>355</v>
      </c>
      <c r="M77">
        <f t="shared" si="3"/>
        <v>795</v>
      </c>
      <c r="W77">
        <v>87</v>
      </c>
      <c r="X77">
        <f t="shared" si="5"/>
        <v>2</v>
      </c>
    </row>
    <row r="78" spans="1:24" x14ac:dyDescent="0.3">
      <c r="A78">
        <v>359</v>
      </c>
      <c r="B78">
        <f t="shared" si="4"/>
        <v>4</v>
      </c>
      <c r="L78">
        <v>359</v>
      </c>
      <c r="M78">
        <f t="shared" si="3"/>
        <v>803</v>
      </c>
      <c r="W78">
        <v>88</v>
      </c>
      <c r="X78">
        <f t="shared" si="5"/>
        <v>1</v>
      </c>
    </row>
    <row r="79" spans="1:24" x14ac:dyDescent="0.3">
      <c r="A79">
        <v>363</v>
      </c>
      <c r="B79">
        <f t="shared" si="4"/>
        <v>4</v>
      </c>
      <c r="L79">
        <v>363</v>
      </c>
      <c r="M79">
        <f t="shared" si="3"/>
        <v>811</v>
      </c>
      <c r="W79">
        <v>89</v>
      </c>
      <c r="X79">
        <f t="shared" si="5"/>
        <v>1</v>
      </c>
    </row>
    <row r="80" spans="1:24" x14ac:dyDescent="0.3">
      <c r="A80">
        <v>367</v>
      </c>
      <c r="B80">
        <f t="shared" si="4"/>
        <v>4</v>
      </c>
      <c r="L80">
        <v>367</v>
      </c>
      <c r="M80">
        <f t="shared" si="3"/>
        <v>819</v>
      </c>
      <c r="W80">
        <v>90</v>
      </c>
      <c r="X80">
        <f t="shared" si="5"/>
        <v>1</v>
      </c>
    </row>
    <row r="81" spans="1:24" x14ac:dyDescent="0.3">
      <c r="A81">
        <v>371</v>
      </c>
      <c r="B81">
        <f t="shared" si="4"/>
        <v>4</v>
      </c>
      <c r="L81">
        <v>371</v>
      </c>
      <c r="M81">
        <f t="shared" si="3"/>
        <v>827</v>
      </c>
      <c r="W81">
        <v>91</v>
      </c>
      <c r="X81">
        <f t="shared" si="5"/>
        <v>1</v>
      </c>
    </row>
    <row r="82" spans="1:24" x14ac:dyDescent="0.3">
      <c r="A82">
        <v>375</v>
      </c>
      <c r="B82">
        <f t="shared" si="4"/>
        <v>4</v>
      </c>
      <c r="L82">
        <v>375</v>
      </c>
      <c r="M82">
        <f t="shared" si="3"/>
        <v>835</v>
      </c>
      <c r="W82">
        <v>92</v>
      </c>
      <c r="X82">
        <f t="shared" si="5"/>
        <v>1</v>
      </c>
    </row>
    <row r="83" spans="1:24" x14ac:dyDescent="0.3">
      <c r="A83">
        <v>379</v>
      </c>
      <c r="B83">
        <f t="shared" si="4"/>
        <v>4</v>
      </c>
      <c r="L83">
        <v>379</v>
      </c>
      <c r="M83">
        <f t="shared" si="3"/>
        <v>843</v>
      </c>
      <c r="W83">
        <v>93</v>
      </c>
      <c r="X83">
        <f t="shared" si="5"/>
        <v>1</v>
      </c>
    </row>
    <row r="84" spans="1:24" x14ac:dyDescent="0.3">
      <c r="A84">
        <v>383</v>
      </c>
      <c r="B84">
        <f t="shared" si="4"/>
        <v>4</v>
      </c>
      <c r="L84">
        <v>383</v>
      </c>
      <c r="M84">
        <f t="shared" si="3"/>
        <v>851</v>
      </c>
      <c r="W84">
        <v>94</v>
      </c>
      <c r="X84">
        <f t="shared" si="5"/>
        <v>1</v>
      </c>
    </row>
    <row r="85" spans="1:24" x14ac:dyDescent="0.3">
      <c r="A85">
        <v>387</v>
      </c>
      <c r="B85">
        <f t="shared" si="4"/>
        <v>4</v>
      </c>
      <c r="L85">
        <v>387</v>
      </c>
      <c r="M85">
        <f t="shared" si="3"/>
        <v>859</v>
      </c>
      <c r="W85">
        <v>95</v>
      </c>
      <c r="X85">
        <f t="shared" si="5"/>
        <v>1</v>
      </c>
    </row>
    <row r="86" spans="1:24" x14ac:dyDescent="0.3">
      <c r="A86">
        <v>391</v>
      </c>
      <c r="B86">
        <f t="shared" si="4"/>
        <v>4</v>
      </c>
      <c r="L86">
        <v>391</v>
      </c>
      <c r="M86">
        <f t="shared" si="3"/>
        <v>867</v>
      </c>
      <c r="W86">
        <v>96</v>
      </c>
      <c r="X86">
        <f t="shared" si="5"/>
        <v>1</v>
      </c>
    </row>
    <row r="87" spans="1:24" x14ac:dyDescent="0.3">
      <c r="A87">
        <v>395</v>
      </c>
      <c r="B87">
        <f t="shared" si="4"/>
        <v>4</v>
      </c>
      <c r="L87">
        <v>395</v>
      </c>
      <c r="M87">
        <f t="shared" si="3"/>
        <v>875</v>
      </c>
      <c r="W87">
        <v>97</v>
      </c>
      <c r="X87">
        <f t="shared" si="5"/>
        <v>1</v>
      </c>
    </row>
    <row r="88" spans="1:24" x14ac:dyDescent="0.3">
      <c r="A88">
        <v>399</v>
      </c>
      <c r="B88">
        <f t="shared" si="4"/>
        <v>4</v>
      </c>
      <c r="L88">
        <v>399</v>
      </c>
      <c r="M88">
        <f t="shared" si="3"/>
        <v>883</v>
      </c>
      <c r="W88">
        <v>98</v>
      </c>
      <c r="X88">
        <f t="shared" si="5"/>
        <v>1</v>
      </c>
    </row>
    <row r="89" spans="1:24" x14ac:dyDescent="0.3">
      <c r="A89">
        <v>403</v>
      </c>
      <c r="B89">
        <f t="shared" si="4"/>
        <v>4</v>
      </c>
      <c r="L89">
        <v>403</v>
      </c>
      <c r="M89">
        <f t="shared" si="3"/>
        <v>891</v>
      </c>
      <c r="W89">
        <v>99</v>
      </c>
      <c r="X89">
        <f t="shared" si="5"/>
        <v>1</v>
      </c>
    </row>
    <row r="90" spans="1:24" x14ac:dyDescent="0.3">
      <c r="A90">
        <v>407</v>
      </c>
      <c r="B90">
        <f t="shared" si="4"/>
        <v>4</v>
      </c>
      <c r="L90">
        <v>407</v>
      </c>
      <c r="M90">
        <f t="shared" si="3"/>
        <v>899</v>
      </c>
      <c r="W90">
        <v>100</v>
      </c>
      <c r="X90">
        <f t="shared" si="5"/>
        <v>1</v>
      </c>
    </row>
  </sheetData>
  <sortState xmlns:xlrd2="http://schemas.microsoft.com/office/spreadsheetml/2017/richdata2" ref="W4:X90">
    <sortCondition ref="W4:W90"/>
  </sortState>
  <mergeCells count="2">
    <mergeCell ref="C2:I2"/>
    <mergeCell ref="D19:I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330F6-1C22-449D-AF6D-6B32C0D6AD42}">
  <dimension ref="A1:Q11"/>
  <sheetViews>
    <sheetView workbookViewId="0">
      <selection activeCell="D23" sqref="D23"/>
    </sheetView>
  </sheetViews>
  <sheetFormatPr defaultRowHeight="14.4" x14ac:dyDescent="0.3"/>
  <sheetData>
    <row r="1" spans="1:17" x14ac:dyDescent="0.3">
      <c r="B1" s="18" t="s">
        <v>0</v>
      </c>
      <c r="C1" s="18" t="s">
        <v>1</v>
      </c>
      <c r="D1" s="18" t="s">
        <v>22</v>
      </c>
      <c r="E1" s="18" t="s">
        <v>24</v>
      </c>
      <c r="H1" s="17" t="s">
        <v>0</v>
      </c>
      <c r="I1" s="17" t="s">
        <v>1</v>
      </c>
      <c r="J1" s="17" t="s">
        <v>23</v>
      </c>
      <c r="K1" s="17" t="s">
        <v>26</v>
      </c>
      <c r="N1" s="16" t="s">
        <v>0</v>
      </c>
      <c r="O1" s="16" t="s">
        <v>1</v>
      </c>
      <c r="P1" s="16" t="s">
        <v>19</v>
      </c>
      <c r="Q1" s="16" t="s">
        <v>25</v>
      </c>
    </row>
    <row r="2" spans="1:17" x14ac:dyDescent="0.3">
      <c r="A2" t="s">
        <v>17</v>
      </c>
      <c r="B2" s="10">
        <v>1</v>
      </c>
      <c r="C2" s="12">
        <f>5*B2+7</f>
        <v>12</v>
      </c>
      <c r="D2" s="10"/>
      <c r="E2" s="10"/>
      <c r="G2" t="s">
        <v>20</v>
      </c>
      <c r="H2" s="11">
        <v>1</v>
      </c>
      <c r="I2" s="13">
        <f>6*H2+7</f>
        <v>13</v>
      </c>
      <c r="J2" s="11"/>
      <c r="K2" s="11"/>
      <c r="M2" t="s">
        <v>21</v>
      </c>
      <c r="N2" s="14">
        <v>1</v>
      </c>
      <c r="O2" s="15">
        <f>2*N2</f>
        <v>2</v>
      </c>
      <c r="P2" s="14"/>
      <c r="Q2" s="14"/>
    </row>
    <row r="3" spans="1:17" x14ac:dyDescent="0.3">
      <c r="B3" s="10">
        <v>2</v>
      </c>
      <c r="C3" s="10">
        <f t="shared" ref="C3:C11" si="0">5*B3+7</f>
        <v>17</v>
      </c>
      <c r="D3" s="12">
        <f>ABS(C2-B2)</f>
        <v>11</v>
      </c>
      <c r="E3" s="10"/>
      <c r="H3" s="11">
        <v>2</v>
      </c>
      <c r="I3" s="11">
        <f t="shared" ref="I3:I11" si="1">6*H3+7</f>
        <v>19</v>
      </c>
      <c r="J3" s="13">
        <f>ABS(I2-H2)</f>
        <v>12</v>
      </c>
      <c r="K3" s="11"/>
      <c r="N3" s="14">
        <v>2</v>
      </c>
      <c r="O3" s="14">
        <f t="shared" ref="O3:O11" si="2">2*N3</f>
        <v>4</v>
      </c>
      <c r="P3" s="15">
        <f>ABS(O2-N2)</f>
        <v>1</v>
      </c>
      <c r="Q3" s="14"/>
    </row>
    <row r="4" spans="1:17" x14ac:dyDescent="0.3">
      <c r="B4" s="10">
        <v>3</v>
      </c>
      <c r="C4" s="10">
        <f t="shared" si="0"/>
        <v>22</v>
      </c>
      <c r="D4" s="10">
        <f t="shared" ref="D4:D11" si="3">ABS(C3-B3)</f>
        <v>15</v>
      </c>
      <c r="E4" s="12">
        <v>4</v>
      </c>
      <c r="H4" s="11">
        <v>3</v>
      </c>
      <c r="I4" s="11">
        <f t="shared" si="1"/>
        <v>25</v>
      </c>
      <c r="J4" s="11">
        <f t="shared" ref="J4:J11" si="4">ABS(I3-H3)</f>
        <v>17</v>
      </c>
      <c r="K4" s="13">
        <v>5</v>
      </c>
      <c r="N4" s="14">
        <v>3</v>
      </c>
      <c r="O4" s="14">
        <f t="shared" si="2"/>
        <v>6</v>
      </c>
      <c r="P4" s="14">
        <f t="shared" ref="P4:P11" si="5">ABS(O3-N3)</f>
        <v>2</v>
      </c>
      <c r="Q4" s="15">
        <v>1</v>
      </c>
    </row>
    <row r="5" spans="1:17" x14ac:dyDescent="0.3">
      <c r="B5" s="10">
        <v>4</v>
      </c>
      <c r="C5" s="10">
        <f t="shared" si="0"/>
        <v>27</v>
      </c>
      <c r="D5" s="10">
        <f t="shared" si="3"/>
        <v>19</v>
      </c>
      <c r="E5" s="12">
        <v>4</v>
      </c>
      <c r="H5" s="11">
        <v>4</v>
      </c>
      <c r="I5" s="11">
        <f t="shared" si="1"/>
        <v>31</v>
      </c>
      <c r="J5" s="11">
        <f t="shared" si="4"/>
        <v>22</v>
      </c>
      <c r="K5" s="13">
        <v>5</v>
      </c>
      <c r="N5" s="14">
        <v>4</v>
      </c>
      <c r="O5" s="14">
        <f t="shared" si="2"/>
        <v>8</v>
      </c>
      <c r="P5" s="14">
        <f t="shared" si="5"/>
        <v>3</v>
      </c>
      <c r="Q5" s="15">
        <v>1</v>
      </c>
    </row>
    <row r="6" spans="1:17" x14ac:dyDescent="0.3">
      <c r="B6" s="10">
        <v>5</v>
      </c>
      <c r="C6" s="10">
        <f t="shared" si="0"/>
        <v>32</v>
      </c>
      <c r="D6" s="10">
        <f t="shared" si="3"/>
        <v>23</v>
      </c>
      <c r="E6" s="12">
        <v>4</v>
      </c>
      <c r="H6" s="11">
        <v>5</v>
      </c>
      <c r="I6" s="11">
        <f t="shared" si="1"/>
        <v>37</v>
      </c>
      <c r="J6" s="11">
        <f t="shared" si="4"/>
        <v>27</v>
      </c>
      <c r="K6" s="13">
        <v>5</v>
      </c>
      <c r="N6" s="14">
        <v>5</v>
      </c>
      <c r="O6" s="14">
        <f t="shared" si="2"/>
        <v>10</v>
      </c>
      <c r="P6" s="14">
        <f t="shared" si="5"/>
        <v>4</v>
      </c>
      <c r="Q6" s="15">
        <v>1</v>
      </c>
    </row>
    <row r="7" spans="1:17" x14ac:dyDescent="0.3">
      <c r="B7" s="10">
        <v>6</v>
      </c>
      <c r="C7" s="10">
        <f t="shared" si="0"/>
        <v>37</v>
      </c>
      <c r="D7" s="10">
        <f t="shared" si="3"/>
        <v>27</v>
      </c>
      <c r="E7" s="12">
        <v>4</v>
      </c>
      <c r="H7" s="11">
        <v>6</v>
      </c>
      <c r="I7" s="11">
        <f t="shared" si="1"/>
        <v>43</v>
      </c>
      <c r="J7" s="11">
        <f t="shared" si="4"/>
        <v>32</v>
      </c>
      <c r="K7" s="13">
        <v>5</v>
      </c>
      <c r="N7" s="14">
        <v>6</v>
      </c>
      <c r="O7" s="14">
        <f t="shared" si="2"/>
        <v>12</v>
      </c>
      <c r="P7" s="14">
        <f t="shared" si="5"/>
        <v>5</v>
      </c>
      <c r="Q7" s="15">
        <v>1</v>
      </c>
    </row>
    <row r="8" spans="1:17" x14ac:dyDescent="0.3">
      <c r="B8" s="10">
        <v>7</v>
      </c>
      <c r="C8" s="10">
        <f t="shared" si="0"/>
        <v>42</v>
      </c>
      <c r="D8" s="10">
        <f t="shared" si="3"/>
        <v>31</v>
      </c>
      <c r="E8" s="12">
        <v>4</v>
      </c>
      <c r="H8" s="11">
        <v>7</v>
      </c>
      <c r="I8" s="11">
        <f t="shared" si="1"/>
        <v>49</v>
      </c>
      <c r="J8" s="11">
        <f t="shared" si="4"/>
        <v>37</v>
      </c>
      <c r="K8" s="13">
        <v>5</v>
      </c>
      <c r="N8" s="14">
        <v>7</v>
      </c>
      <c r="O8" s="14">
        <f t="shared" si="2"/>
        <v>14</v>
      </c>
      <c r="P8" s="14">
        <f t="shared" si="5"/>
        <v>6</v>
      </c>
      <c r="Q8" s="15">
        <v>1</v>
      </c>
    </row>
    <row r="9" spans="1:17" x14ac:dyDescent="0.3">
      <c r="B9" s="10">
        <v>8</v>
      </c>
      <c r="C9" s="10">
        <f t="shared" si="0"/>
        <v>47</v>
      </c>
      <c r="D9" s="10">
        <f t="shared" si="3"/>
        <v>35</v>
      </c>
      <c r="E9" s="12">
        <v>4</v>
      </c>
      <c r="H9" s="11">
        <v>8</v>
      </c>
      <c r="I9" s="11">
        <f t="shared" si="1"/>
        <v>55</v>
      </c>
      <c r="J9" s="11">
        <f t="shared" si="4"/>
        <v>42</v>
      </c>
      <c r="K9" s="13">
        <v>5</v>
      </c>
      <c r="N9" s="14">
        <v>8</v>
      </c>
      <c r="O9" s="14">
        <f t="shared" si="2"/>
        <v>16</v>
      </c>
      <c r="P9" s="14">
        <f t="shared" si="5"/>
        <v>7</v>
      </c>
      <c r="Q9" s="15">
        <v>1</v>
      </c>
    </row>
    <row r="10" spans="1:17" x14ac:dyDescent="0.3">
      <c r="B10" s="10">
        <v>9</v>
      </c>
      <c r="C10" s="10">
        <f t="shared" si="0"/>
        <v>52</v>
      </c>
      <c r="D10" s="10">
        <f t="shared" si="3"/>
        <v>39</v>
      </c>
      <c r="E10" s="12">
        <v>4</v>
      </c>
      <c r="H10" s="11">
        <v>9</v>
      </c>
      <c r="I10" s="11">
        <f t="shared" si="1"/>
        <v>61</v>
      </c>
      <c r="J10" s="11">
        <f t="shared" si="4"/>
        <v>47</v>
      </c>
      <c r="K10" s="13">
        <v>5</v>
      </c>
      <c r="N10" s="14">
        <v>9</v>
      </c>
      <c r="O10" s="14">
        <f t="shared" si="2"/>
        <v>18</v>
      </c>
      <c r="P10" s="14">
        <f t="shared" si="5"/>
        <v>8</v>
      </c>
      <c r="Q10" s="15">
        <v>1</v>
      </c>
    </row>
    <row r="11" spans="1:17" x14ac:dyDescent="0.3">
      <c r="B11" s="10">
        <v>10</v>
      </c>
      <c r="C11" s="10">
        <f t="shared" si="0"/>
        <v>57</v>
      </c>
      <c r="D11" s="12">
        <f t="shared" si="3"/>
        <v>43</v>
      </c>
      <c r="E11" s="10"/>
      <c r="H11" s="11">
        <v>10</v>
      </c>
      <c r="I11" s="11">
        <f t="shared" si="1"/>
        <v>67</v>
      </c>
      <c r="J11" s="13">
        <f t="shared" si="4"/>
        <v>52</v>
      </c>
      <c r="K11" s="11"/>
      <c r="N11" s="14">
        <v>10</v>
      </c>
      <c r="O11" s="14">
        <f t="shared" si="2"/>
        <v>20</v>
      </c>
      <c r="P11" s="15">
        <f t="shared" si="5"/>
        <v>9</v>
      </c>
      <c r="Q11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2EA89-61D2-4665-80D2-8F94200A3F15}">
  <dimension ref="A1:R15"/>
  <sheetViews>
    <sheetView topLeftCell="A16" zoomScale="90" zoomScaleNormal="90" workbookViewId="0">
      <selection activeCell="D50" sqref="D50"/>
    </sheetView>
  </sheetViews>
  <sheetFormatPr defaultRowHeight="14.4" x14ac:dyDescent="0.3"/>
  <cols>
    <col min="1" max="1" width="19.5546875" customWidth="1"/>
    <col min="4" max="4" width="15.5546875" customWidth="1"/>
    <col min="10" max="10" width="13.44140625" customWidth="1"/>
    <col min="11" max="11" width="14" customWidth="1"/>
    <col min="12" max="12" width="13.5546875" customWidth="1"/>
    <col min="18" max="18" width="19" customWidth="1"/>
  </cols>
  <sheetData>
    <row r="1" spans="1:18" ht="28.8" x14ac:dyDescent="0.3">
      <c r="A1" s="19" t="s">
        <v>27</v>
      </c>
      <c r="B1" t="s">
        <v>0</v>
      </c>
      <c r="C1" t="s">
        <v>28</v>
      </c>
      <c r="D1" t="s">
        <v>31</v>
      </c>
      <c r="E1" t="s">
        <v>30</v>
      </c>
      <c r="F1" s="20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P1" t="s">
        <v>8</v>
      </c>
      <c r="Q1" t="s">
        <v>40</v>
      </c>
      <c r="R1" s="19" t="s">
        <v>39</v>
      </c>
    </row>
    <row r="2" spans="1:18" x14ac:dyDescent="0.3">
      <c r="B2">
        <v>8</v>
      </c>
      <c r="C2">
        <v>3</v>
      </c>
      <c r="D2">
        <f>EXP(0.85*B2)</f>
        <v>897.84729165041756</v>
      </c>
      <c r="E2">
        <f>500*B2+20000</f>
        <v>24000</v>
      </c>
      <c r="F2">
        <f>500*$B2+40000+100*$B2</f>
        <v>44800</v>
      </c>
      <c r="G2">
        <f>500*($B2*$B2)+20000+1000*$B2</f>
        <v>60000</v>
      </c>
      <c r="H2">
        <f>500*($B2*$B2*$B2)+20000+1000*$B2+1000*($B2*$B2)</f>
        <v>348000</v>
      </c>
      <c r="I2">
        <f>500*($B2*$B2*$B2*B2)+20000+1000*$B2+600*($B2*$B2*B2)+700*($B2*$B2)</f>
        <v>2428000</v>
      </c>
      <c r="J2">
        <f>50*B2+90*70+400</f>
        <v>7100</v>
      </c>
      <c r="K2">
        <f t="shared" ref="K2:K15" si="0">(EXP($B2)-EXP(-$B2))/(EXP($B2)+EXP(-$B2))</f>
        <v>0.99999977492967596</v>
      </c>
      <c r="L2">
        <f>(EXP($B2))/(EXP($B2)+1)</f>
        <v>0.99966464986953352</v>
      </c>
      <c r="P2">
        <v>0.25</v>
      </c>
      <c r="Q2">
        <f>0.35*P2+2</f>
        <v>2.0874999999999999</v>
      </c>
      <c r="R2">
        <f>(EXP($Q2)-EXP(-$Q2))/(EXP($Q2)+EXP(-$Q2))</f>
        <v>0.9697152505174752</v>
      </c>
    </row>
    <row r="3" spans="1:18" x14ac:dyDescent="0.3">
      <c r="B3">
        <v>5</v>
      </c>
      <c r="C3">
        <v>8</v>
      </c>
      <c r="D3">
        <f t="shared" ref="D3:D15" si="1">EXP(0.85*B3)</f>
        <v>70.105412346687856</v>
      </c>
      <c r="E3">
        <f t="shared" ref="E3:E15" si="2">500*B3+20000</f>
        <v>22500</v>
      </c>
      <c r="F3">
        <f t="shared" ref="F3:F15" si="3">500*$B3+40000+100*$B3</f>
        <v>43000</v>
      </c>
      <c r="G3">
        <f t="shared" ref="G3:G15" si="4">500*($B3*$B3)+20000+1000*$B3</f>
        <v>37500</v>
      </c>
      <c r="H3">
        <f t="shared" ref="H3:H15" si="5">500*($B3*$B3*$B3)+20000+1000*$B3+1000*($B3*$B3)</f>
        <v>112500</v>
      </c>
      <c r="I3">
        <f t="shared" ref="I3:I15" si="6">500*($B3*$B3*$B3*B3)+20000+1000*$B3+600*($B3*$B3*B3)+700*($B3*$B3)</f>
        <v>430000</v>
      </c>
      <c r="J3">
        <f t="shared" ref="J3:J15" si="7">50*B3+90*70+400</f>
        <v>6950</v>
      </c>
      <c r="K3">
        <f t="shared" si="0"/>
        <v>0.999909204262595</v>
      </c>
      <c r="L3">
        <f t="shared" ref="L3:L15" si="8">(EXP($B3))/(EXP($B3)+1)</f>
        <v>0.99330714907571516</v>
      </c>
      <c r="P3">
        <v>0.35</v>
      </c>
      <c r="Q3">
        <f t="shared" ref="Q3:Q15" si="9">0.35*P3+2</f>
        <v>2.1225000000000001</v>
      </c>
      <c r="R3">
        <f t="shared" ref="R3:R15" si="10">(EXP($Q3)-EXP(-$Q3))/(EXP($Q3)+EXP(-$Q3))</f>
        <v>0.97173375007303453</v>
      </c>
    </row>
    <row r="4" spans="1:18" x14ac:dyDescent="0.3">
      <c r="B4">
        <v>-15</v>
      </c>
      <c r="C4">
        <v>22</v>
      </c>
      <c r="D4">
        <f t="shared" si="1"/>
        <v>2.9023204086504041E-6</v>
      </c>
      <c r="E4">
        <f t="shared" si="2"/>
        <v>12500</v>
      </c>
      <c r="F4">
        <f t="shared" si="3"/>
        <v>31000</v>
      </c>
      <c r="G4">
        <f t="shared" si="4"/>
        <v>117500</v>
      </c>
      <c r="H4">
        <f t="shared" si="5"/>
        <v>-1457500</v>
      </c>
      <c r="I4">
        <f t="shared" si="6"/>
        <v>23450000</v>
      </c>
      <c r="J4">
        <f t="shared" si="7"/>
        <v>5950</v>
      </c>
      <c r="K4">
        <f t="shared" si="0"/>
        <v>-0.99999999999981282</v>
      </c>
      <c r="L4">
        <f t="shared" si="8"/>
        <v>3.0590222692562472E-7</v>
      </c>
      <c r="P4">
        <v>-1.4999999999999999E-2</v>
      </c>
      <c r="Q4">
        <f t="shared" si="9"/>
        <v>1.99475</v>
      </c>
      <c r="R4">
        <f t="shared" si="10"/>
        <v>0.96365477987463544</v>
      </c>
    </row>
    <row r="5" spans="1:18" x14ac:dyDescent="0.3">
      <c r="B5">
        <v>12</v>
      </c>
      <c r="C5">
        <v>11</v>
      </c>
      <c r="D5">
        <f t="shared" si="1"/>
        <v>26903.18607429754</v>
      </c>
      <c r="E5">
        <f t="shared" si="2"/>
        <v>26000</v>
      </c>
      <c r="F5">
        <f t="shared" si="3"/>
        <v>47200</v>
      </c>
      <c r="G5">
        <f t="shared" si="4"/>
        <v>104000</v>
      </c>
      <c r="H5">
        <f t="shared" si="5"/>
        <v>1040000</v>
      </c>
      <c r="I5">
        <f t="shared" si="6"/>
        <v>11537600</v>
      </c>
      <c r="J5">
        <f t="shared" si="7"/>
        <v>7300</v>
      </c>
      <c r="K5">
        <f t="shared" si="0"/>
        <v>0.99999999992449717</v>
      </c>
      <c r="L5">
        <f t="shared" si="8"/>
        <v>0.99999385582539779</v>
      </c>
      <c r="P5">
        <v>0.12</v>
      </c>
      <c r="Q5">
        <f t="shared" si="9"/>
        <v>2.0419999999999998</v>
      </c>
      <c r="R5">
        <f t="shared" si="10"/>
        <v>0.96687783456181176</v>
      </c>
    </row>
    <row r="6" spans="1:18" x14ac:dyDescent="0.3">
      <c r="B6">
        <v>-3</v>
      </c>
      <c r="C6">
        <v>6</v>
      </c>
      <c r="D6">
        <f t="shared" si="1"/>
        <v>7.8081666001153169E-2</v>
      </c>
      <c r="E6">
        <f t="shared" si="2"/>
        <v>18500</v>
      </c>
      <c r="F6">
        <f t="shared" si="3"/>
        <v>38200</v>
      </c>
      <c r="G6">
        <f t="shared" si="4"/>
        <v>21500</v>
      </c>
      <c r="H6">
        <f t="shared" si="5"/>
        <v>12500</v>
      </c>
      <c r="I6">
        <f t="shared" si="6"/>
        <v>47600</v>
      </c>
      <c r="J6">
        <f t="shared" si="7"/>
        <v>6550</v>
      </c>
      <c r="K6">
        <f t="shared" si="0"/>
        <v>-0.99505475368673058</v>
      </c>
      <c r="L6">
        <f t="shared" si="8"/>
        <v>4.7425873177566788E-2</v>
      </c>
      <c r="P6">
        <v>-3</v>
      </c>
      <c r="Q6">
        <f t="shared" si="9"/>
        <v>0.95000000000000018</v>
      </c>
      <c r="R6">
        <f t="shared" si="10"/>
        <v>0.73978305127400434</v>
      </c>
    </row>
    <row r="7" spans="1:18" x14ac:dyDescent="0.3">
      <c r="B7">
        <v>-4</v>
      </c>
      <c r="C7">
        <v>19</v>
      </c>
      <c r="D7">
        <f t="shared" si="1"/>
        <v>3.337326996032608E-2</v>
      </c>
      <c r="E7">
        <f t="shared" si="2"/>
        <v>18000</v>
      </c>
      <c r="F7">
        <f t="shared" si="3"/>
        <v>37600</v>
      </c>
      <c r="G7">
        <f t="shared" si="4"/>
        <v>24000</v>
      </c>
      <c r="H7">
        <f t="shared" si="5"/>
        <v>0</v>
      </c>
      <c r="I7">
        <f t="shared" si="6"/>
        <v>116800</v>
      </c>
      <c r="J7">
        <f t="shared" si="7"/>
        <v>6500</v>
      </c>
      <c r="K7">
        <f t="shared" si="0"/>
        <v>-0.99932929973906692</v>
      </c>
      <c r="L7">
        <f t="shared" si="8"/>
        <v>1.7986209962091555E-2</v>
      </c>
      <c r="P7">
        <f>0.15*P2+2</f>
        <v>2.0375000000000001</v>
      </c>
      <c r="Q7">
        <f t="shared" si="9"/>
        <v>2.7131249999999998</v>
      </c>
      <c r="R7">
        <f t="shared" si="10"/>
        <v>0.99123941620442202</v>
      </c>
    </row>
    <row r="8" spans="1:18" x14ac:dyDescent="0.3">
      <c r="B8">
        <v>-14</v>
      </c>
      <c r="C8">
        <v>1</v>
      </c>
      <c r="D8">
        <f t="shared" si="1"/>
        <v>6.7904048073794703E-6</v>
      </c>
      <c r="E8">
        <f t="shared" si="2"/>
        <v>13000</v>
      </c>
      <c r="F8">
        <f t="shared" si="3"/>
        <v>31600</v>
      </c>
      <c r="G8">
        <f t="shared" si="4"/>
        <v>104000</v>
      </c>
      <c r="H8">
        <f t="shared" si="5"/>
        <v>-1170000</v>
      </c>
      <c r="I8">
        <f t="shared" si="6"/>
        <v>17704800</v>
      </c>
      <c r="J8">
        <f t="shared" si="7"/>
        <v>6000</v>
      </c>
      <c r="K8">
        <f t="shared" si="0"/>
        <v>-0.99999999999861722</v>
      </c>
      <c r="L8">
        <f t="shared" si="8"/>
        <v>8.3152802766413209E-7</v>
      </c>
      <c r="P8">
        <v>-14</v>
      </c>
      <c r="Q8">
        <f t="shared" si="9"/>
        <v>-2.8999999999999995</v>
      </c>
      <c r="R8">
        <f t="shared" si="10"/>
        <v>-0.99396316735058299</v>
      </c>
    </row>
    <row r="9" spans="1:18" x14ac:dyDescent="0.3">
      <c r="B9">
        <v>6</v>
      </c>
      <c r="C9">
        <v>5</v>
      </c>
      <c r="D9">
        <f t="shared" si="1"/>
        <v>164.0219072999017</v>
      </c>
      <c r="E9">
        <f t="shared" si="2"/>
        <v>23000</v>
      </c>
      <c r="F9">
        <f t="shared" si="3"/>
        <v>43600</v>
      </c>
      <c r="G9">
        <f t="shared" si="4"/>
        <v>44000</v>
      </c>
      <c r="H9">
        <f t="shared" si="5"/>
        <v>170000</v>
      </c>
      <c r="I9">
        <f t="shared" si="6"/>
        <v>828800</v>
      </c>
      <c r="J9">
        <f t="shared" si="7"/>
        <v>7000</v>
      </c>
      <c r="K9">
        <f t="shared" si="0"/>
        <v>0.99998771165079559</v>
      </c>
      <c r="L9">
        <f t="shared" si="8"/>
        <v>0.99752737684336523</v>
      </c>
      <c r="P9">
        <v>6</v>
      </c>
      <c r="Q9">
        <f t="shared" si="9"/>
        <v>4.0999999999999996</v>
      </c>
      <c r="R9">
        <f t="shared" si="10"/>
        <v>0.99945084368779735</v>
      </c>
    </row>
    <row r="10" spans="1:18" x14ac:dyDescent="0.3">
      <c r="B10">
        <v>5</v>
      </c>
      <c r="C10">
        <v>18</v>
      </c>
      <c r="D10">
        <f t="shared" si="1"/>
        <v>70.105412346687856</v>
      </c>
      <c r="E10">
        <f t="shared" si="2"/>
        <v>22500</v>
      </c>
      <c r="F10">
        <f t="shared" si="3"/>
        <v>43000</v>
      </c>
      <c r="G10">
        <f t="shared" si="4"/>
        <v>37500</v>
      </c>
      <c r="H10">
        <f t="shared" si="5"/>
        <v>112500</v>
      </c>
      <c r="I10">
        <f t="shared" si="6"/>
        <v>430000</v>
      </c>
      <c r="J10">
        <f t="shared" si="7"/>
        <v>6950</v>
      </c>
      <c r="K10">
        <f>(EXP($B10)-EXP(-$B10))/(EXP($B10)+EXP(-$B10))</f>
        <v>0.999909204262595</v>
      </c>
      <c r="L10">
        <f t="shared" si="8"/>
        <v>0.99330714907571516</v>
      </c>
      <c r="P10">
        <v>5</v>
      </c>
      <c r="Q10">
        <f t="shared" si="9"/>
        <v>3.75</v>
      </c>
      <c r="R10">
        <f t="shared" si="10"/>
        <v>0.99889444272615269</v>
      </c>
    </row>
    <row r="11" spans="1:18" x14ac:dyDescent="0.3">
      <c r="B11">
        <v>-12</v>
      </c>
      <c r="C11">
        <v>12</v>
      </c>
      <c r="D11">
        <f t="shared" si="1"/>
        <v>3.7170318684126734E-5</v>
      </c>
      <c r="E11">
        <f t="shared" si="2"/>
        <v>14000</v>
      </c>
      <c r="F11">
        <f t="shared" si="3"/>
        <v>32800</v>
      </c>
      <c r="G11">
        <f t="shared" si="4"/>
        <v>80000</v>
      </c>
      <c r="H11">
        <f t="shared" si="5"/>
        <v>-712000</v>
      </c>
      <c r="I11">
        <f t="shared" si="6"/>
        <v>9440000</v>
      </c>
      <c r="J11">
        <f t="shared" si="7"/>
        <v>6100</v>
      </c>
      <c r="K11">
        <f t="shared" si="0"/>
        <v>-0.99999999992449717</v>
      </c>
      <c r="L11">
        <f t="shared" si="8"/>
        <v>6.1441746022147182E-6</v>
      </c>
      <c r="P11">
        <v>-12</v>
      </c>
      <c r="Q11">
        <f t="shared" si="9"/>
        <v>-2.1999999999999993</v>
      </c>
      <c r="R11">
        <f t="shared" si="10"/>
        <v>-0.97574313003145152</v>
      </c>
    </row>
    <row r="12" spans="1:18" x14ac:dyDescent="0.3">
      <c r="B12">
        <v>3</v>
      </c>
      <c r="C12">
        <v>5</v>
      </c>
      <c r="D12">
        <f t="shared" si="1"/>
        <v>12.807103782663029</v>
      </c>
      <c r="E12">
        <f t="shared" si="2"/>
        <v>21500</v>
      </c>
      <c r="F12">
        <f t="shared" si="3"/>
        <v>41800</v>
      </c>
      <c r="G12">
        <f t="shared" si="4"/>
        <v>27500</v>
      </c>
      <c r="H12">
        <f t="shared" si="5"/>
        <v>45500</v>
      </c>
      <c r="I12">
        <f t="shared" si="6"/>
        <v>86000</v>
      </c>
      <c r="J12">
        <f t="shared" si="7"/>
        <v>6850</v>
      </c>
      <c r="K12">
        <f t="shared" si="0"/>
        <v>0.99505475368673058</v>
      </c>
      <c r="L12">
        <f t="shared" si="8"/>
        <v>0.95257412682243325</v>
      </c>
      <c r="P12">
        <v>3</v>
      </c>
      <c r="Q12">
        <f t="shared" si="9"/>
        <v>3.05</v>
      </c>
      <c r="R12">
        <f t="shared" si="10"/>
        <v>0.99552430295744732</v>
      </c>
    </row>
    <row r="13" spans="1:18" x14ac:dyDescent="0.3">
      <c r="B13">
        <v>-4</v>
      </c>
      <c r="C13">
        <v>17</v>
      </c>
      <c r="D13">
        <f t="shared" si="1"/>
        <v>3.337326996032608E-2</v>
      </c>
      <c r="E13">
        <f t="shared" si="2"/>
        <v>18000</v>
      </c>
      <c r="F13">
        <f t="shared" si="3"/>
        <v>37600</v>
      </c>
      <c r="G13">
        <f t="shared" si="4"/>
        <v>24000</v>
      </c>
      <c r="H13">
        <f t="shared" si="5"/>
        <v>0</v>
      </c>
      <c r="I13">
        <f t="shared" si="6"/>
        <v>116800</v>
      </c>
      <c r="J13">
        <f t="shared" si="7"/>
        <v>6500</v>
      </c>
      <c r="K13">
        <f t="shared" si="0"/>
        <v>-0.99932929973906692</v>
      </c>
      <c r="L13">
        <f t="shared" si="8"/>
        <v>1.7986209962091555E-2</v>
      </c>
      <c r="P13">
        <v>-4</v>
      </c>
      <c r="Q13">
        <f t="shared" si="9"/>
        <v>0.60000000000000009</v>
      </c>
      <c r="R13">
        <f t="shared" si="10"/>
        <v>0.5370495669980353</v>
      </c>
    </row>
    <row r="14" spans="1:18" x14ac:dyDescent="0.3">
      <c r="B14">
        <v>-9</v>
      </c>
      <c r="C14">
        <v>19</v>
      </c>
      <c r="D14">
        <f t="shared" si="1"/>
        <v>4.7604412902226977E-4</v>
      </c>
      <c r="E14">
        <f t="shared" si="2"/>
        <v>15500</v>
      </c>
      <c r="F14">
        <f t="shared" si="3"/>
        <v>34600</v>
      </c>
      <c r="G14">
        <f t="shared" si="4"/>
        <v>51500</v>
      </c>
      <c r="H14">
        <f t="shared" si="5"/>
        <v>-272500</v>
      </c>
      <c r="I14">
        <f t="shared" si="6"/>
        <v>2910800</v>
      </c>
      <c r="J14">
        <f t="shared" si="7"/>
        <v>6250</v>
      </c>
      <c r="K14">
        <f t="shared" si="0"/>
        <v>-0.99999996954004089</v>
      </c>
      <c r="L14">
        <f t="shared" si="8"/>
        <v>1.2339457598623172E-4</v>
      </c>
      <c r="P14">
        <v>-9</v>
      </c>
      <c r="Q14">
        <f t="shared" si="9"/>
        <v>-1.1499999999999999</v>
      </c>
      <c r="R14">
        <f t="shared" si="10"/>
        <v>-0.81775407797028765</v>
      </c>
    </row>
    <row r="15" spans="1:18" x14ac:dyDescent="0.3">
      <c r="B15">
        <v>3</v>
      </c>
      <c r="C15">
        <v>2</v>
      </c>
      <c r="D15">
        <f t="shared" si="1"/>
        <v>12.807103782663029</v>
      </c>
      <c r="E15">
        <f t="shared" si="2"/>
        <v>21500</v>
      </c>
      <c r="F15">
        <f t="shared" si="3"/>
        <v>41800</v>
      </c>
      <c r="G15">
        <f t="shared" si="4"/>
        <v>27500</v>
      </c>
      <c r="H15">
        <f t="shared" si="5"/>
        <v>45500</v>
      </c>
      <c r="I15">
        <f t="shared" si="6"/>
        <v>86000</v>
      </c>
      <c r="J15">
        <f t="shared" si="7"/>
        <v>6850</v>
      </c>
      <c r="K15">
        <f t="shared" si="0"/>
        <v>0.99505475368673058</v>
      </c>
      <c r="L15">
        <f t="shared" si="8"/>
        <v>0.95257412682243325</v>
      </c>
      <c r="P15">
        <v>3</v>
      </c>
      <c r="Q15">
        <f t="shared" si="9"/>
        <v>3.05</v>
      </c>
      <c r="R15">
        <f t="shared" si="10"/>
        <v>0.99552430295744732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71E47-3C5A-440B-A9C2-5FEA480F0D65}">
  <dimension ref="A1:H29"/>
  <sheetViews>
    <sheetView workbookViewId="0">
      <selection activeCell="F19" sqref="F19"/>
    </sheetView>
  </sheetViews>
  <sheetFormatPr defaultRowHeight="14.4" x14ac:dyDescent="0.3"/>
  <cols>
    <col min="2" max="2" width="21.44140625" customWidth="1"/>
  </cols>
  <sheetData>
    <row r="1" spans="1:8" x14ac:dyDescent="0.3">
      <c r="A1" t="s">
        <v>0</v>
      </c>
      <c r="B1" t="s">
        <v>54</v>
      </c>
      <c r="C1" t="s">
        <v>34</v>
      </c>
    </row>
    <row r="2" spans="1:8" x14ac:dyDescent="0.3">
      <c r="A2">
        <v>1</v>
      </c>
      <c r="B2">
        <f>EXP(A2)</f>
        <v>2.7182818284590451</v>
      </c>
      <c r="C2">
        <f>(200*A2*A2*A2)+(15*A2*A2)+(5*A2)+35</f>
        <v>255</v>
      </c>
      <c r="E2" t="s">
        <v>52</v>
      </c>
      <c r="H2" t="s">
        <v>53</v>
      </c>
    </row>
    <row r="3" spans="1:8" x14ac:dyDescent="0.3">
      <c r="A3">
        <v>2</v>
      </c>
      <c r="B3">
        <f t="shared" ref="B3:B21" si="0">EXP(A3)</f>
        <v>7.3890560989306504</v>
      </c>
      <c r="C3">
        <f t="shared" ref="C3:C20" si="1">(200*A3*A3*A3)+(15*A3*A3)+(5*A3)+35</f>
        <v>1705</v>
      </c>
    </row>
    <row r="4" spans="1:8" x14ac:dyDescent="0.3">
      <c r="A4">
        <v>3</v>
      </c>
      <c r="B4">
        <f t="shared" si="0"/>
        <v>20.085536923187668</v>
      </c>
      <c r="C4">
        <f t="shared" si="1"/>
        <v>5585</v>
      </c>
    </row>
    <row r="5" spans="1:8" x14ac:dyDescent="0.3">
      <c r="A5">
        <v>4</v>
      </c>
      <c r="B5">
        <f t="shared" si="0"/>
        <v>54.598150033144236</v>
      </c>
      <c r="C5">
        <f t="shared" si="1"/>
        <v>13095</v>
      </c>
    </row>
    <row r="6" spans="1:8" x14ac:dyDescent="0.3">
      <c r="A6">
        <v>5</v>
      </c>
      <c r="B6">
        <f t="shared" si="0"/>
        <v>148.4131591025766</v>
      </c>
      <c r="C6">
        <f t="shared" si="1"/>
        <v>25435</v>
      </c>
    </row>
    <row r="7" spans="1:8" x14ac:dyDescent="0.3">
      <c r="A7">
        <v>6</v>
      </c>
      <c r="B7">
        <f t="shared" si="0"/>
        <v>403.42879349273511</v>
      </c>
      <c r="C7">
        <f t="shared" si="1"/>
        <v>43805</v>
      </c>
    </row>
    <row r="8" spans="1:8" x14ac:dyDescent="0.3">
      <c r="A8">
        <v>7</v>
      </c>
      <c r="B8">
        <f t="shared" si="0"/>
        <v>1096.6331584284585</v>
      </c>
      <c r="C8">
        <f t="shared" si="1"/>
        <v>69405</v>
      </c>
    </row>
    <row r="9" spans="1:8" x14ac:dyDescent="0.3">
      <c r="A9">
        <v>8</v>
      </c>
      <c r="B9">
        <f t="shared" si="0"/>
        <v>2980.9579870417283</v>
      </c>
      <c r="C9">
        <f t="shared" si="1"/>
        <v>103435</v>
      </c>
    </row>
    <row r="10" spans="1:8" x14ac:dyDescent="0.3">
      <c r="A10">
        <v>9</v>
      </c>
      <c r="B10">
        <f t="shared" si="0"/>
        <v>8103.0839275753842</v>
      </c>
      <c r="C10">
        <f t="shared" si="1"/>
        <v>147095</v>
      </c>
    </row>
    <row r="11" spans="1:8" x14ac:dyDescent="0.3">
      <c r="A11">
        <v>10</v>
      </c>
      <c r="B11">
        <f t="shared" si="0"/>
        <v>22026.465794806718</v>
      </c>
      <c r="C11">
        <f t="shared" si="1"/>
        <v>201585</v>
      </c>
    </row>
    <row r="12" spans="1:8" x14ac:dyDescent="0.3">
      <c r="A12">
        <v>11</v>
      </c>
      <c r="B12">
        <f t="shared" si="0"/>
        <v>59874.141715197817</v>
      </c>
      <c r="C12">
        <f t="shared" si="1"/>
        <v>268105</v>
      </c>
    </row>
    <row r="13" spans="1:8" x14ac:dyDescent="0.3">
      <c r="A13">
        <v>12</v>
      </c>
      <c r="B13">
        <f t="shared" si="0"/>
        <v>162754.79141900392</v>
      </c>
      <c r="C13">
        <f t="shared" si="1"/>
        <v>347855</v>
      </c>
    </row>
    <row r="14" spans="1:8" x14ac:dyDescent="0.3">
      <c r="A14">
        <v>13</v>
      </c>
      <c r="B14">
        <f t="shared" si="0"/>
        <v>442413.39200892049</v>
      </c>
      <c r="C14">
        <f t="shared" si="1"/>
        <v>442035</v>
      </c>
    </row>
    <row r="15" spans="1:8" x14ac:dyDescent="0.3">
      <c r="A15">
        <v>14</v>
      </c>
      <c r="B15">
        <f t="shared" si="0"/>
        <v>1202604.2841647768</v>
      </c>
      <c r="C15">
        <f t="shared" si="1"/>
        <v>551845</v>
      </c>
    </row>
    <row r="16" spans="1:8" x14ac:dyDescent="0.3">
      <c r="A16">
        <v>15</v>
      </c>
      <c r="B16">
        <f t="shared" si="0"/>
        <v>3269017.3724721107</v>
      </c>
      <c r="C16">
        <f t="shared" si="1"/>
        <v>678485</v>
      </c>
    </row>
    <row r="17" spans="1:3" x14ac:dyDescent="0.3">
      <c r="A17">
        <v>16</v>
      </c>
      <c r="B17">
        <f t="shared" si="0"/>
        <v>8886110.5205078721</v>
      </c>
      <c r="C17">
        <f t="shared" si="1"/>
        <v>823155</v>
      </c>
    </row>
    <row r="18" spans="1:3" x14ac:dyDescent="0.3">
      <c r="A18">
        <v>17</v>
      </c>
      <c r="B18">
        <f t="shared" si="0"/>
        <v>24154952.753575299</v>
      </c>
      <c r="C18">
        <f t="shared" si="1"/>
        <v>987055</v>
      </c>
    </row>
    <row r="19" spans="1:3" x14ac:dyDescent="0.3">
      <c r="A19">
        <v>18</v>
      </c>
      <c r="B19">
        <f t="shared" si="0"/>
        <v>65659969.13733051</v>
      </c>
      <c r="C19">
        <f t="shared" si="1"/>
        <v>1171385</v>
      </c>
    </row>
    <row r="20" spans="1:3" x14ac:dyDescent="0.3">
      <c r="A20">
        <v>19</v>
      </c>
      <c r="B20">
        <f t="shared" si="0"/>
        <v>178482300.96318725</v>
      </c>
      <c r="C20">
        <f t="shared" si="1"/>
        <v>1377345</v>
      </c>
    </row>
    <row r="21" spans="1:3" x14ac:dyDescent="0.3">
      <c r="A21">
        <v>20</v>
      </c>
      <c r="B21">
        <f t="shared" si="0"/>
        <v>485165195.40979028</v>
      </c>
      <c r="C21">
        <v>16061350</v>
      </c>
    </row>
    <row r="26" spans="1:3" x14ac:dyDescent="0.3">
      <c r="A26" t="s">
        <v>0</v>
      </c>
      <c r="B26" t="s">
        <v>28</v>
      </c>
    </row>
    <row r="27" spans="1:3" x14ac:dyDescent="0.3">
      <c r="A27">
        <v>1</v>
      </c>
      <c r="B27">
        <f>A27*5+7</f>
        <v>12</v>
      </c>
    </row>
    <row r="28" spans="1:3" x14ac:dyDescent="0.3">
      <c r="A28">
        <v>2</v>
      </c>
      <c r="B28">
        <v>17.000001000000001</v>
      </c>
    </row>
    <row r="29" spans="1:3" x14ac:dyDescent="0.3">
      <c r="A29">
        <v>3</v>
      </c>
      <c r="B29">
        <f t="shared" ref="B29" si="2">A29*5+7</f>
        <v>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FE6F6-84CE-4DE2-AF74-114BD6C44C3F}">
  <dimension ref="A1:O75"/>
  <sheetViews>
    <sheetView topLeftCell="B1" zoomScale="90" zoomScaleNormal="90" workbookViewId="0">
      <selection activeCell="W15" sqref="W15"/>
    </sheetView>
  </sheetViews>
  <sheetFormatPr defaultRowHeight="14.4" x14ac:dyDescent="0.3"/>
  <cols>
    <col min="1" max="1" width="26.33203125" customWidth="1"/>
    <col min="4" max="6" width="12" customWidth="1"/>
    <col min="7" max="7" width="14.5546875" customWidth="1"/>
    <col min="8" max="8" width="12" customWidth="1"/>
    <col min="9" max="9" width="11.88671875" customWidth="1"/>
  </cols>
  <sheetData>
    <row r="1" spans="1:15" x14ac:dyDescent="0.3">
      <c r="A1" t="s">
        <v>44</v>
      </c>
      <c r="B1" t="s">
        <v>0</v>
      </c>
      <c r="C1" t="s">
        <v>29</v>
      </c>
      <c r="D1" t="s">
        <v>28</v>
      </c>
      <c r="E1" s="8" t="s">
        <v>49</v>
      </c>
      <c r="F1" s="8" t="s">
        <v>50</v>
      </c>
      <c r="G1" s="19" t="s">
        <v>48</v>
      </c>
      <c r="H1" t="s">
        <v>51</v>
      </c>
      <c r="I1" t="s">
        <v>41</v>
      </c>
      <c r="K1" t="s">
        <v>42</v>
      </c>
      <c r="L1">
        <v>0.2</v>
      </c>
      <c r="N1" t="s">
        <v>46</v>
      </c>
      <c r="O1">
        <v>0.06</v>
      </c>
    </row>
    <row r="2" spans="1:15" x14ac:dyDescent="0.3">
      <c r="A2" t="s">
        <v>45</v>
      </c>
      <c r="B2">
        <v>1</v>
      </c>
      <c r="C2">
        <v>27</v>
      </c>
      <c r="D2">
        <f>(L1*B2)+(L2*C2)+1</f>
        <v>12</v>
      </c>
      <c r="E2" s="8">
        <f>L1</f>
        <v>0.2</v>
      </c>
      <c r="F2" s="8">
        <f>L2</f>
        <v>0.4</v>
      </c>
      <c r="G2" s="19">
        <f t="shared" ref="G2:G33" si="0">H2-D2</f>
        <v>59.099999999999994</v>
      </c>
      <c r="H2">
        <f>1.25*B2+2.55*C2+1</f>
        <v>71.099999999999994</v>
      </c>
      <c r="K2" t="s">
        <v>43</v>
      </c>
      <c r="L2">
        <v>0.4</v>
      </c>
      <c r="N2" t="s">
        <v>47</v>
      </c>
      <c r="O2">
        <v>0.12</v>
      </c>
    </row>
    <row r="3" spans="1:15" x14ac:dyDescent="0.3">
      <c r="B3">
        <v>3</v>
      </c>
      <c r="C3">
        <v>65</v>
      </c>
      <c r="D3">
        <f>(E3*B3)+(F3*C3)+1</f>
        <v>35.580000000000005</v>
      </c>
      <c r="E3" s="8">
        <f>L1+O1</f>
        <v>0.26</v>
      </c>
      <c r="F3" s="8">
        <f>L2+O2</f>
        <v>0.52</v>
      </c>
      <c r="G3" s="19">
        <f t="shared" si="0"/>
        <v>134.91999999999999</v>
      </c>
      <c r="H3">
        <f t="shared" ref="H3:H66" si="1">1.25*B3+2.55*C3+1</f>
        <v>170.5</v>
      </c>
    </row>
    <row r="4" spans="1:15" x14ac:dyDescent="0.3">
      <c r="B4">
        <v>5</v>
      </c>
      <c r="C4">
        <v>85</v>
      </c>
      <c r="D4">
        <f t="shared" ref="D4:D67" si="2">(E4*B4)+(F4*C4)+1</f>
        <v>57</v>
      </c>
      <c r="E4" s="8">
        <f>E3+$O$1</f>
        <v>0.32</v>
      </c>
      <c r="F4" s="8">
        <f>F3+$O$2</f>
        <v>0.64</v>
      </c>
      <c r="G4" s="19">
        <f t="shared" si="0"/>
        <v>166.99999999999997</v>
      </c>
      <c r="H4">
        <f t="shared" si="1"/>
        <v>223.99999999999997</v>
      </c>
    </row>
    <row r="5" spans="1:15" x14ac:dyDescent="0.3">
      <c r="B5">
        <v>5</v>
      </c>
      <c r="C5">
        <v>63</v>
      </c>
      <c r="D5">
        <f t="shared" si="2"/>
        <v>50.78</v>
      </c>
      <c r="E5" s="8">
        <f t="shared" ref="E5:E68" si="3">E4+$O$1</f>
        <v>0.38</v>
      </c>
      <c r="F5" s="8">
        <f t="shared" ref="F5:F68" si="4">F4+$O$2</f>
        <v>0.76</v>
      </c>
      <c r="G5" s="19">
        <f t="shared" si="0"/>
        <v>117.11999999999998</v>
      </c>
      <c r="H5">
        <f t="shared" si="1"/>
        <v>167.89999999999998</v>
      </c>
    </row>
    <row r="6" spans="1:15" x14ac:dyDescent="0.3">
      <c r="B6">
        <v>6</v>
      </c>
      <c r="C6">
        <v>67</v>
      </c>
      <c r="D6">
        <f t="shared" si="2"/>
        <v>62.6</v>
      </c>
      <c r="E6" s="8">
        <f t="shared" si="3"/>
        <v>0.44</v>
      </c>
      <c r="F6" s="8">
        <f t="shared" si="4"/>
        <v>0.88</v>
      </c>
      <c r="G6" s="19">
        <f t="shared" si="0"/>
        <v>116.75</v>
      </c>
      <c r="H6">
        <f t="shared" si="1"/>
        <v>179.35</v>
      </c>
    </row>
    <row r="7" spans="1:15" x14ac:dyDescent="0.3">
      <c r="B7">
        <v>9</v>
      </c>
      <c r="C7">
        <v>70</v>
      </c>
      <c r="D7">
        <f t="shared" si="2"/>
        <v>75.5</v>
      </c>
      <c r="E7" s="8">
        <f t="shared" si="3"/>
        <v>0.5</v>
      </c>
      <c r="F7" s="8">
        <f t="shared" si="4"/>
        <v>1</v>
      </c>
      <c r="G7" s="19">
        <f t="shared" si="0"/>
        <v>115.25</v>
      </c>
      <c r="H7">
        <f t="shared" si="1"/>
        <v>190.75</v>
      </c>
    </row>
    <row r="8" spans="1:15" x14ac:dyDescent="0.3">
      <c r="B8">
        <v>10</v>
      </c>
      <c r="C8">
        <v>77</v>
      </c>
      <c r="D8">
        <f t="shared" si="2"/>
        <v>92.84</v>
      </c>
      <c r="E8" s="8">
        <f t="shared" si="3"/>
        <v>0.56000000000000005</v>
      </c>
      <c r="F8" s="8">
        <f t="shared" si="4"/>
        <v>1.1200000000000001</v>
      </c>
      <c r="G8" s="19">
        <f t="shared" si="0"/>
        <v>117.00999999999999</v>
      </c>
      <c r="H8">
        <f t="shared" si="1"/>
        <v>209.85</v>
      </c>
    </row>
    <row r="9" spans="1:15" x14ac:dyDescent="0.3">
      <c r="B9">
        <v>11</v>
      </c>
      <c r="C9">
        <v>65</v>
      </c>
      <c r="D9">
        <f t="shared" si="2"/>
        <v>88.420000000000016</v>
      </c>
      <c r="E9" s="8">
        <f t="shared" si="3"/>
        <v>0.62000000000000011</v>
      </c>
      <c r="F9" s="8">
        <f t="shared" si="4"/>
        <v>1.2400000000000002</v>
      </c>
      <c r="G9" s="19">
        <f t="shared" si="0"/>
        <v>92.079999999999984</v>
      </c>
      <c r="H9">
        <f t="shared" si="1"/>
        <v>180.5</v>
      </c>
    </row>
    <row r="10" spans="1:15" x14ac:dyDescent="0.3">
      <c r="B10">
        <v>12</v>
      </c>
      <c r="C10">
        <v>24</v>
      </c>
      <c r="D10">
        <f t="shared" si="2"/>
        <v>41.800000000000011</v>
      </c>
      <c r="E10" s="8">
        <f t="shared" si="3"/>
        <v>0.68000000000000016</v>
      </c>
      <c r="F10" s="8">
        <f t="shared" si="4"/>
        <v>1.3600000000000003</v>
      </c>
      <c r="G10" s="19">
        <f t="shared" si="0"/>
        <v>35.399999999999977</v>
      </c>
      <c r="H10">
        <f t="shared" si="1"/>
        <v>77.199999999999989</v>
      </c>
    </row>
    <row r="11" spans="1:15" x14ac:dyDescent="0.3">
      <c r="B11">
        <v>12</v>
      </c>
      <c r="C11">
        <v>53</v>
      </c>
      <c r="D11">
        <f t="shared" si="2"/>
        <v>88.320000000000022</v>
      </c>
      <c r="E11" s="8">
        <f t="shared" si="3"/>
        <v>0.74000000000000021</v>
      </c>
      <c r="F11" s="8">
        <f t="shared" si="4"/>
        <v>1.4800000000000004</v>
      </c>
      <c r="G11" s="19">
        <f t="shared" si="0"/>
        <v>62.829999999999956</v>
      </c>
      <c r="H11">
        <f t="shared" si="1"/>
        <v>151.14999999999998</v>
      </c>
    </row>
    <row r="12" spans="1:15" x14ac:dyDescent="0.3">
      <c r="B12">
        <v>14</v>
      </c>
      <c r="C12">
        <v>83</v>
      </c>
      <c r="D12">
        <f t="shared" si="2"/>
        <v>145.00000000000006</v>
      </c>
      <c r="E12" s="8">
        <f t="shared" si="3"/>
        <v>0.80000000000000027</v>
      </c>
      <c r="F12" s="8">
        <f t="shared" si="4"/>
        <v>1.6000000000000005</v>
      </c>
      <c r="G12" s="19">
        <f t="shared" si="0"/>
        <v>85.14999999999992</v>
      </c>
      <c r="H12">
        <f t="shared" si="1"/>
        <v>230.14999999999998</v>
      </c>
    </row>
    <row r="13" spans="1:15" x14ac:dyDescent="0.3">
      <c r="B13">
        <v>15</v>
      </c>
      <c r="C13">
        <v>4</v>
      </c>
      <c r="D13">
        <f t="shared" si="2"/>
        <v>20.780000000000008</v>
      </c>
      <c r="E13" s="8">
        <f t="shared" si="3"/>
        <v>0.86000000000000032</v>
      </c>
      <c r="F13" s="8">
        <f t="shared" si="4"/>
        <v>1.7200000000000006</v>
      </c>
      <c r="G13" s="19">
        <f t="shared" si="0"/>
        <v>9.169999999999991</v>
      </c>
      <c r="H13">
        <f t="shared" si="1"/>
        <v>29.95</v>
      </c>
    </row>
    <row r="14" spans="1:15" x14ac:dyDescent="0.3">
      <c r="B14">
        <v>16</v>
      </c>
      <c r="C14">
        <v>85</v>
      </c>
      <c r="D14">
        <f t="shared" si="2"/>
        <v>172.12000000000006</v>
      </c>
      <c r="E14" s="8">
        <f t="shared" si="3"/>
        <v>0.92000000000000037</v>
      </c>
      <c r="F14" s="8">
        <f t="shared" si="4"/>
        <v>1.8400000000000007</v>
      </c>
      <c r="G14" s="19">
        <f t="shared" si="0"/>
        <v>65.62999999999991</v>
      </c>
      <c r="H14">
        <f t="shared" si="1"/>
        <v>237.74999999999997</v>
      </c>
    </row>
    <row r="15" spans="1:15" x14ac:dyDescent="0.3">
      <c r="B15">
        <v>20</v>
      </c>
      <c r="C15">
        <v>49</v>
      </c>
      <c r="D15">
        <f t="shared" si="2"/>
        <v>116.64000000000006</v>
      </c>
      <c r="E15" s="8">
        <f t="shared" si="3"/>
        <v>0.98000000000000043</v>
      </c>
      <c r="F15" s="8">
        <f t="shared" si="4"/>
        <v>1.9600000000000009</v>
      </c>
      <c r="G15" s="19">
        <f t="shared" si="0"/>
        <v>34.309999999999931</v>
      </c>
      <c r="H15">
        <f t="shared" si="1"/>
        <v>150.94999999999999</v>
      </c>
    </row>
    <row r="16" spans="1:15" x14ac:dyDescent="0.3">
      <c r="B16">
        <v>22</v>
      </c>
      <c r="C16">
        <v>99</v>
      </c>
      <c r="D16">
        <f t="shared" si="2"/>
        <v>229.80000000000013</v>
      </c>
      <c r="E16" s="8">
        <f t="shared" si="3"/>
        <v>1.0400000000000005</v>
      </c>
      <c r="F16" s="8">
        <f t="shared" si="4"/>
        <v>2.080000000000001</v>
      </c>
      <c r="G16" s="19">
        <f t="shared" si="0"/>
        <v>51.149999999999864</v>
      </c>
      <c r="H16">
        <f t="shared" si="1"/>
        <v>280.95</v>
      </c>
    </row>
    <row r="17" spans="2:8" x14ac:dyDescent="0.3">
      <c r="B17">
        <v>22</v>
      </c>
      <c r="C17">
        <v>42</v>
      </c>
      <c r="D17">
        <f t="shared" si="2"/>
        <v>117.60000000000005</v>
      </c>
      <c r="E17" s="8">
        <f t="shared" si="3"/>
        <v>1.1000000000000005</v>
      </c>
      <c r="F17" s="8">
        <f t="shared" si="4"/>
        <v>2.2000000000000011</v>
      </c>
      <c r="G17" s="19">
        <f t="shared" si="0"/>
        <v>17.999999999999943</v>
      </c>
      <c r="H17">
        <f t="shared" si="1"/>
        <v>135.6</v>
      </c>
    </row>
    <row r="18" spans="2:8" x14ac:dyDescent="0.3">
      <c r="B18">
        <v>23</v>
      </c>
      <c r="C18">
        <v>38</v>
      </c>
      <c r="D18">
        <f t="shared" si="2"/>
        <v>115.84000000000006</v>
      </c>
      <c r="E18" s="8">
        <f t="shared" si="3"/>
        <v>1.1600000000000006</v>
      </c>
      <c r="F18" s="8">
        <f t="shared" si="4"/>
        <v>2.3200000000000012</v>
      </c>
      <c r="G18" s="19">
        <f t="shared" si="0"/>
        <v>10.809999999999931</v>
      </c>
      <c r="H18">
        <f t="shared" si="1"/>
        <v>126.64999999999999</v>
      </c>
    </row>
    <row r="19" spans="2:8" x14ac:dyDescent="0.3">
      <c r="B19">
        <v>24</v>
      </c>
      <c r="C19">
        <v>51</v>
      </c>
      <c r="D19">
        <f t="shared" si="2"/>
        <v>154.72000000000008</v>
      </c>
      <c r="E19" s="8">
        <f t="shared" si="3"/>
        <v>1.2200000000000006</v>
      </c>
      <c r="F19" s="8">
        <f t="shared" si="4"/>
        <v>2.4400000000000013</v>
      </c>
      <c r="G19" s="19">
        <f t="shared" si="0"/>
        <v>6.3299999999998988</v>
      </c>
      <c r="H19">
        <f t="shared" si="1"/>
        <v>161.04999999999998</v>
      </c>
    </row>
    <row r="20" spans="2:8" x14ac:dyDescent="0.3">
      <c r="B20">
        <v>25</v>
      </c>
      <c r="C20">
        <v>49</v>
      </c>
      <c r="D20">
        <f t="shared" si="2"/>
        <v>158.44000000000008</v>
      </c>
      <c r="E20" s="8">
        <f t="shared" si="3"/>
        <v>1.2800000000000007</v>
      </c>
      <c r="F20" s="8">
        <f t="shared" si="4"/>
        <v>2.5600000000000014</v>
      </c>
      <c r="G20" s="19">
        <f t="shared" si="0"/>
        <v>-1.2400000000000944</v>
      </c>
      <c r="H20">
        <f t="shared" si="1"/>
        <v>157.19999999999999</v>
      </c>
    </row>
    <row r="21" spans="2:8" x14ac:dyDescent="0.3">
      <c r="B21">
        <v>27</v>
      </c>
      <c r="C21">
        <v>64</v>
      </c>
      <c r="D21">
        <f t="shared" si="2"/>
        <v>208.7000000000001</v>
      </c>
      <c r="E21" s="8">
        <f t="shared" si="3"/>
        <v>1.3400000000000007</v>
      </c>
      <c r="F21" s="8">
        <f t="shared" si="4"/>
        <v>2.6800000000000015</v>
      </c>
      <c r="G21" s="19">
        <f t="shared" si="0"/>
        <v>-10.750000000000114</v>
      </c>
      <c r="H21">
        <f t="shared" si="1"/>
        <v>197.95</v>
      </c>
    </row>
    <row r="22" spans="2:8" x14ac:dyDescent="0.3">
      <c r="B22">
        <v>28</v>
      </c>
      <c r="C22">
        <v>77</v>
      </c>
      <c r="D22">
        <f t="shared" si="2"/>
        <v>255.80000000000015</v>
      </c>
      <c r="E22" s="8">
        <f t="shared" si="3"/>
        <v>1.4000000000000008</v>
      </c>
      <c r="F22" s="8">
        <f t="shared" si="4"/>
        <v>2.8000000000000016</v>
      </c>
      <c r="G22" s="19">
        <f t="shared" si="0"/>
        <v>-23.450000000000159</v>
      </c>
      <c r="H22">
        <f t="shared" si="1"/>
        <v>232.35</v>
      </c>
    </row>
    <row r="23" spans="2:8" x14ac:dyDescent="0.3">
      <c r="B23">
        <v>31</v>
      </c>
      <c r="C23">
        <v>35</v>
      </c>
      <c r="D23">
        <f t="shared" si="2"/>
        <v>148.46000000000009</v>
      </c>
      <c r="E23" s="8">
        <f t="shared" si="3"/>
        <v>1.4600000000000009</v>
      </c>
      <c r="F23" s="8">
        <f t="shared" si="4"/>
        <v>2.9200000000000017</v>
      </c>
      <c r="G23" s="19">
        <f t="shared" si="0"/>
        <v>-19.460000000000093</v>
      </c>
      <c r="H23">
        <f t="shared" si="1"/>
        <v>129</v>
      </c>
    </row>
    <row r="24" spans="2:8" x14ac:dyDescent="0.3">
      <c r="B24">
        <v>32</v>
      </c>
      <c r="C24">
        <v>13</v>
      </c>
      <c r="D24">
        <f t="shared" si="2"/>
        <v>89.160000000000053</v>
      </c>
      <c r="E24" s="8">
        <f t="shared" si="3"/>
        <v>1.5200000000000009</v>
      </c>
      <c r="F24" s="8">
        <f t="shared" si="4"/>
        <v>3.0400000000000018</v>
      </c>
      <c r="G24" s="19">
        <f t="shared" si="0"/>
        <v>-15.010000000000048</v>
      </c>
      <c r="H24">
        <f t="shared" si="1"/>
        <v>74.150000000000006</v>
      </c>
    </row>
    <row r="25" spans="2:8" x14ac:dyDescent="0.3">
      <c r="B25">
        <v>34</v>
      </c>
      <c r="C25">
        <v>28</v>
      </c>
      <c r="D25">
        <f t="shared" si="2"/>
        <v>143.20000000000007</v>
      </c>
      <c r="E25" s="8">
        <f t="shared" si="3"/>
        <v>1.580000000000001</v>
      </c>
      <c r="F25" s="8">
        <f t="shared" si="4"/>
        <v>3.1600000000000019</v>
      </c>
      <c r="G25" s="19">
        <f t="shared" si="0"/>
        <v>-28.300000000000082</v>
      </c>
      <c r="H25">
        <f t="shared" si="1"/>
        <v>114.89999999999999</v>
      </c>
    </row>
    <row r="26" spans="2:8" x14ac:dyDescent="0.3">
      <c r="B26">
        <v>34</v>
      </c>
      <c r="C26">
        <v>10</v>
      </c>
      <c r="D26">
        <f t="shared" si="2"/>
        <v>89.560000000000059</v>
      </c>
      <c r="E26" s="8">
        <f t="shared" si="3"/>
        <v>1.640000000000001</v>
      </c>
      <c r="F26" s="8">
        <f t="shared" si="4"/>
        <v>3.280000000000002</v>
      </c>
      <c r="G26" s="19">
        <f t="shared" si="0"/>
        <v>-20.560000000000059</v>
      </c>
      <c r="H26">
        <f t="shared" si="1"/>
        <v>69</v>
      </c>
    </row>
    <row r="27" spans="2:8" x14ac:dyDescent="0.3">
      <c r="B27">
        <v>35</v>
      </c>
      <c r="C27">
        <v>21</v>
      </c>
      <c r="D27">
        <f t="shared" si="2"/>
        <v>131.90000000000009</v>
      </c>
      <c r="E27" s="8">
        <f t="shared" si="3"/>
        <v>1.7000000000000011</v>
      </c>
      <c r="F27" s="8">
        <f t="shared" si="4"/>
        <v>3.4000000000000021</v>
      </c>
      <c r="G27" s="19">
        <f t="shared" si="0"/>
        <v>-33.600000000000094</v>
      </c>
      <c r="H27">
        <f t="shared" si="1"/>
        <v>98.3</v>
      </c>
    </row>
    <row r="28" spans="2:8" x14ac:dyDescent="0.3">
      <c r="B28">
        <v>36</v>
      </c>
      <c r="C28">
        <v>40</v>
      </c>
      <c r="D28">
        <f t="shared" si="2"/>
        <v>205.16000000000014</v>
      </c>
      <c r="E28" s="8">
        <f t="shared" si="3"/>
        <v>1.7600000000000011</v>
      </c>
      <c r="F28" s="8">
        <f t="shared" si="4"/>
        <v>3.5200000000000022</v>
      </c>
      <c r="G28" s="19">
        <f t="shared" si="0"/>
        <v>-57.160000000000139</v>
      </c>
      <c r="H28">
        <f t="shared" si="1"/>
        <v>148</v>
      </c>
    </row>
    <row r="29" spans="2:8" x14ac:dyDescent="0.3">
      <c r="B29">
        <v>37</v>
      </c>
      <c r="C29">
        <v>49</v>
      </c>
      <c r="D29">
        <f t="shared" si="2"/>
        <v>246.70000000000016</v>
      </c>
      <c r="E29" s="8">
        <f t="shared" si="3"/>
        <v>1.8200000000000012</v>
      </c>
      <c r="F29" s="8">
        <f t="shared" si="4"/>
        <v>3.6400000000000023</v>
      </c>
      <c r="G29" s="19">
        <f t="shared" si="0"/>
        <v>-74.500000000000171</v>
      </c>
      <c r="H29">
        <f t="shared" si="1"/>
        <v>172.2</v>
      </c>
    </row>
    <row r="30" spans="2:8" x14ac:dyDescent="0.3">
      <c r="B30">
        <v>38</v>
      </c>
      <c r="C30">
        <v>94</v>
      </c>
      <c r="D30">
        <f t="shared" si="2"/>
        <v>425.88000000000028</v>
      </c>
      <c r="E30" s="8">
        <f t="shared" si="3"/>
        <v>1.8800000000000012</v>
      </c>
      <c r="F30" s="8">
        <f t="shared" si="4"/>
        <v>3.7600000000000025</v>
      </c>
      <c r="G30" s="19">
        <f t="shared" si="0"/>
        <v>-137.68000000000029</v>
      </c>
      <c r="H30">
        <f t="shared" si="1"/>
        <v>288.2</v>
      </c>
    </row>
    <row r="31" spans="2:8" x14ac:dyDescent="0.3">
      <c r="B31">
        <v>39</v>
      </c>
      <c r="C31">
        <v>26</v>
      </c>
      <c r="D31">
        <f t="shared" si="2"/>
        <v>177.54000000000013</v>
      </c>
      <c r="E31" s="8">
        <f t="shared" si="3"/>
        <v>1.9400000000000013</v>
      </c>
      <c r="F31" s="8">
        <f t="shared" si="4"/>
        <v>3.8800000000000026</v>
      </c>
      <c r="G31" s="19">
        <f t="shared" si="0"/>
        <v>-61.490000000000137</v>
      </c>
      <c r="H31">
        <f t="shared" si="1"/>
        <v>116.05</v>
      </c>
    </row>
    <row r="32" spans="2:8" x14ac:dyDescent="0.3">
      <c r="B32">
        <v>40</v>
      </c>
      <c r="C32">
        <v>37</v>
      </c>
      <c r="D32">
        <f t="shared" si="2"/>
        <v>229.00000000000014</v>
      </c>
      <c r="E32" s="8">
        <f t="shared" si="3"/>
        <v>2.0000000000000013</v>
      </c>
      <c r="F32" s="8">
        <f t="shared" si="4"/>
        <v>4.0000000000000027</v>
      </c>
      <c r="G32" s="19">
        <f t="shared" si="0"/>
        <v>-83.650000000000148</v>
      </c>
      <c r="H32">
        <f t="shared" si="1"/>
        <v>145.35</v>
      </c>
    </row>
    <row r="33" spans="2:8" x14ac:dyDescent="0.3">
      <c r="B33">
        <v>41</v>
      </c>
      <c r="C33">
        <v>29</v>
      </c>
      <c r="D33">
        <f t="shared" si="2"/>
        <v>204.94000000000011</v>
      </c>
      <c r="E33" s="8">
        <f t="shared" si="3"/>
        <v>2.0600000000000014</v>
      </c>
      <c r="F33" s="8">
        <f t="shared" si="4"/>
        <v>4.1200000000000028</v>
      </c>
      <c r="G33" s="19">
        <f t="shared" si="0"/>
        <v>-78.740000000000123</v>
      </c>
      <c r="H33">
        <f t="shared" si="1"/>
        <v>126.19999999999999</v>
      </c>
    </row>
    <row r="34" spans="2:8" x14ac:dyDescent="0.3">
      <c r="B34">
        <v>42</v>
      </c>
      <c r="C34">
        <v>95</v>
      </c>
      <c r="D34">
        <f t="shared" si="2"/>
        <v>492.84000000000037</v>
      </c>
      <c r="E34" s="8">
        <f t="shared" si="3"/>
        <v>2.1200000000000014</v>
      </c>
      <c r="F34" s="8">
        <f t="shared" si="4"/>
        <v>4.2400000000000029</v>
      </c>
      <c r="G34" s="19">
        <f t="shared" ref="G34:G65" si="5">H34-D34</f>
        <v>-197.09000000000037</v>
      </c>
      <c r="H34">
        <f t="shared" si="1"/>
        <v>295.75</v>
      </c>
    </row>
    <row r="35" spans="2:8" x14ac:dyDescent="0.3">
      <c r="B35">
        <v>43</v>
      </c>
      <c r="C35">
        <v>71</v>
      </c>
      <c r="D35">
        <f t="shared" si="2"/>
        <v>404.3000000000003</v>
      </c>
      <c r="E35" s="8">
        <f t="shared" si="3"/>
        <v>2.1800000000000015</v>
      </c>
      <c r="F35" s="8">
        <f t="shared" si="4"/>
        <v>4.360000000000003</v>
      </c>
      <c r="G35" s="19">
        <f t="shared" si="5"/>
        <v>-168.50000000000031</v>
      </c>
      <c r="H35">
        <f t="shared" si="1"/>
        <v>235.79999999999998</v>
      </c>
    </row>
    <row r="36" spans="2:8" x14ac:dyDescent="0.3">
      <c r="B36">
        <v>44</v>
      </c>
      <c r="C36">
        <v>32</v>
      </c>
      <c r="D36">
        <f t="shared" si="2"/>
        <v>242.92000000000019</v>
      </c>
      <c r="E36" s="8">
        <f t="shared" si="3"/>
        <v>2.2400000000000015</v>
      </c>
      <c r="F36" s="8">
        <f t="shared" si="4"/>
        <v>4.4800000000000031</v>
      </c>
      <c r="G36" s="19">
        <f t="shared" si="5"/>
        <v>-105.32000000000019</v>
      </c>
      <c r="H36">
        <f t="shared" si="1"/>
        <v>137.6</v>
      </c>
    </row>
    <row r="37" spans="2:8" x14ac:dyDescent="0.3">
      <c r="B37">
        <v>45</v>
      </c>
      <c r="C37">
        <v>14</v>
      </c>
      <c r="D37">
        <f t="shared" si="2"/>
        <v>168.90000000000012</v>
      </c>
      <c r="E37" s="8">
        <f t="shared" si="3"/>
        <v>2.3000000000000016</v>
      </c>
      <c r="F37" s="8">
        <f t="shared" si="4"/>
        <v>4.6000000000000032</v>
      </c>
      <c r="G37" s="19">
        <f t="shared" si="5"/>
        <v>-75.950000000000131</v>
      </c>
      <c r="H37">
        <f t="shared" si="1"/>
        <v>92.949999999999989</v>
      </c>
    </row>
    <row r="38" spans="2:8" x14ac:dyDescent="0.3">
      <c r="B38">
        <v>46</v>
      </c>
      <c r="C38">
        <v>87</v>
      </c>
      <c r="D38">
        <f t="shared" si="2"/>
        <v>520.20000000000039</v>
      </c>
      <c r="E38" s="8">
        <f t="shared" si="3"/>
        <v>2.3600000000000017</v>
      </c>
      <c r="F38" s="8">
        <f t="shared" si="4"/>
        <v>4.7200000000000033</v>
      </c>
      <c r="G38" s="19">
        <f t="shared" si="5"/>
        <v>-239.85000000000036</v>
      </c>
      <c r="H38">
        <f t="shared" si="1"/>
        <v>280.35000000000002</v>
      </c>
    </row>
    <row r="39" spans="2:8" x14ac:dyDescent="0.3">
      <c r="B39">
        <v>48</v>
      </c>
      <c r="C39">
        <v>56</v>
      </c>
      <c r="D39">
        <f t="shared" si="2"/>
        <v>388.20000000000027</v>
      </c>
      <c r="E39" s="8">
        <f t="shared" si="3"/>
        <v>2.4200000000000017</v>
      </c>
      <c r="F39" s="8">
        <f t="shared" si="4"/>
        <v>4.8400000000000034</v>
      </c>
      <c r="G39" s="19">
        <f t="shared" si="5"/>
        <v>-184.40000000000029</v>
      </c>
      <c r="H39">
        <f t="shared" si="1"/>
        <v>203.79999999999998</v>
      </c>
    </row>
    <row r="40" spans="2:8" x14ac:dyDescent="0.3">
      <c r="B40">
        <v>49</v>
      </c>
      <c r="C40">
        <v>87</v>
      </c>
      <c r="D40">
        <f t="shared" si="2"/>
        <v>554.04000000000042</v>
      </c>
      <c r="E40" s="8">
        <f t="shared" si="3"/>
        <v>2.4800000000000018</v>
      </c>
      <c r="F40" s="8">
        <f t="shared" si="4"/>
        <v>4.9600000000000035</v>
      </c>
      <c r="G40" s="19">
        <f t="shared" si="5"/>
        <v>-269.9400000000004</v>
      </c>
      <c r="H40">
        <f t="shared" si="1"/>
        <v>284.10000000000002</v>
      </c>
    </row>
    <row r="41" spans="2:8" x14ac:dyDescent="0.3">
      <c r="B41">
        <v>50</v>
      </c>
      <c r="C41">
        <v>33</v>
      </c>
      <c r="D41">
        <f t="shared" si="2"/>
        <v>295.64000000000021</v>
      </c>
      <c r="E41" s="8">
        <f t="shared" si="3"/>
        <v>2.5400000000000018</v>
      </c>
      <c r="F41" s="8">
        <f t="shared" si="4"/>
        <v>5.0800000000000036</v>
      </c>
      <c r="G41" s="19">
        <f t="shared" si="5"/>
        <v>-147.99000000000024</v>
      </c>
      <c r="H41">
        <f t="shared" si="1"/>
        <v>147.64999999999998</v>
      </c>
    </row>
    <row r="42" spans="2:8" x14ac:dyDescent="0.3">
      <c r="B42">
        <v>55</v>
      </c>
      <c r="C42">
        <v>19</v>
      </c>
      <c r="D42">
        <f t="shared" si="2"/>
        <v>242.80000000000018</v>
      </c>
      <c r="E42" s="8">
        <f t="shared" si="3"/>
        <v>2.6000000000000019</v>
      </c>
      <c r="F42" s="8">
        <f t="shared" si="4"/>
        <v>5.2000000000000037</v>
      </c>
      <c r="G42" s="19">
        <f t="shared" si="5"/>
        <v>-124.60000000000019</v>
      </c>
      <c r="H42">
        <f t="shared" si="1"/>
        <v>118.19999999999999</v>
      </c>
    </row>
    <row r="43" spans="2:8" x14ac:dyDescent="0.3">
      <c r="B43">
        <v>56</v>
      </c>
      <c r="C43">
        <v>13</v>
      </c>
      <c r="D43">
        <f t="shared" si="2"/>
        <v>219.12000000000015</v>
      </c>
      <c r="E43" s="8">
        <f t="shared" si="3"/>
        <v>2.6600000000000019</v>
      </c>
      <c r="F43" s="8">
        <f t="shared" si="4"/>
        <v>5.3200000000000038</v>
      </c>
      <c r="G43" s="19">
        <f t="shared" si="5"/>
        <v>-114.97000000000014</v>
      </c>
      <c r="H43">
        <f t="shared" si="1"/>
        <v>104.15</v>
      </c>
    </row>
    <row r="44" spans="2:8" x14ac:dyDescent="0.3">
      <c r="B44">
        <v>57</v>
      </c>
      <c r="C44">
        <v>48</v>
      </c>
      <c r="D44">
        <f t="shared" si="2"/>
        <v>417.16000000000031</v>
      </c>
      <c r="E44" s="8">
        <f t="shared" si="3"/>
        <v>2.720000000000002</v>
      </c>
      <c r="F44" s="8">
        <f t="shared" si="4"/>
        <v>5.4400000000000039</v>
      </c>
      <c r="G44" s="19">
        <f t="shared" si="5"/>
        <v>-222.51000000000033</v>
      </c>
      <c r="H44">
        <f t="shared" si="1"/>
        <v>194.64999999999998</v>
      </c>
    </row>
    <row r="45" spans="2:8" x14ac:dyDescent="0.3">
      <c r="B45">
        <v>60</v>
      </c>
      <c r="C45">
        <v>33</v>
      </c>
      <c r="D45">
        <f t="shared" si="2"/>
        <v>351.28000000000026</v>
      </c>
      <c r="E45" s="8">
        <f t="shared" si="3"/>
        <v>2.780000000000002</v>
      </c>
      <c r="F45" s="8">
        <f t="shared" si="4"/>
        <v>5.5600000000000041</v>
      </c>
      <c r="G45" s="19">
        <f t="shared" si="5"/>
        <v>-191.13000000000028</v>
      </c>
      <c r="H45">
        <f t="shared" si="1"/>
        <v>160.14999999999998</v>
      </c>
    </row>
    <row r="46" spans="2:8" x14ac:dyDescent="0.3">
      <c r="B46">
        <v>61</v>
      </c>
      <c r="C46">
        <v>43</v>
      </c>
      <c r="D46">
        <f t="shared" si="2"/>
        <v>418.4800000000003</v>
      </c>
      <c r="E46" s="8">
        <f t="shared" si="3"/>
        <v>2.8400000000000021</v>
      </c>
      <c r="F46" s="8">
        <f t="shared" si="4"/>
        <v>5.6800000000000042</v>
      </c>
      <c r="G46" s="19">
        <f t="shared" si="5"/>
        <v>-231.58000000000033</v>
      </c>
      <c r="H46">
        <f t="shared" si="1"/>
        <v>186.89999999999998</v>
      </c>
    </row>
    <row r="47" spans="2:8" x14ac:dyDescent="0.3">
      <c r="B47">
        <v>64</v>
      </c>
      <c r="C47">
        <v>98</v>
      </c>
      <c r="D47">
        <f t="shared" si="2"/>
        <v>755.00000000000057</v>
      </c>
      <c r="E47" s="8">
        <f t="shared" si="3"/>
        <v>2.9000000000000021</v>
      </c>
      <c r="F47" s="8">
        <f t="shared" si="4"/>
        <v>5.8000000000000043</v>
      </c>
      <c r="G47" s="19">
        <f t="shared" si="5"/>
        <v>-424.10000000000059</v>
      </c>
      <c r="H47">
        <f t="shared" si="1"/>
        <v>330.9</v>
      </c>
    </row>
    <row r="48" spans="2:8" x14ac:dyDescent="0.3">
      <c r="B48">
        <v>65</v>
      </c>
      <c r="C48">
        <v>46</v>
      </c>
      <c r="D48">
        <f t="shared" si="2"/>
        <v>465.72000000000037</v>
      </c>
      <c r="E48" s="8">
        <f t="shared" si="3"/>
        <v>2.9600000000000022</v>
      </c>
      <c r="F48" s="8">
        <f t="shared" si="4"/>
        <v>5.9200000000000044</v>
      </c>
      <c r="G48" s="19">
        <f t="shared" si="5"/>
        <v>-266.17000000000036</v>
      </c>
      <c r="H48">
        <f t="shared" si="1"/>
        <v>199.55</v>
      </c>
    </row>
    <row r="49" spans="2:8" x14ac:dyDescent="0.3">
      <c r="B49">
        <v>66</v>
      </c>
      <c r="C49">
        <v>25</v>
      </c>
      <c r="D49">
        <f t="shared" si="2"/>
        <v>351.32000000000028</v>
      </c>
      <c r="E49" s="8">
        <f t="shared" si="3"/>
        <v>3.0200000000000022</v>
      </c>
      <c r="F49" s="8">
        <f t="shared" si="4"/>
        <v>6.0400000000000045</v>
      </c>
      <c r="G49" s="19">
        <f t="shared" si="5"/>
        <v>-204.07000000000028</v>
      </c>
      <c r="H49">
        <f t="shared" si="1"/>
        <v>147.25</v>
      </c>
    </row>
    <row r="50" spans="2:8" x14ac:dyDescent="0.3">
      <c r="B50">
        <v>67</v>
      </c>
      <c r="C50">
        <v>21</v>
      </c>
      <c r="D50">
        <f t="shared" si="2"/>
        <v>336.72000000000025</v>
      </c>
      <c r="E50" s="8">
        <f t="shared" si="3"/>
        <v>3.0800000000000023</v>
      </c>
      <c r="F50" s="8">
        <f t="shared" si="4"/>
        <v>6.1600000000000046</v>
      </c>
      <c r="G50" s="19">
        <f t="shared" si="5"/>
        <v>-198.42000000000024</v>
      </c>
      <c r="H50">
        <f t="shared" si="1"/>
        <v>138.30000000000001</v>
      </c>
    </row>
    <row r="51" spans="2:8" x14ac:dyDescent="0.3">
      <c r="B51">
        <v>68</v>
      </c>
      <c r="C51">
        <v>74</v>
      </c>
      <c r="D51">
        <f t="shared" si="2"/>
        <v>679.24000000000046</v>
      </c>
      <c r="E51" s="8">
        <f t="shared" si="3"/>
        <v>3.1400000000000023</v>
      </c>
      <c r="F51" s="8">
        <f t="shared" si="4"/>
        <v>6.2800000000000047</v>
      </c>
      <c r="G51" s="19">
        <f t="shared" si="5"/>
        <v>-404.54000000000048</v>
      </c>
      <c r="H51">
        <f t="shared" si="1"/>
        <v>274.7</v>
      </c>
    </row>
    <row r="52" spans="2:8" x14ac:dyDescent="0.3">
      <c r="B52">
        <v>70</v>
      </c>
      <c r="C52">
        <v>79</v>
      </c>
      <c r="D52">
        <f t="shared" si="2"/>
        <v>730.60000000000059</v>
      </c>
      <c r="E52" s="8">
        <f t="shared" si="3"/>
        <v>3.2000000000000024</v>
      </c>
      <c r="F52" s="8">
        <f t="shared" si="4"/>
        <v>6.4000000000000048</v>
      </c>
      <c r="G52" s="19">
        <f t="shared" si="5"/>
        <v>-440.6500000000006</v>
      </c>
      <c r="H52">
        <f t="shared" si="1"/>
        <v>289.95</v>
      </c>
    </row>
    <row r="53" spans="2:8" x14ac:dyDescent="0.3">
      <c r="B53">
        <v>71</v>
      </c>
      <c r="C53">
        <v>15</v>
      </c>
      <c r="D53">
        <f t="shared" si="2"/>
        <v>330.26000000000022</v>
      </c>
      <c r="E53" s="8">
        <f t="shared" si="3"/>
        <v>3.2600000000000025</v>
      </c>
      <c r="F53" s="8">
        <f t="shared" si="4"/>
        <v>6.5200000000000049</v>
      </c>
      <c r="G53" s="19">
        <f t="shared" si="5"/>
        <v>-202.26000000000022</v>
      </c>
      <c r="H53">
        <f t="shared" si="1"/>
        <v>128</v>
      </c>
    </row>
    <row r="54" spans="2:8" x14ac:dyDescent="0.3">
      <c r="B54">
        <v>72</v>
      </c>
      <c r="C54">
        <v>77</v>
      </c>
      <c r="D54">
        <f t="shared" si="2"/>
        <v>751.32000000000062</v>
      </c>
      <c r="E54" s="8">
        <f t="shared" si="3"/>
        <v>3.3200000000000025</v>
      </c>
      <c r="F54" s="8">
        <f t="shared" si="4"/>
        <v>6.640000000000005</v>
      </c>
      <c r="G54" s="19">
        <f t="shared" si="5"/>
        <v>-463.9700000000006</v>
      </c>
      <c r="H54">
        <f t="shared" si="1"/>
        <v>287.35000000000002</v>
      </c>
    </row>
    <row r="55" spans="2:8" x14ac:dyDescent="0.3">
      <c r="B55">
        <v>73</v>
      </c>
      <c r="C55">
        <v>97</v>
      </c>
      <c r="D55">
        <f t="shared" si="2"/>
        <v>903.46000000000072</v>
      </c>
      <c r="E55" s="8">
        <f t="shared" si="3"/>
        <v>3.3800000000000026</v>
      </c>
      <c r="F55" s="8">
        <f t="shared" si="4"/>
        <v>6.7600000000000051</v>
      </c>
      <c r="G55" s="19">
        <f t="shared" si="5"/>
        <v>-563.8600000000007</v>
      </c>
      <c r="H55">
        <f t="shared" si="1"/>
        <v>339.6</v>
      </c>
    </row>
    <row r="56" spans="2:8" x14ac:dyDescent="0.3">
      <c r="B56">
        <v>74</v>
      </c>
      <c r="C56">
        <v>48</v>
      </c>
      <c r="D56">
        <f t="shared" si="2"/>
        <v>585.80000000000041</v>
      </c>
      <c r="E56" s="8">
        <f t="shared" si="3"/>
        <v>3.4400000000000026</v>
      </c>
      <c r="F56" s="8">
        <f t="shared" si="4"/>
        <v>6.8800000000000052</v>
      </c>
      <c r="G56" s="19">
        <f t="shared" si="5"/>
        <v>-369.90000000000043</v>
      </c>
      <c r="H56">
        <f t="shared" si="1"/>
        <v>215.89999999999998</v>
      </c>
    </row>
    <row r="57" spans="2:8" x14ac:dyDescent="0.3">
      <c r="B57">
        <v>76</v>
      </c>
      <c r="C57">
        <v>41</v>
      </c>
      <c r="D57">
        <f t="shared" si="2"/>
        <v>554.00000000000045</v>
      </c>
      <c r="E57" s="8">
        <f t="shared" si="3"/>
        <v>3.5000000000000027</v>
      </c>
      <c r="F57" s="8">
        <f t="shared" si="4"/>
        <v>7.0000000000000053</v>
      </c>
      <c r="G57" s="19">
        <f t="shared" si="5"/>
        <v>-353.45000000000044</v>
      </c>
      <c r="H57">
        <f t="shared" si="1"/>
        <v>200.55</v>
      </c>
    </row>
    <row r="58" spans="2:8" x14ac:dyDescent="0.3">
      <c r="B58">
        <v>77</v>
      </c>
      <c r="C58">
        <v>44</v>
      </c>
      <c r="D58">
        <f t="shared" si="2"/>
        <v>588.40000000000055</v>
      </c>
      <c r="E58" s="8">
        <f t="shared" si="3"/>
        <v>3.5600000000000027</v>
      </c>
      <c r="F58" s="8">
        <f t="shared" si="4"/>
        <v>7.1200000000000054</v>
      </c>
      <c r="G58" s="19">
        <f t="shared" si="5"/>
        <v>-378.95000000000056</v>
      </c>
      <c r="H58">
        <f t="shared" si="1"/>
        <v>209.45</v>
      </c>
    </row>
    <row r="59" spans="2:8" x14ac:dyDescent="0.3">
      <c r="B59">
        <v>79</v>
      </c>
      <c r="C59">
        <v>41</v>
      </c>
      <c r="D59">
        <f t="shared" si="2"/>
        <v>583.82000000000039</v>
      </c>
      <c r="E59" s="8">
        <f t="shared" si="3"/>
        <v>3.6200000000000028</v>
      </c>
      <c r="F59" s="8">
        <f t="shared" si="4"/>
        <v>7.2400000000000055</v>
      </c>
      <c r="G59" s="19">
        <f t="shared" si="5"/>
        <v>-379.52000000000038</v>
      </c>
      <c r="H59">
        <f t="shared" si="1"/>
        <v>204.3</v>
      </c>
    </row>
    <row r="60" spans="2:8" x14ac:dyDescent="0.3">
      <c r="B60">
        <v>83</v>
      </c>
      <c r="C60">
        <v>42</v>
      </c>
      <c r="D60">
        <f t="shared" si="2"/>
        <v>615.5600000000004</v>
      </c>
      <c r="E60" s="8">
        <f t="shared" si="3"/>
        <v>3.6800000000000028</v>
      </c>
      <c r="F60" s="8">
        <f t="shared" si="4"/>
        <v>7.3600000000000056</v>
      </c>
      <c r="G60" s="19">
        <f t="shared" si="5"/>
        <v>-403.71000000000038</v>
      </c>
      <c r="H60">
        <f t="shared" si="1"/>
        <v>211.85</v>
      </c>
    </row>
    <row r="61" spans="2:8" x14ac:dyDescent="0.3">
      <c r="B61">
        <v>84</v>
      </c>
      <c r="C61">
        <v>67</v>
      </c>
      <c r="D61">
        <f t="shared" si="2"/>
        <v>816.32000000000062</v>
      </c>
      <c r="E61" s="8">
        <f t="shared" si="3"/>
        <v>3.7400000000000029</v>
      </c>
      <c r="F61" s="8">
        <f t="shared" si="4"/>
        <v>7.4800000000000058</v>
      </c>
      <c r="G61" s="19">
        <f t="shared" si="5"/>
        <v>-539.4700000000006</v>
      </c>
      <c r="H61">
        <f t="shared" si="1"/>
        <v>276.85000000000002</v>
      </c>
    </row>
    <row r="62" spans="2:8" x14ac:dyDescent="0.3">
      <c r="B62">
        <v>85</v>
      </c>
      <c r="C62">
        <v>35</v>
      </c>
      <c r="D62">
        <f t="shared" si="2"/>
        <v>590.00000000000045</v>
      </c>
      <c r="E62" s="8">
        <f t="shared" si="3"/>
        <v>3.8000000000000029</v>
      </c>
      <c r="F62" s="8">
        <f t="shared" si="4"/>
        <v>7.6000000000000059</v>
      </c>
      <c r="G62" s="19">
        <f t="shared" si="5"/>
        <v>-393.50000000000045</v>
      </c>
      <c r="H62">
        <f t="shared" si="1"/>
        <v>196.5</v>
      </c>
    </row>
    <row r="63" spans="2:8" x14ac:dyDescent="0.3">
      <c r="B63">
        <v>87</v>
      </c>
      <c r="C63">
        <v>68</v>
      </c>
      <c r="D63">
        <f t="shared" si="2"/>
        <v>861.78000000000065</v>
      </c>
      <c r="E63" s="8">
        <f t="shared" si="3"/>
        <v>3.860000000000003</v>
      </c>
      <c r="F63" s="8">
        <f t="shared" si="4"/>
        <v>7.720000000000006</v>
      </c>
      <c r="G63" s="19">
        <f t="shared" si="5"/>
        <v>-578.63000000000068</v>
      </c>
      <c r="H63">
        <f t="shared" si="1"/>
        <v>283.14999999999998</v>
      </c>
    </row>
    <row r="64" spans="2:8" x14ac:dyDescent="0.3">
      <c r="B64">
        <v>89</v>
      </c>
      <c r="C64">
        <v>26</v>
      </c>
      <c r="D64">
        <f t="shared" si="2"/>
        <v>553.72000000000048</v>
      </c>
      <c r="E64" s="8">
        <f t="shared" si="3"/>
        <v>3.920000000000003</v>
      </c>
      <c r="F64" s="8">
        <f t="shared" si="4"/>
        <v>7.8400000000000061</v>
      </c>
      <c r="G64" s="19">
        <f t="shared" si="5"/>
        <v>-375.17000000000047</v>
      </c>
      <c r="H64">
        <f t="shared" si="1"/>
        <v>178.55</v>
      </c>
    </row>
    <row r="65" spans="2:8" x14ac:dyDescent="0.3">
      <c r="B65">
        <v>90</v>
      </c>
      <c r="C65">
        <v>33</v>
      </c>
      <c r="D65">
        <f t="shared" si="2"/>
        <v>621.88000000000045</v>
      </c>
      <c r="E65" s="8">
        <f t="shared" si="3"/>
        <v>3.9800000000000031</v>
      </c>
      <c r="F65" s="8">
        <f t="shared" si="4"/>
        <v>7.9600000000000062</v>
      </c>
      <c r="G65" s="19">
        <f t="shared" si="5"/>
        <v>-424.23000000000047</v>
      </c>
      <c r="H65">
        <f t="shared" si="1"/>
        <v>197.64999999999998</v>
      </c>
    </row>
    <row r="66" spans="2:8" x14ac:dyDescent="0.3">
      <c r="B66">
        <v>91</v>
      </c>
      <c r="C66">
        <v>18</v>
      </c>
      <c r="D66">
        <f t="shared" si="2"/>
        <v>514.08000000000038</v>
      </c>
      <c r="E66" s="8">
        <f t="shared" si="3"/>
        <v>4.0400000000000027</v>
      </c>
      <c r="F66" s="8">
        <f t="shared" si="4"/>
        <v>8.0800000000000054</v>
      </c>
      <c r="G66" s="19">
        <f t="shared" ref="G66:G75" si="6">H66-D66</f>
        <v>-353.4300000000004</v>
      </c>
      <c r="H66">
        <f t="shared" si="1"/>
        <v>160.65</v>
      </c>
    </row>
    <row r="67" spans="2:8" x14ac:dyDescent="0.3">
      <c r="B67">
        <v>92</v>
      </c>
      <c r="C67">
        <v>14</v>
      </c>
      <c r="D67">
        <f t="shared" si="2"/>
        <v>493.00000000000028</v>
      </c>
      <c r="E67" s="8">
        <f t="shared" si="3"/>
        <v>4.1000000000000023</v>
      </c>
      <c r="F67" s="8">
        <f t="shared" si="4"/>
        <v>8.2000000000000046</v>
      </c>
      <c r="G67" s="19">
        <f t="shared" si="6"/>
        <v>-341.3000000000003</v>
      </c>
      <c r="H67">
        <f t="shared" ref="H67:H75" si="7">1.25*B67+2.55*C67+1</f>
        <v>151.69999999999999</v>
      </c>
    </row>
    <row r="68" spans="2:8" x14ac:dyDescent="0.3">
      <c r="B68">
        <v>93</v>
      </c>
      <c r="C68">
        <v>54</v>
      </c>
      <c r="D68">
        <f t="shared" ref="D68:D75" si="8">(E68*B68)+(F68*C68)+1</f>
        <v>837.16000000000031</v>
      </c>
      <c r="E68" s="8">
        <f t="shared" si="3"/>
        <v>4.1600000000000019</v>
      </c>
      <c r="F68" s="8">
        <f t="shared" si="4"/>
        <v>8.3200000000000038</v>
      </c>
      <c r="G68" s="19">
        <f t="shared" si="6"/>
        <v>-582.21000000000026</v>
      </c>
      <c r="H68">
        <f t="shared" si="7"/>
        <v>254.95</v>
      </c>
    </row>
    <row r="69" spans="2:8" x14ac:dyDescent="0.3">
      <c r="B69">
        <v>94</v>
      </c>
      <c r="C69">
        <v>18</v>
      </c>
      <c r="D69">
        <f t="shared" si="8"/>
        <v>549.60000000000014</v>
      </c>
      <c r="E69" s="8">
        <f t="shared" ref="E69:E75" si="9">E68+$O$1</f>
        <v>4.2200000000000015</v>
      </c>
      <c r="F69" s="8">
        <f t="shared" ref="F69:F75" si="10">F68+$O$2</f>
        <v>8.4400000000000031</v>
      </c>
      <c r="G69" s="19">
        <f t="shared" si="6"/>
        <v>-385.20000000000016</v>
      </c>
      <c r="H69">
        <f t="shared" si="7"/>
        <v>164.4</v>
      </c>
    </row>
    <row r="70" spans="2:8" x14ac:dyDescent="0.3">
      <c r="B70">
        <v>95</v>
      </c>
      <c r="C70">
        <v>24</v>
      </c>
      <c r="D70">
        <f t="shared" si="8"/>
        <v>613.04000000000019</v>
      </c>
      <c r="E70" s="8">
        <f t="shared" si="9"/>
        <v>4.2800000000000011</v>
      </c>
      <c r="F70" s="8">
        <f t="shared" si="10"/>
        <v>8.5600000000000023</v>
      </c>
      <c r="G70" s="19">
        <f t="shared" si="6"/>
        <v>-432.0900000000002</v>
      </c>
      <c r="H70">
        <f t="shared" si="7"/>
        <v>180.95</v>
      </c>
    </row>
    <row r="71" spans="2:8" x14ac:dyDescent="0.3">
      <c r="B71">
        <v>96</v>
      </c>
      <c r="C71">
        <v>81</v>
      </c>
      <c r="D71">
        <f t="shared" si="8"/>
        <v>1120.7200000000003</v>
      </c>
      <c r="E71" s="8">
        <f t="shared" si="9"/>
        <v>4.3400000000000007</v>
      </c>
      <c r="F71" s="8">
        <f t="shared" si="10"/>
        <v>8.6800000000000015</v>
      </c>
      <c r="G71" s="19">
        <f t="shared" si="6"/>
        <v>-793.1700000000003</v>
      </c>
      <c r="H71">
        <f t="shared" si="7"/>
        <v>327.54999999999995</v>
      </c>
    </row>
    <row r="72" spans="2:8" x14ac:dyDescent="0.3">
      <c r="B72">
        <v>97</v>
      </c>
      <c r="C72">
        <v>43</v>
      </c>
      <c r="D72">
        <f t="shared" si="8"/>
        <v>806.2</v>
      </c>
      <c r="E72" s="8">
        <f t="shared" si="9"/>
        <v>4.4000000000000004</v>
      </c>
      <c r="F72" s="8">
        <f t="shared" si="10"/>
        <v>8.8000000000000007</v>
      </c>
      <c r="G72" s="19">
        <f t="shared" si="6"/>
        <v>-574.30000000000007</v>
      </c>
      <c r="H72">
        <f t="shared" si="7"/>
        <v>231.89999999999998</v>
      </c>
    </row>
    <row r="73" spans="2:8" x14ac:dyDescent="0.3">
      <c r="B73">
        <v>98</v>
      </c>
      <c r="C73">
        <v>52</v>
      </c>
      <c r="D73">
        <f t="shared" si="8"/>
        <v>901.92</v>
      </c>
      <c r="E73" s="8">
        <f t="shared" si="9"/>
        <v>4.46</v>
      </c>
      <c r="F73" s="8">
        <f t="shared" si="10"/>
        <v>8.92</v>
      </c>
      <c r="G73" s="19">
        <f t="shared" si="6"/>
        <v>-645.81999999999994</v>
      </c>
      <c r="H73">
        <f t="shared" si="7"/>
        <v>256.10000000000002</v>
      </c>
    </row>
    <row r="74" spans="2:8" x14ac:dyDescent="0.3">
      <c r="B74">
        <v>99</v>
      </c>
      <c r="C74">
        <v>99</v>
      </c>
      <c r="D74">
        <f t="shared" si="8"/>
        <v>1343.4399999999998</v>
      </c>
      <c r="E74" s="8">
        <f t="shared" si="9"/>
        <v>4.5199999999999996</v>
      </c>
      <c r="F74" s="8">
        <f t="shared" si="10"/>
        <v>9.0399999999999991</v>
      </c>
      <c r="G74" s="19">
        <f t="shared" si="6"/>
        <v>-966.23999999999978</v>
      </c>
      <c r="H74">
        <f t="shared" si="7"/>
        <v>377.2</v>
      </c>
    </row>
    <row r="75" spans="2:8" x14ac:dyDescent="0.3">
      <c r="B75">
        <v>100</v>
      </c>
      <c r="C75">
        <v>52</v>
      </c>
      <c r="D75">
        <f t="shared" si="8"/>
        <v>935.31999999999994</v>
      </c>
      <c r="E75" s="8">
        <f t="shared" si="9"/>
        <v>4.5799999999999992</v>
      </c>
      <c r="F75" s="8">
        <f t="shared" si="10"/>
        <v>9.1599999999999984</v>
      </c>
      <c r="G75" s="19">
        <f t="shared" si="6"/>
        <v>-676.71999999999991</v>
      </c>
      <c r="H75">
        <f t="shared" si="7"/>
        <v>258.60000000000002</v>
      </c>
    </row>
  </sheetData>
  <sortState xmlns:xlrd2="http://schemas.microsoft.com/office/spreadsheetml/2017/richdata2" ref="B2:C88">
    <sortCondition ref="B2:B88"/>
  </sortState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7D8A7-B384-4F46-B564-AB4C0AA85CE0}">
  <dimension ref="A1:G75"/>
  <sheetViews>
    <sheetView workbookViewId="0">
      <selection activeCell="B2" sqref="B2:B75"/>
    </sheetView>
  </sheetViews>
  <sheetFormatPr defaultRowHeight="14.4" x14ac:dyDescent="0.3"/>
  <sheetData>
    <row r="1" spans="1:7" x14ac:dyDescent="0.3">
      <c r="A1" t="s">
        <v>0</v>
      </c>
      <c r="B1" t="s">
        <v>29</v>
      </c>
      <c r="C1" t="s">
        <v>28</v>
      </c>
      <c r="F1" t="s">
        <v>42</v>
      </c>
      <c r="G1">
        <v>15</v>
      </c>
    </row>
    <row r="2" spans="1:7" x14ac:dyDescent="0.3">
      <c r="A2">
        <v>10</v>
      </c>
      <c r="B2">
        <v>0.5</v>
      </c>
      <c r="C2">
        <f>(A2*$G$1)+($G$2*B2)+80</f>
        <v>233</v>
      </c>
      <c r="F2" t="s">
        <v>43</v>
      </c>
      <c r="G2">
        <v>6</v>
      </c>
    </row>
    <row r="3" spans="1:7" x14ac:dyDescent="0.3">
      <c r="A3">
        <v>11</v>
      </c>
      <c r="B3">
        <v>1.5</v>
      </c>
      <c r="C3">
        <f t="shared" ref="C3:C66" si="0">(A3*$G$1)+($G$2*B3)+8</f>
        <v>182</v>
      </c>
    </row>
    <row r="4" spans="1:7" x14ac:dyDescent="0.3">
      <c r="A4">
        <v>12</v>
      </c>
      <c r="B4">
        <v>2.5</v>
      </c>
      <c r="C4">
        <f t="shared" si="0"/>
        <v>203</v>
      </c>
    </row>
    <row r="5" spans="1:7" x14ac:dyDescent="0.3">
      <c r="A5">
        <v>13</v>
      </c>
      <c r="B5">
        <v>3.5</v>
      </c>
      <c r="C5">
        <f t="shared" si="0"/>
        <v>224</v>
      </c>
    </row>
    <row r="6" spans="1:7" x14ac:dyDescent="0.3">
      <c r="A6">
        <v>14</v>
      </c>
      <c r="B6">
        <v>4.5</v>
      </c>
      <c r="C6">
        <f t="shared" si="0"/>
        <v>245</v>
      </c>
    </row>
    <row r="7" spans="1:7" x14ac:dyDescent="0.3">
      <c r="A7">
        <v>15</v>
      </c>
      <c r="B7">
        <v>5.5</v>
      </c>
      <c r="C7">
        <f t="shared" si="0"/>
        <v>266</v>
      </c>
    </row>
    <row r="8" spans="1:7" x14ac:dyDescent="0.3">
      <c r="A8">
        <v>16</v>
      </c>
      <c r="B8">
        <v>6.5</v>
      </c>
      <c r="C8">
        <f t="shared" si="0"/>
        <v>287</v>
      </c>
    </row>
    <row r="9" spans="1:7" x14ac:dyDescent="0.3">
      <c r="A9">
        <v>17</v>
      </c>
      <c r="B9">
        <v>7.5</v>
      </c>
      <c r="C9">
        <f t="shared" si="0"/>
        <v>308</v>
      </c>
    </row>
    <row r="10" spans="1:7" x14ac:dyDescent="0.3">
      <c r="A10">
        <v>18</v>
      </c>
      <c r="B10">
        <v>8.5</v>
      </c>
      <c r="C10">
        <f t="shared" si="0"/>
        <v>329</v>
      </c>
    </row>
    <row r="11" spans="1:7" x14ac:dyDescent="0.3">
      <c r="A11">
        <v>19</v>
      </c>
      <c r="B11">
        <v>9.5</v>
      </c>
      <c r="C11">
        <f t="shared" si="0"/>
        <v>350</v>
      </c>
    </row>
    <row r="12" spans="1:7" x14ac:dyDescent="0.3">
      <c r="A12">
        <v>20</v>
      </c>
      <c r="B12">
        <v>10.5</v>
      </c>
      <c r="C12">
        <f t="shared" si="0"/>
        <v>371</v>
      </c>
    </row>
    <row r="13" spans="1:7" x14ac:dyDescent="0.3">
      <c r="A13">
        <v>21</v>
      </c>
      <c r="B13">
        <v>11.5</v>
      </c>
      <c r="C13">
        <f t="shared" si="0"/>
        <v>392</v>
      </c>
    </row>
    <row r="14" spans="1:7" x14ac:dyDescent="0.3">
      <c r="A14">
        <v>22</v>
      </c>
      <c r="B14">
        <v>12.5</v>
      </c>
      <c r="C14">
        <f t="shared" si="0"/>
        <v>413</v>
      </c>
    </row>
    <row r="15" spans="1:7" x14ac:dyDescent="0.3">
      <c r="A15">
        <v>23</v>
      </c>
      <c r="B15">
        <v>13.5</v>
      </c>
      <c r="C15">
        <f t="shared" si="0"/>
        <v>434</v>
      </c>
    </row>
    <row r="16" spans="1:7" x14ac:dyDescent="0.3">
      <c r="A16">
        <v>24</v>
      </c>
      <c r="B16">
        <v>14.5</v>
      </c>
      <c r="C16">
        <f t="shared" si="0"/>
        <v>455</v>
      </c>
    </row>
    <row r="17" spans="1:3" x14ac:dyDescent="0.3">
      <c r="A17">
        <v>25</v>
      </c>
      <c r="B17">
        <v>15.5</v>
      </c>
      <c r="C17">
        <f t="shared" si="0"/>
        <v>476</v>
      </c>
    </row>
    <row r="18" spans="1:3" x14ac:dyDescent="0.3">
      <c r="A18">
        <v>26</v>
      </c>
      <c r="B18">
        <v>16.5</v>
      </c>
      <c r="C18">
        <f t="shared" si="0"/>
        <v>497</v>
      </c>
    </row>
    <row r="19" spans="1:3" x14ac:dyDescent="0.3">
      <c r="A19">
        <v>27</v>
      </c>
      <c r="B19">
        <v>17.5</v>
      </c>
      <c r="C19">
        <f t="shared" si="0"/>
        <v>518</v>
      </c>
    </row>
    <row r="20" spans="1:3" x14ac:dyDescent="0.3">
      <c r="A20">
        <v>28</v>
      </c>
      <c r="B20">
        <v>18.5</v>
      </c>
      <c r="C20">
        <f t="shared" si="0"/>
        <v>539</v>
      </c>
    </row>
    <row r="21" spans="1:3" x14ac:dyDescent="0.3">
      <c r="A21">
        <v>29</v>
      </c>
      <c r="B21">
        <v>19.5</v>
      </c>
      <c r="C21">
        <f t="shared" si="0"/>
        <v>560</v>
      </c>
    </row>
    <row r="22" spans="1:3" x14ac:dyDescent="0.3">
      <c r="A22">
        <v>30</v>
      </c>
      <c r="B22">
        <v>20.5</v>
      </c>
      <c r="C22">
        <f t="shared" si="0"/>
        <v>581</v>
      </c>
    </row>
    <row r="23" spans="1:3" x14ac:dyDescent="0.3">
      <c r="A23">
        <v>31</v>
      </c>
      <c r="B23">
        <v>21.5</v>
      </c>
      <c r="C23">
        <f t="shared" si="0"/>
        <v>602</v>
      </c>
    </row>
    <row r="24" spans="1:3" x14ac:dyDescent="0.3">
      <c r="A24">
        <v>32</v>
      </c>
      <c r="B24">
        <v>22.5</v>
      </c>
      <c r="C24">
        <f t="shared" si="0"/>
        <v>623</v>
      </c>
    </row>
    <row r="25" spans="1:3" x14ac:dyDescent="0.3">
      <c r="A25">
        <v>33</v>
      </c>
      <c r="B25">
        <v>23.5</v>
      </c>
      <c r="C25">
        <f t="shared" si="0"/>
        <v>644</v>
      </c>
    </row>
    <row r="26" spans="1:3" x14ac:dyDescent="0.3">
      <c r="A26">
        <v>34</v>
      </c>
      <c r="B26">
        <v>24.5</v>
      </c>
      <c r="C26">
        <f t="shared" si="0"/>
        <v>665</v>
      </c>
    </row>
    <row r="27" spans="1:3" x14ac:dyDescent="0.3">
      <c r="A27">
        <v>35</v>
      </c>
      <c r="B27">
        <v>25.5</v>
      </c>
      <c r="C27">
        <f t="shared" si="0"/>
        <v>686</v>
      </c>
    </row>
    <row r="28" spans="1:3" x14ac:dyDescent="0.3">
      <c r="A28">
        <v>36</v>
      </c>
      <c r="B28">
        <v>26.5</v>
      </c>
      <c r="C28">
        <f t="shared" si="0"/>
        <v>707</v>
      </c>
    </row>
    <row r="29" spans="1:3" x14ac:dyDescent="0.3">
      <c r="A29">
        <v>37</v>
      </c>
      <c r="B29">
        <v>27.5</v>
      </c>
      <c r="C29">
        <f t="shared" si="0"/>
        <v>728</v>
      </c>
    </row>
    <row r="30" spans="1:3" x14ac:dyDescent="0.3">
      <c r="A30">
        <v>38</v>
      </c>
      <c r="B30">
        <v>28.5</v>
      </c>
      <c r="C30">
        <f t="shared" si="0"/>
        <v>749</v>
      </c>
    </row>
    <row r="31" spans="1:3" x14ac:dyDescent="0.3">
      <c r="A31">
        <v>39</v>
      </c>
      <c r="B31">
        <v>29.5</v>
      </c>
      <c r="C31">
        <f t="shared" si="0"/>
        <v>770</v>
      </c>
    </row>
    <row r="32" spans="1:3" x14ac:dyDescent="0.3">
      <c r="A32">
        <v>40</v>
      </c>
      <c r="B32">
        <v>30.5</v>
      </c>
      <c r="C32">
        <f t="shared" si="0"/>
        <v>791</v>
      </c>
    </row>
    <row r="33" spans="1:3" x14ac:dyDescent="0.3">
      <c r="A33">
        <v>41</v>
      </c>
      <c r="B33">
        <v>31.5</v>
      </c>
      <c r="C33">
        <f t="shared" si="0"/>
        <v>812</v>
      </c>
    </row>
    <row r="34" spans="1:3" x14ac:dyDescent="0.3">
      <c r="A34">
        <v>42</v>
      </c>
      <c r="B34">
        <v>32.5</v>
      </c>
      <c r="C34">
        <f t="shared" si="0"/>
        <v>833</v>
      </c>
    </row>
    <row r="35" spans="1:3" x14ac:dyDescent="0.3">
      <c r="A35">
        <v>43</v>
      </c>
      <c r="B35">
        <v>33.5</v>
      </c>
      <c r="C35">
        <f t="shared" si="0"/>
        <v>854</v>
      </c>
    </row>
    <row r="36" spans="1:3" x14ac:dyDescent="0.3">
      <c r="A36">
        <v>44</v>
      </c>
      <c r="B36">
        <v>34.5</v>
      </c>
      <c r="C36">
        <f t="shared" si="0"/>
        <v>875</v>
      </c>
    </row>
    <row r="37" spans="1:3" x14ac:dyDescent="0.3">
      <c r="A37">
        <v>45</v>
      </c>
      <c r="B37">
        <v>35.5</v>
      </c>
      <c r="C37">
        <f t="shared" si="0"/>
        <v>896</v>
      </c>
    </row>
    <row r="38" spans="1:3" x14ac:dyDescent="0.3">
      <c r="A38">
        <v>46</v>
      </c>
      <c r="B38">
        <v>36.5</v>
      </c>
      <c r="C38">
        <f t="shared" si="0"/>
        <v>917</v>
      </c>
    </row>
    <row r="39" spans="1:3" x14ac:dyDescent="0.3">
      <c r="A39">
        <v>47</v>
      </c>
      <c r="B39">
        <v>37.5</v>
      </c>
      <c r="C39">
        <f t="shared" si="0"/>
        <v>938</v>
      </c>
    </row>
    <row r="40" spans="1:3" x14ac:dyDescent="0.3">
      <c r="A40">
        <v>48</v>
      </c>
      <c r="B40">
        <v>38.5</v>
      </c>
      <c r="C40">
        <f t="shared" si="0"/>
        <v>959</v>
      </c>
    </row>
    <row r="41" spans="1:3" x14ac:dyDescent="0.3">
      <c r="A41">
        <v>49</v>
      </c>
      <c r="B41">
        <v>39.5</v>
      </c>
      <c r="C41">
        <f t="shared" si="0"/>
        <v>980</v>
      </c>
    </row>
    <row r="42" spans="1:3" x14ac:dyDescent="0.3">
      <c r="A42">
        <v>50</v>
      </c>
      <c r="B42">
        <v>40.5</v>
      </c>
      <c r="C42">
        <f t="shared" si="0"/>
        <v>1001</v>
      </c>
    </row>
    <row r="43" spans="1:3" x14ac:dyDescent="0.3">
      <c r="A43">
        <v>51</v>
      </c>
      <c r="B43">
        <v>41.5</v>
      </c>
      <c r="C43">
        <f t="shared" si="0"/>
        <v>1022</v>
      </c>
    </row>
    <row r="44" spans="1:3" x14ac:dyDescent="0.3">
      <c r="A44">
        <v>52</v>
      </c>
      <c r="B44">
        <v>42.5</v>
      </c>
      <c r="C44">
        <f t="shared" si="0"/>
        <v>1043</v>
      </c>
    </row>
    <row r="45" spans="1:3" x14ac:dyDescent="0.3">
      <c r="A45">
        <v>53</v>
      </c>
      <c r="B45">
        <v>43.5</v>
      </c>
      <c r="C45">
        <f t="shared" si="0"/>
        <v>1064</v>
      </c>
    </row>
    <row r="46" spans="1:3" x14ac:dyDescent="0.3">
      <c r="A46">
        <v>54</v>
      </c>
      <c r="B46">
        <v>44.5</v>
      </c>
      <c r="C46">
        <f t="shared" si="0"/>
        <v>1085</v>
      </c>
    </row>
    <row r="47" spans="1:3" x14ac:dyDescent="0.3">
      <c r="A47">
        <v>55</v>
      </c>
      <c r="B47">
        <v>45.5</v>
      </c>
      <c r="C47">
        <f t="shared" si="0"/>
        <v>1106</v>
      </c>
    </row>
    <row r="48" spans="1:3" x14ac:dyDescent="0.3">
      <c r="A48">
        <v>56</v>
      </c>
      <c r="B48">
        <v>46.5</v>
      </c>
      <c r="C48">
        <f t="shared" si="0"/>
        <v>1127</v>
      </c>
    </row>
    <row r="49" spans="1:3" x14ac:dyDescent="0.3">
      <c r="A49">
        <v>57</v>
      </c>
      <c r="B49">
        <v>47.5</v>
      </c>
      <c r="C49">
        <f t="shared" si="0"/>
        <v>1148</v>
      </c>
    </row>
    <row r="50" spans="1:3" x14ac:dyDescent="0.3">
      <c r="A50">
        <v>58</v>
      </c>
      <c r="B50">
        <v>48.5</v>
      </c>
      <c r="C50">
        <f t="shared" si="0"/>
        <v>1169</v>
      </c>
    </row>
    <row r="51" spans="1:3" x14ac:dyDescent="0.3">
      <c r="A51">
        <v>59</v>
      </c>
      <c r="B51">
        <v>49.5</v>
      </c>
      <c r="C51">
        <f t="shared" si="0"/>
        <v>1190</v>
      </c>
    </row>
    <row r="52" spans="1:3" x14ac:dyDescent="0.3">
      <c r="A52">
        <v>60</v>
      </c>
      <c r="B52">
        <v>50.5</v>
      </c>
      <c r="C52">
        <f t="shared" si="0"/>
        <v>1211</v>
      </c>
    </row>
    <row r="53" spans="1:3" x14ac:dyDescent="0.3">
      <c r="A53">
        <v>61</v>
      </c>
      <c r="B53">
        <v>51.5</v>
      </c>
      <c r="C53">
        <f t="shared" si="0"/>
        <v>1232</v>
      </c>
    </row>
    <row r="54" spans="1:3" x14ac:dyDescent="0.3">
      <c r="A54">
        <v>62</v>
      </c>
      <c r="B54">
        <v>52.5</v>
      </c>
      <c r="C54">
        <f t="shared" si="0"/>
        <v>1253</v>
      </c>
    </row>
    <row r="55" spans="1:3" x14ac:dyDescent="0.3">
      <c r="A55">
        <v>63</v>
      </c>
      <c r="B55">
        <v>53.5</v>
      </c>
      <c r="C55">
        <f t="shared" si="0"/>
        <v>1274</v>
      </c>
    </row>
    <row r="56" spans="1:3" x14ac:dyDescent="0.3">
      <c r="A56">
        <v>64</v>
      </c>
      <c r="B56">
        <v>54.5</v>
      </c>
      <c r="C56">
        <f t="shared" si="0"/>
        <v>1295</v>
      </c>
    </row>
    <row r="57" spans="1:3" x14ac:dyDescent="0.3">
      <c r="A57">
        <v>65</v>
      </c>
      <c r="B57">
        <v>55.5</v>
      </c>
      <c r="C57">
        <f t="shared" si="0"/>
        <v>1316</v>
      </c>
    </row>
    <row r="58" spans="1:3" x14ac:dyDescent="0.3">
      <c r="A58">
        <v>66</v>
      </c>
      <c r="B58">
        <v>56.5</v>
      </c>
      <c r="C58">
        <f t="shared" si="0"/>
        <v>1337</v>
      </c>
    </row>
    <row r="59" spans="1:3" x14ac:dyDescent="0.3">
      <c r="A59">
        <v>67</v>
      </c>
      <c r="B59">
        <v>57.5</v>
      </c>
      <c r="C59">
        <f t="shared" si="0"/>
        <v>1358</v>
      </c>
    </row>
    <row r="60" spans="1:3" x14ac:dyDescent="0.3">
      <c r="A60">
        <v>68</v>
      </c>
      <c r="B60">
        <v>58.5</v>
      </c>
      <c r="C60">
        <f t="shared" si="0"/>
        <v>1379</v>
      </c>
    </row>
    <row r="61" spans="1:3" x14ac:dyDescent="0.3">
      <c r="A61">
        <v>69</v>
      </c>
      <c r="B61">
        <v>59.5</v>
      </c>
      <c r="C61">
        <f t="shared" si="0"/>
        <v>1400</v>
      </c>
    </row>
    <row r="62" spans="1:3" x14ac:dyDescent="0.3">
      <c r="A62">
        <v>70</v>
      </c>
      <c r="B62">
        <v>60.5</v>
      </c>
      <c r="C62">
        <f t="shared" si="0"/>
        <v>1421</v>
      </c>
    </row>
    <row r="63" spans="1:3" x14ac:dyDescent="0.3">
      <c r="A63">
        <v>71</v>
      </c>
      <c r="B63">
        <v>61.5</v>
      </c>
      <c r="C63">
        <f t="shared" si="0"/>
        <v>1442</v>
      </c>
    </row>
    <row r="64" spans="1:3" x14ac:dyDescent="0.3">
      <c r="A64">
        <v>72</v>
      </c>
      <c r="B64">
        <v>62.5</v>
      </c>
      <c r="C64">
        <f t="shared" si="0"/>
        <v>1463</v>
      </c>
    </row>
    <row r="65" spans="1:3" x14ac:dyDescent="0.3">
      <c r="A65">
        <v>73</v>
      </c>
      <c r="B65">
        <v>63.5</v>
      </c>
      <c r="C65">
        <f t="shared" si="0"/>
        <v>1484</v>
      </c>
    </row>
    <row r="66" spans="1:3" x14ac:dyDescent="0.3">
      <c r="A66">
        <v>74</v>
      </c>
      <c r="B66">
        <v>64.5</v>
      </c>
      <c r="C66">
        <f t="shared" si="0"/>
        <v>1505</v>
      </c>
    </row>
    <row r="67" spans="1:3" x14ac:dyDescent="0.3">
      <c r="A67">
        <v>75</v>
      </c>
      <c r="B67">
        <v>65.5</v>
      </c>
      <c r="C67">
        <f t="shared" ref="C67:C75" si="1">(A67*$G$1)+($G$2*B67)+8</f>
        <v>1526</v>
      </c>
    </row>
    <row r="68" spans="1:3" x14ac:dyDescent="0.3">
      <c r="A68">
        <v>76</v>
      </c>
      <c r="B68">
        <v>66.5</v>
      </c>
      <c r="C68">
        <f t="shared" si="1"/>
        <v>1547</v>
      </c>
    </row>
    <row r="69" spans="1:3" x14ac:dyDescent="0.3">
      <c r="A69">
        <v>77</v>
      </c>
      <c r="B69">
        <v>67.5</v>
      </c>
      <c r="C69">
        <f t="shared" si="1"/>
        <v>1568</v>
      </c>
    </row>
    <row r="70" spans="1:3" x14ac:dyDescent="0.3">
      <c r="A70">
        <v>78</v>
      </c>
      <c r="B70">
        <v>68.5</v>
      </c>
      <c r="C70">
        <f t="shared" si="1"/>
        <v>1589</v>
      </c>
    </row>
    <row r="71" spans="1:3" x14ac:dyDescent="0.3">
      <c r="A71">
        <v>79</v>
      </c>
      <c r="B71">
        <v>69.5</v>
      </c>
      <c r="C71">
        <f t="shared" si="1"/>
        <v>1610</v>
      </c>
    </row>
    <row r="72" spans="1:3" x14ac:dyDescent="0.3">
      <c r="A72">
        <v>80</v>
      </c>
      <c r="B72">
        <v>70.5</v>
      </c>
      <c r="C72">
        <f t="shared" si="1"/>
        <v>1631</v>
      </c>
    </row>
    <row r="73" spans="1:3" x14ac:dyDescent="0.3">
      <c r="A73">
        <v>81</v>
      </c>
      <c r="B73">
        <v>71.5</v>
      </c>
      <c r="C73">
        <f t="shared" si="1"/>
        <v>1652</v>
      </c>
    </row>
    <row r="74" spans="1:3" x14ac:dyDescent="0.3">
      <c r="A74">
        <v>82</v>
      </c>
      <c r="B74">
        <v>72.5</v>
      </c>
      <c r="C74">
        <f t="shared" si="1"/>
        <v>1673</v>
      </c>
    </row>
    <row r="75" spans="1:3" x14ac:dyDescent="0.3">
      <c r="A75">
        <v>83</v>
      </c>
      <c r="B75">
        <v>73.5</v>
      </c>
      <c r="C75">
        <f t="shared" si="1"/>
        <v>1694</v>
      </c>
    </row>
  </sheetData>
  <sortState xmlns:xlrd2="http://schemas.microsoft.com/office/spreadsheetml/2017/richdata2" ref="A2:B75">
    <sortCondition ref="A2:A75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2 f f 4 5 6 2 c - 0 1 9 9 - 4 f 3 e - b 0 d 5 - 8 5 a 2 9 0 4 c 0 0 9 3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 8 2 . 5 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e t S U R B V H h e 7 X 3 5 d 1 x H d t 7 t v d H Y g c a + k Q B I g h R X U S S 1 U N J I M + N x f O x J 4 j i x H Y 9 z Y p / j 5 O S / y B + T n P z u Y 8 9 4 7 B k N J V E U K Z L i I q 4 g A A I g 9 n 1 r 9 N 6 d + 9 2 q e v 2 6 0 Q B J c N F r o D + g U M t 7 6 O V V f e 8 u d a u e 6 5 8 u 3 8 h S G U X h 9 3 n p s 9 P 9 F I t G K U N u G h 8 b p e 7 u b h p f 9 d N S h G i g Y Y 2 C w S A t L y / T D 2 N R G p 9 a o L / 6 o 2 P k 9 X r l / 1 O p F L n d b k n x e J z 8 f j + t r a 5 Q T W 0 d Z b N Z S Y t L S z Q 3 O 0 d V l R W U T G U o E k 1 S d V V I 0 v r 6 O n V 2 d s j / 7 Q a J R E I + Q 2 V l J a U 5 j 8 d j F A h W y G e o q 2 + g e C x G / o C f P 5 + H X C 4 X p d N p 2 o x s U H V N L S W T C V p Y W C I X v 0 5 3 T z d 5 P B 4 u u e n y v W H + j D F 5 / T K 2 w v X P 3 5 Q J V Q y f n T 1 B q d i 6 D E g M J u S 3 J n w U y w b p 3 Y 4 E V Q U y F G W i g V D J N N H Q g o 8 O N K Q o s b k i b Y F A Q A j z 5 a W v 6 I M P 3 x d S Z H j A j j + b o N n Z W b p w 4 b w c x 0 C 2 I 5 P J 0 N T 0 N A 9 k F 7 W 2 t u i B v H v g P U D M t d U 1 J k m S X E z u u r p a T n V 5 7 4 3 3 R T I 3 g 6 m p K a q v r 6 d Y L E 6 R j Q 3 y c P u B A z 3 y e R K p N F 2 6 P S j n l Z G P M q E K E O C B / 9 N 3 j 4 h E W V y Y l z v 5 g x k P T a x 4 q K U 6 T c d b E 5 Z 0 A c k 2 e L C N j Y 3 L 4 G 9 t b Z V 2 O 3 7 7 2 9 9 R O A x p E K e + / l 5 6 + P A x v f v u a R o c f E K 1 t b V 0 8 O A B e v T o M S U T S W p t U 6 9 R S L L d Y H V l W S R h 7 r X w m b n D b a 8 9 P 7 / A n 3 + d u r q 6 h E g x l l i 4 G Q C 3 b t 2 m E y e O y 4 0 A / 2 N S L L p J V d U 1 5 P P 5 6 N K d Q Y r G E n J + G Q p l Q t n w R x d O 0 4 O p L B 0 J s 4 r H d + v F h Q X y h h r p 6 p h f i O J i x a / b 9 Y B W V l h t 4 0 H V 0 t o s p M C x B N / 9 H z 1 8 R C d P n t C v l s P i 4 h I N D Q 2 J 6 o V z a 2 p q m L g B W u Z B 3 9 t 7 U K T Z 6 w R U t 5 0 k G 0 h U V V W t a w r 4 X F B N T d k Q z 0 5 A Q 6 p 0 W q m y Q V Y f F x Y X 6 f u n c / q M M p h Q N / c 9 o b w 8 + D 4 / e 4 y m F y P k j i / y Y P T S + P g 4 D R w 9 S r + + m 6 F A h S L C J 7 1 s c y i N S I A 2 O 6 B S P X j w k P r 6 e n n A V k n b w s K i q I Z d X Z 0 y 0 C c n p 9 g O 6 5 J j a 2 t r t M 4 S r r 2 t L W / g 7 h b T k 8 + o r U O 9 N g C J A 8 m E g Q / A Z o r F o i K 5 E r D p N J F x 8 7 A T s N h n S S T i L E U T T P 6 g / B / O A a m y 2 Q y F K q v o i x s P K Z Z M 6 b P 3 L 9 x i d e 7 j N H C g k + r D h + i 3 9 4 l u T 1 W I i g d 7 A Y M G h D n a q a R T N d t M O 5 E J g B p 0 6 t R J k T g g z s j I U 1 E L W 1 q a 6 Y c f 7 j G B 2 J b h B H U S 9 a c j o 3 T t 2 + 9 E 4 r 0 O g E y z s 9 O 6 R q K + G T I B A a 7 X 1 t V b Z I B a i D L I F G V V D t h Y X 5 U b g 0 E W N t 3 E O K W 4 D c S Z 5 D K c N B v r a 0 J E k B Z E P d P b Q k c O v 1 P 0 G u + n 5 P r 1 l f 0 r o T o 6 j 9 D U a o U M e p 8 7 T e + 2 L J G f S R H n O z E 8 Z H c X m / i u i y t F V O H L 0 P v d U Z q e n q a l p W W q Z b W t M d w o a p w d k E a Q R K F Q y K r b z 7 l 5 8 x b X Q 2 J z w T E A Y G A + e f K E m p q a q a I i S D M z s / L + c A I Y d R B q F i S n K q d p d n q K W t s 7 L D V t c Z 7 V L p S Z 6 I 3 h J m l 7 U S w t L r D q W q d I w h K t r q 5 B H B F 4 T 9 x g c P M A 8 T Y j E f K x T b W 0 M M f v D Y m b o W j a R 7 X M W X y m u d l Z 6 u w d o C + u 3 9 a v v P + w b w k V a j x J f Q 2 s o m S S V B t M 8 c 0 l y 3 b O s H j g T p 4 4 Q V 8 M e q i i S g 1 4 3 K U 7 s 3 f o y J E j M r A M V l Z W a Y Y J N n B 0 Q A g A R 8 P A w B H L U 1 Y I D M w n T 4 b o 8 O F D c m c f H n 5 K 7 7 x z V B 9 V g x I E w X t A H Y Q 6 h Y H + o r C r c S 8 L k K q h M S w 3 F 3 z + S G S D i a / U V q h 6 5 n U N u d Z Z k j 1 a a a a 1 m J t + f i R O 4 x P z 1 N x Y T Q + X G y j p D l J 8 8 X s 5 f 7 + B C f X 9 v i I U + B B s O E M f d u M O n F Z q C / M q t r E i z g K j y s 2 s e + j B j I 8 6 6 1 J 0 K A z b o P h l g o d u M 7 L J p D p i S a V i w P t c u f I t X b z 4 k d S v X 7 9 J 5 8 6 d l b I d e P / L l 7 9 h 1 f E U f 5 5 8 x 8 H z s M B S K s x S b j e A b W X U w 5 V l l t Q s i a D i o W y k F M g O W 8 r v D / B 7 z T I B m + j b 8 Z B I c Z D M 7 3 X R T w 4 l 6 A 9 D I Z a s P k o u 3 5 L X 2 0 9 w / f r b / U O o U D B A F 4 / 3 U z q V s M i E f H R 0 l J q b W 5 g Q O X s D M O T a D g 8 f P q K j L J 2 e h w i r S h M T E y y Z D s v A w + t e v 3 6 d T p 8 + X X T S d m Z m R g Y 3 5 o t e F i t s F 8 G W M 9 K l G M R e 4 s 9 Q E V K q K F z / u N F 4 3 B 4 K V p h r k J V 2 n 8 8 v a i d U w E r t a I E k X G W i N b e 1 S 3 1 5 0 0 3 x t J s e z P q p t 2 q e / J W N N L I c 5 P / 1 k j s 2 x O e v y 3 n 7 A U o B 3 w e A J + / i 8 T 5 W X 2 K i 1 s D w H h s b k 2 P t 7 e 1 C K j u e R 6 a l p S W J Y n g e c B 5 I Z F c X k Z 8 7 d 0 4 8 f F e + + V b a D K A S Z j J Z V v V q d M v L o a 6 u 3 i I T J p J n p i d p Z m o y 7 / v E N j e F T A t z s 7 S + t i I 2 H h w U I B O u j Y K y m Y w N B z J l M m k p Q / 0 z Z A L q Q x m 2 Q d X c 3 P B 6 m B 7 P E l 3 s 2 W B p l q S U v 4 9 V y N 1 F e p Q i X L / Z B x L K 6 w 3 Q T 8 / 0 i Z 0 z O z d P F S y p M K g x W D A I B g d h 1 / T L u c 8 j k s H 9 e w / o n e P H d G 0 r 4 L y Y n Z 2 T 9 4 H n r x i + u 3 a d z l 8 4 x 4 N 5 i W r r o F Z l 2 J Z Z o g e s R g 4 w A R s b G y y n w + s A Q o 7 g k Q u z N A Y 5 j J M D 3 9 m Q H U C I E s 4 F M U E y h C b B Q Z F O p b f Y a F A J 4 T 1 c 3 s j Q w 5 U m 6 3 X w u X 9 6 O E 6 X h k M i q X y x h 5 R I 7 v 1 J Y C b U r T 1 N K E Q + f H o S Z I r T N w / X 6 c K h C h l A U P f Q + X B t Y 3 I V e F E y A Z c v X 6 E T J 9 6 R i V 0 7 R k e N 1 G s r q s 4 B e J / b t + 4 I I c 0 5 k B C Y S O 7 t P y R 1 O C U Q V c F n i w S B I 2 O 7 1 9 s t 5 u d m q K m 5 V d e 2 B y Q V r h + k f F V N r Y o J D K i I i u h m R G w t O D X q G 8 L 0 + y d B i 1 T H W t N U z a d 9 P x k U 1 7 w v M U K p Z E S O 7 V X s 6 X k o l 9 t F w b q j 9 J v 7 b v r X R 3 4 h E y Z a A d P p 8 O r B t f 0 y Z A I w t w Q n h h 0 g q X F 3 7 0 S m b 7 + 9 R q d O n x Q p A W c A A K 8 f 3 O B z s z N S h 7 p 0 7 N i A x P w d P / 6 O 2 D O T k 5 P y W V 8 X Q K Y X + d 4 h J j S + G 8 i E + S h D p k 2 t O k L q w U O 4 u D B H P z s c s 1 7 z w Y y H v h v z y v / C V m 1 s 7 M r r n 7 2 Y X L + 5 u j c l F A j j q T n F A z M l d s H F 7 h W R H o c O 9 e c N I n Q 2 B k b h f N J O g J 2 z s Q 4 j v V I k 4 M r q q n j 4 M L d U X b 2 9 Z w 4 T u o i k g A p o V D n j R R t 7 O k Q 9 B 5 X a C d v n 6 c g w R T b j d J R J B S e D t P N n h U 2 G m 0 J P T z d V W A 6 E H E B o O 5 n x n k 9 Z C q 9 v R F j 1 9 f C g b h Q V r K 2 t T Y 4 b d / l 2 Q P Q 5 y N z c 0 i q f F Z H o h W F N m B N r 0 T Y V r n s 0 6 a J v n i q 1 G s B 3 d f P N 7 e d H V B z k l / e e S v t e h O t f 9 i i h G l p P 0 9 x K U u 6 M 9 Z H v q K e r g w f i P P X 1 9 V k d D U D l Q 4 B q h s s v a q 3 A a z f H t h j C i b a b c z K I x 7 E M Y l 7 s t U e P B u m j j z 7 I e 3 8 A c z 6 w U W p q 8 u e c Q C A 4 T p a X V u i g x P w p o o B I k F S w 0 f B Z 1 t f W K c X f E 1 I T k 8 Z Y d h H w + 9 g u q 6 X R p 2 N 0 8 t Q J 6 4 Y B Z w w m l 7 G c A 8 s y G h r q u C 0 h k 7 n F M M 8 S s 4 n J h M 8 C o i 8 y A f G / 1 d U 1 V G 1 T d 6 G y m i g M f J + R + S z N J n I 2 F f L T n W m K J N z k d a d p d H J E 2 v c a m F C 3 9 x y h g u F T 3 K l s R P M A 6 A 2 M k M + d 4 T t y q 9 y t E a P X 3 6 8 k A Q J W 7 y 6 1 8 s B o p N 6 G F P X K f N O L A Z J g a m p a 1 L v t g M F 7 / / 4 D U d m A 5 5 H P S M 5 C w g H 4 L p C 0 0 1 O T N P 5 s S t R B R F r g N R c X F 9 k e m i W 3 x y u R 4 5 B Q I P L j R 4 / p O N t 5 k H A L r I 6 F w 8 2 y l A O Y e D b J U i d M M z N z 9 M 4 7 x 2 h q c o L a O z r l G L C 0 t E A u / j z V T P I 4 2 0 8 h V u 3 w u c z E r 4 G o c 9 y 2 u D j H 6 m C K O r s P i P c w U N t G 3 4 0 r B 4 b 5 P h 4 P a w 1 u D / 8 P A o 3 T 5 E s O S f t e g u t f r u 0 t Q l U 3 H 6 W 1 D a 8 M 5 u r I X T p 9 r E c 6 3 Q w C S C S o Z 8 + e T c g d / W G k V 1 S S j r o U H W 1 + O U L B F v r 0 0 4 9 1 y 1 a M s Y q Z 4 U E J C f g 8 w H a C W g V g g C K e s B j g A o e t B Y L B c T E + N s 4 q a 1 S i v u u Z Y L D r s A w E g x i S D J L J E A H v s b S 0 S o c O 9 8 s 1 w X F E h / T 3 9 8 l r w z 7 y a v U S W F p Y 4 L 8 g V a 2 E H B m A + M V I b 2 A 8 i M w b + u K J s r d w P l J 9 K E u r M T d l + R y v O 0 v e 1 N 6 S V H u K U P 5 Q L S V c P X S u c 4 N 8 l B C J h E 4 0 N g h g t 5 8 w y C 6 N q D k b j I + D j S y l E I 7 E m F z 1 0 N M l L 1 0 8 G J e 6 H c P D I x J 4 C k / e T g M L p L 5 2 7 T q d O X N q R x s N E Q 6 I A I d k e f z g B z p y 7 A S t r q 5 s C T t a Z w K B / G a C 1 Q C q 2 N i z Z x T 0 s 9 3 C x / G R P B 6 3 q G W Y Z 2 p k y Q T P X J I l C C Q U 5 t 0 M Y A 9 2 d L R b U R 7 r 6 2 t C L H y v W G y T 6 u v D 4 h a 3 Y 4 l V 2 A Z b v G A h w U B W f E 6 0 X R o K U D q D w K 4 c q d S 5 W S Z V i o K u Z X J l X k 9 w s B O w p y Z 2 3 + u q p p / 0 b p C X 1 Y k f 7 j 0 W I u 3 k a r a r L u D Z y I J X 3 L 6 / G w z S j a F 1 i q e 2 k i U S 2 Z T 5 o X Y e h J t J t 9 y F N 9 k I f z D r k z u v H X j / s 2 f P i L 1 V C L i h Z 2 e m Z T C C O P i c s j S 9 o V G O 2 8 m E c 2 D 4 b 2 7 y j Y J t I 9 R B E E Q s w P W d 5 B v D M E u a B v 5 c k L p Y O g J P H D y H d + 7 c Z / s G q 4 g r 6 P H j Q V n A a A A J B y l l D 5 k C C e v 5 M 8 B R 0 t r W y e + 5 1 c 1 d r 2 P + 8 P 4 A C L L M t p U B X O m I / 8 M N J a X J Z I D P j s T / x c l N 0 f T L R 4 M 4 G a 7 f X r t j / 7 4 l i 5 + f O 0 7 J + K Z 0 d C q d 4 e 5 S X 0 t 1 n o K 9 b A D y V P q z b C z n y N P N 6 t / U 5 B i l K p U q Z E c s G q F g x f b S 5 q e H Y z y g N u X O H 0 0 Q P V 0 N 0 s C B V j r T r 1 z s m x s b F O I B v 8 7 k 8 f i 8 t L a y K h I H a h U A E p h V s w D u 9 h i g S 0 u L Q t D W t v z o D H z f J b Z f P N 6 A n N v U p C Q H b K j L X 3 9 N L c 1 h c X v D Y X D 3 z j 3 6 7 P N P 5 T i A Z S N Q X f E / S m p s B a 6 Z O T Y 7 P S k q I W y g p u Y W a c M c F V 4 f g K R 0 e z y y v A M T w r j Z X B r i G w D f 4 g z M a x k p l U m n 2 F Z L U a V 7 U t p L H X t i H q o H i / e S M b E r 0 N l f j + Q i o w 2 K k Q m o C m b y y H S m I 0 G r Y 1 c p 4 V d u 5 U L s R C b g 1 7 f j d G s 0 I c v H 2 / t P 0 1 9 + f t g i E 5 D l t 8 L A x x K R U K h K 7 C F D J s B O J g C q E 9 S 0 L j b 2 Q S Z M / h q s r 6 2 K l G 1 u a Z c J Z k R v g E g A J C B I F I 2 n q L O z S 5 a E f P y J C s w 1 q N H v i 4 g N X L t i w M C H F x B o 4 f e H + m j I B E C l n G W 7 b m V 5 k S W l W k f l Z n V T c v 6 u W f J s 2 w + s / P H r u 0 U l j G f D e X 1 a q q n k V T 7 c 6 J o D y q O H z r o y 6 q f m y t S 2 B C p E d A o u 5 A R V + L L U W Z + i u m B S 5 m g + P + q m k + 0 J W V h o h 7 7 B b o s A 2 3 F R b y v d n g r S x I q X C a E P a C C c Z 2 p q 4 o W j w q H S t V p x c 0 r V w 7 4 O A G y b 2 Z k p K c O J A T c 5 3 O / 4 5 p g P 2 w g d o 0 O H + m i N C Q k 7 y a 7 i A p g b a m 5 u p r P v v S u u d D g 3 C o H r i I S I e t w I C g G S Q S r V 1 T e K m o k g W h A d S 1 6 A Y t 1 g X l M O 4 Y J y i q V y d m 4 p w / O 3 / / C / / r c u l y R + d v Y d 8 v L A U N I p Q 4 9 m v f R u Z 0 L u j g Y 7 k a u 1 s Z q a g 2 v U 3 + K h h m C a 7 t + / L 2 E + + H + o g p 1 1 a R p Z L O 5 x 2 w n v d i a p t z H n N R x m + 6 y 2 I s N 2 R 5 T V n I x I I j g Q A N g a k A R G H T K Y Z u K 1 t O Y c C H B H Y w I V a h e + L w i C s B / M R d 2 d r a K V R I i S 6 S w 9 W a q m w X l W z d x B 6 m n I 0 t U r V 6 i j s 6 P o R D A A K Z h i 6 Y I J W 5 y j w p 4 e 0 d D Q i E x E I 4 Y v V F k h o V A g o V n e b 5 B I x P j / l B 0 G W x A u d m C c b y h L m 2 o S G M 6 d Z 1 w 3 y H 1 X z o V g L L V T F R T 0 l n Z o E l + e 0 v 0 J c u c t z s 9 a 0 s n Q x u P O E W g n M g E Y 2 L A j Y E 8 g o L V Q 5 d o t v n n q F x v C 4 N m K h z w 8 d i a f j Y l 0 w l 0 d T o j x 0 W G x j T C o 7 Y A 9 0 t a e m x e a m Z 6 i x q a c q o X B j 0 G J / 7 s 6 F a b V q J u y g U a a i Y c p Z X v f r x 7 F q a G h Q b Y E 2 w k 9 P T 1 M U I 8 Q C H N n W D y J G 9 Q v f v F z i T n E / 8 P B M j K 8 N c r B 5 8 s F z M K z C q S z b n r C p D Y I s g Z g 7 w u r z L k P F 4 Z V P w i 1 b J a / V w n / l L S E + v z M Y Q n Y R M e j g 9 a i L l a z 3 N R R i z k O f d J z g E G J O y 4 8 X V V V l U J K u 4 v 7 0 j A b + z B 8 d g G 4 3 S H d k P A a k F i w b b A N F 6 D 2 e C g e o Y D v Y y S Y s Y c K J R i A 7 c 0 W I v m h Q P b P m 3 X 5 K O q u p f Y G P w 9 c 3 b g N Q G x 4 M d t a W 9 i u y U h 4 E 9 4 b g D T E + 7 e 1 t 9 H N G z f p 8 U K I m u p D t L w 4 w 4 R t F I 8 o p h r + 5 e s H N L w S p O n N f O 9 d N 6 v T o 3 w 9 C r 8 D 6 v J 5 W U K h H 2 N J l n C + 1 x e v + L b h + t f r d 2 3 3 s 9 L B 0 Z 5 2 C m Y T P P h D l o T 6 / S A G P 6 u B h 9 X O p v Y 7 4 o v g H p Z k v H P U 6 n S o T e P L z x m F L 4 H P + i I i W b b D 6 N N h a m w M y z l B V q E w Q e r 1 Y p C z G s Q D r t K 2 9 R e + G u L l Y k V c + 9 v h X D c T M 7 j 1 m u D 1 c Q 2 / / P J r 6 u s 7 S L 2 9 v Z a k x j G E O c H h 8 e l P P p G 2 K / y + m C o A 2 m v S N L O B m 5 p U i y L k y 8 g U g w G u r 8 s F i Z X 7 7 P i u 6 W S C J X O S A j 7 Y r q W 5 K P E F 7 + P O Q w f b P i J R e G Q l 2 F S B F w s T k Q Y v S y b Y M W 0 6 w g D 4 4 k n g t Z I J 2 I l M S 4 v z d O B g n 3 j 8 Y B c N P 3 k k Z A J W l x e F T C N D j 8 R N / X B o U u b L X o Z M g J s H M Z t v W w A i g V C I + j h 4 8 C D 9 / v d / k O 2 l A U j r + v o 6 6 j / U J / N Z N 8 b 9 F p m A q T U P h S u K e w g N 7 G Q C 0 D d 2 M g F Q l / j i S 4 r G X + 9 1 f 5 v g b 4 o v V l p p o L t d 3 M f o m N G J W b p 1 8 z s J H P X 5 K 6 i l a u f O L Q T u w D d Y h Z m f n 5 d I b I P d q n m 7 A b x i c P f b 0 X / 4 q O x k h B W 3 T S 1 t N D M 1 Q b 3 9 A / R w q Z 4 m M 1 v n x 1 4 E 1 8 a C d G 8 m 3 5 u G T T g x 9 w U b C W F L c E r 8 y Z / 8 g g Y f P 9 F n M K F X 1 y T m z + c P 0 I p t 8 h p X C J 7 Q k x 1 w q q i 2 X Y P / X 9 3 M 1 A u t b c K B Y u q l k 8 Q Z V m q p s 7 G K Z l k i T U / P U F d b m M 6 f P y e B o u i Q k F / Z U z s B 0 g h L O R C L h / 9 5 7 7 2 z V j j O F N s B m O x 9 E 9 h I b F U I l p c W R C r V F T g N 8 L n g u I D T A f Y L t u 2 6 N B y k 5 a g K L d o t 5 l k 9 s w P 7 V l T Y 9 u 5 T c M k 8 G e I e V 1 d X 6 c H 9 h 9 T f 3 0 t 3 7 9 6 l 4 2 E l u Q B c 5 U q / k k A v q R A U 7 S P M S S H B Q b H J U q q w 3 0 s h l d z E 7 k B b n U R X Y z l D c 7 O K C k D n L E T U Y N 3 J x Q 1 P 3 j f f X N H x b G 0 y m O x h N 9 j 0 H y F E b w q L + j M C k A p Q s 7 D K F Z / f q H d A K p W i o c F H E p D a z N I p l n I L y V N a + L 7 s 4 C 2 E / d 8 n 1 w L 0 w Y c X 6 P a t 2 3 m D H K R F G B P U 1 B M n j 8 u a M W y R N j b 4 A z V W 5 J a y f z v q Z 5 t q + / C u n Z D / f v r a y N 0 C c S 4 u m l u t l D 4 v p b T 1 l u l w N D X U i l e u 8 A 5 3 Z 3 L n T p 2 b m x N D + 6 O P P h Q 3 s s T O r e U M 3 6 9 H g v Q l S 4 A 3 C X i 5 A E x + 4 r M Y m w o 7 C A E g 2 P T U M 5 F I / Y c H + H t W 0 / i K h 6 6 z 3 f K 6 4 P N k 6 c G 0 I u / g v F f m x 9 y B e o l A x 2 5 L A K T j x x 9 f F P s J 1 x p R G J j s f v j g E V 1 4 / z x l 5 2 9 S t X 9 3 + 0 P A 2 1 c w Q 5 A D v y / e G w m j M 4 k 7 X I m B v 1 o B x R y c 2 h r r x d Y B m e w J q C 5 w t c I 2 g i S C N I P a A g I V z j F h A G N 5 A e 7 + 8 R d f u b F r Y H x g P q k w W h w B q A j v A c H a 2 t X e 5 C A f P t f g n I 8 S a X z / 1 w O E + U y v e 2 i U J f n 4 s p f S f P m u P 8 P q W r c s R t w J H Z 3 t s n o X 6 7 s 6 f R P U X v v y A 3 5 6 z U O f 9 + e e L 2 X v R 0 M k E A s J U m p t A + T X 7 S W Q S k p C H e t p p X B Y q U h 2 Y P 6 i P j N u t U c 2 1 V Z h G K A I 3 M T E r d n 2 2 A A 7 n m 4 0 f C x u 9 r e J t D f n + g Y Q S N r c 2 k b Y / 8 6 O I Z Y c b w L m + w 7 Z V G M 0 b U Q 2 q b s n 9 6 C B Y s D D 5 m Z n 5 0 W C w v M X m 7 w u c 3 4 v g 6 S + O V z s z S 2 L U U S S k p T N D 3 5 X S y x w w q 1 v B o 5 P C H m J R y N 5 d z R D o I W F B f L V 9 U o Z u H / v v q g p s I 8 q W C q Z C G w D D C q o U d g e 6 2 3 j 8 U r + Z 4 F 0 M t / j x 8 R c J C D L 9 J + H T p Z S C E 3 C t U W / H G m K Y 9 y / F B C M H G D V s x D W 6 5 h O 5 x Z c G l M t h V Q y E u q 9 Q w d E d b M T C Y C x j A D P u E 0 t O n 9 + 6 x b H B l 8 O B U T N 2 2 4 I h / x v d n C D z C n b X B A 2 S H k 2 N i r z T j 8 m Z h J N N D U 1 I y F H h Y C a / Y c v L t E / / u M / 0 e W v v 5 H w I o R p 4 Q k j G P H n e 7 Y u w t w J i J F 8 z P a b g e l P + Y t R K R l y j F K i 8 e l c 3 z o d J U O o m k q f q G 2 F d 3 P M j 6 A N 0 e I 7 Y Y Z 1 d 9 g k S b Y h t k N j Z Z o 2 b U s 5 3 h Q e F M w F 9 f Y f p r 5 D A 7 K v w 9 z s t C y J C P N n e d v I N J y R x + w A S U 1 6 q M 5 o + + T T j + m X v / x T + u n P P p c n l G C + 6 s K F c / K g u e r A z t e + E F d G A 3 S w I f / 7 K V V P + K P J Z H I E P u 8 Q h u E w l I R T I s A d i L 3 f T M y e S U B j u I G + v P Q 1 R e c e U t C 7 t W O x k T 2 I V D i h W Q y L B T F x b w r L a 5 t 5 + + v h u 2 D g Y p k G 3 O T Y G A X x e X p c v R Y 8 L 4 4 P W I p 6 q L G 5 V b Y v + 3 I o S H G + d p g H q w x V i j 0 K r y B Q 3 9 A g N z f s Y Y H H i g K B I t d + O + C m h f 0 k E J J k Y P o z h 1 z / w z l h r z s 5 l Y Q N d e F Y n 3 i X C i 8 6 B i G e X f v p T z 6 W i d l T T W o T S 8 A Q 6 f L T 5 9 s F b x t J d z V N L 8 U k 8 B T f C d t u 4 W 5 s I s 4 f D T + T f M s Y e w W 8 k A e a r / X B 7 n Z 5 s A H w N V + 7 L 4 Z C 1 N n d L f N m h 5 v U W i u D K L d p R Y 2 a X l K i z q 5 7 Z E L Y v m d H 3 t f l z 6 K S W n s 9 N q G i M Z y e S k L l 8 7 r S M i e C w W c n F T Z L M Z O 7 i O v D h v / x j U W J 8 n Y i k e w Y 3 W y j L B t U a 2 u r M t 9 k 5 q S A Z C j n Y H m b Q I A r p h J G Z v N t o j u L r b S k Y / t 4 z A j w g D j s Z G v t U W E O v C A e 6 g l 0 9 J N d e q r e 1 V 4 + 6 0 V d l I B / v w T g e E L 5 v B 6 2 L a b y i I Q y V K b C X W B R r q y p l 8 n K Y j j d m X v U 5 Y 8 N O C d c v g p 5 E k Y h q r O 5 Z e 5 v G 3 h o n K s + / x E 9 / k C Q 5 t J d s u E K A C J h 8 e H A Q G 5 X W 6 x O f h n Y 1 6 z h W n T V p S 3 6 F E X u d E f D 8 T Z U b 1 u z z H m A L C b B s 4 f H c l 6 f y E 3 U w v P U 3 X + c V c P 8 i Y s A 3 / 3 e 7 4 n L k g 6 P w 3 r l 6 a J H d m W F y m e A i c + h j d x C w r c J L K F Y i 2 T I 6 9 / 6 4 L i F T a 9 s C X b 1 3 i z X X H T + / H u 0 v r 4 h D 6 a D a v 2 y M O T E 1 m 3 w O d Q E W W W E z r Q F a h y g 5 2 b n E Z 2 R G x t O T I 6 P 5 W t v r B F 1 y E g i B L X C w 4 S d Y C 9 0 5 8 J f E B F 9 7 a v f U b g e G z t i S 7 E E f d o f o 4 / 7 Y l S l v V A j O v T H K Q B 5 Y D f Z t + C C B x C m 1 P H W 3 Y X 2 v A o w L 3 f x g 9 O 6 V h x r n k 6 K B 7 s l M t 8 d q K F 7 O o x p t 2 g M Z c S Z h H h F 7 m T u c n S 8 g p S s q o u W V 1 n D Q N 3 B y f H R 5 t l 0 U r x 7 A E i F W X r s + 4 C B a E g G w J a q r a t h a Z S g n x 6 K U V 0 F H g K m D 2 r g S X t O A u 7 S c x t u e X o 7 o s B x p 8 c 3 w q R n a 0 2 G + s J v X 0 X F M n j s y b E d E A E v / c L p 6 t j u Y g x b a 3 I O j B v P / B S u z N D 4 E v e n t N j / 5 k P U Z M 6 d n J w 1 w g o A F + S 0 f n A Z j G X z 1 E D s f 1 A M O C a r W 4 v A q V M Z d 6 f 8 N L w Y o B 9 s d 3 o E k A K F c z V v G k F f R g Z t A 0 u N 1 u r t 3 3 s + 4 q b f g / z F R v 0 L Y C O e P + z q + P 0 q W Y u o 9 K V t d G L 1 3 h R t S J g J M o e C v 1 k x n j k j 9 b X i 0 S t + C X C 9 c + e u J Z G 2 e 2 Q M X O e Y 7 b 9 7 9 9 6 W 5 y h h L Z F T g d 2 B M J A N N m 3 r p j 4 s s h X 0 m 0 I s 6 a Y / D K n r d L x t e + m I O M j d o i q Q Y U K h f 3 O A 2 r g S 9 d C R l u 3 f U 1 E M U R t w 1 W 8 d K 0 5 J j p Z Q L e E G m X / C O p w z Z 0 6 L 3 g 6 J t R 2 g B m I f O i T Y W v / 3 / / w / I S E m E n d 7 N / 0 x Y J 8 z C v k Q h a 0 r b w G 4 T m a 5 S K X / 9 U u D Q u k E 9 D W m 5 D m 9 9 R V Z 2 R l K + q p Y f 3 H b 8 l o u U t 2 J c L R T Y m V h R l Q 9 O 4 y b 1 m 4 / F Q J O C 7 j U / + Z X f 8 2 D 0 U X X 9 G N V S g X w n B m M L X n f + s 0 A e 7 T / 7 m 6 E O j 3 D 9 F H P O v f B m 1 3 b M r X m l m 3 Q g H P d u c n i Y q z K Y D 6 q y F h x S n K 0 U w J L N T x s J A O G Q F j 2 / i I w U Q d Y L l B C o W A W L o 8 E x E n x 5 A 0 t 4 3 g e o m m f T K b f v X 2 L a l e / F Z f 6 6 8 A n v V s l T N S 2 h H 5 w V n 1 f W F B o k 1 w 1 S O 5 0 x w S P u m L N P 3 7 C g j d 4 9 0 I V I Y t M y P H U v e c B / 2 c I 9 f 3 k q 7 l 1 f y y 8 y I 5 G z z 9 j Z 5 z p S M o 8 E L Y i L 1 Q r K y p r Z G U z 1 O 2 B g U P 0 2 a F X 9 z j W B j P k Z 7 5 U F Y n o R w s W e e L e J / 0 t p + i c 6 4 p W K q k d k 5 y Z 1 K h z I C o C 6 r E t 5 j G Y B l j f Z N z o x Y D / M W T C 5 V 9 / B Q P a 6 c D 3 e x X c n / G K / f J Z f 0 y m G j r r 8 l W 7 r 4 Y D s q 4 M g b A I D 7 r Q v T s H C a R b b H O d 3 t P z h m e 7 E n S 0 u Z C g W f q a 3 2 9 p E w N T 1 d U X z H 1 L 4 R m n h I O X x j v W h g r X K M m E N V B 2 I C K i 2 P O W g J G n o z p g U w F q 0 3 4 H j P z t g K X 1 J q Y O G C h 4 g q O J Z j C o L r J J 5 o t g a W q Q s h O / o 4 3 1 d Q k j Q 9 j R w 7 k C z Q F k 0 S R C v 0 v C j 6 6 j X c 7 g 8 s L C e t E x 4 4 T k W B v K 7 / P T v R / u i 9 p h o p 9 x M R H 1 v B l L 0 8 w s Q m D 4 L n v / A T 1 6 + J h u 3 / m B e g 8 e Y B V R b Y m F a P N i D 0 z b b 3 h e T C m 2 T 7 b f e L D f g 9 n G G v b K W i x 3 D T H / t B v 8 h 4 v d 9 O 6 Z k / L Q 7 u q a G v r H G 7 l Q K w O Q B + w R 8 i j 2 6 E y V 1 X F V W 1 1 V q 4 S d m P g K F W v + 8 V N t w E M 9 B 7 o l M g J L 2 K 9 c + Z a u X 7 9 B A X 9 A H q G C x 1 Z e v f q d P B 8 2 W B G k 0 6 d O 8 P / l 4 P R o c y c B 9 h q 2 A w O g L f + E S f V u p 1 L v z I O n g a b K l / f u Y O P R o N 9 D 4 X C T q I / Y R a m q N q y P a m g i G T I h k 6 2 a p a z b b X k i C U l a f N z 8 2 M m x B g Z 2 S j W b 9 m O v g 2 P H j s q G l q l 0 i v V s N 3 V 2 d t L 7 7 5 8 X i d X d n b + 5 C M J Z y n g 5 R B J u u a 4 G D a E s 1 Q U V g b B l g J l 4 x g P p X g R N T C Q E J J 9 o V 7 b S y s o y 9 1 O n z A k W z m + B O P r X I o 2 X C Y V c Q c 5 Q O b c 5 e X s x x 9 p Q r a 0 q 4 t r c o R b X V c d g a z B 0 l g F s K u O E A E a X P L S i 5 z T K e D l 8 P + G X i H I z j O F E + P y Q s k l B K u x a 2 x D a e T D P j 9 y Q / F A 4 Z 4 9 h m 2 l M d + C B b A g x 6 q 7 P f w 3 w R p E q S y 7 0 N / 8 0 V O p H F O m E Y 8 j k T B S K j B k n J M e O P E z O y o X T q K 6 u l V W e g H 2 5 N b Z V N g C R h h Z K 0 0 3 + Y w N 7 W L B m J o 4 I + 7 4 a M L I / 0 6 S 6 M e 6 l X / / m 3 2 h z Y 0 3 q h U B Y 0 W e n w / R e y x x l E u u y t u q r r 7 6 m y 5 c v y + o A 4 5 q X x w 3 p u W s 8 w E C R R a W M z h f W E d 2 S a 8 9 P L 6 9 6 v i 3 w 9 X L m D 2 5 Y B l D r m u v 8 r I L g e b G 5 h 5 A V o q z q 7 R 7 Y w 6 I q o C T H n C 1 S A w A P j r c m y c u a Q K D / l x S q y j 0 z 2 I 6 2 m r S s 4 E 0 l E x J L i R U A n 3 z y s a S W l t w a L 2 h s A b 3 A 8 H A 4 S e 8 f i F N P f Z K 6 6 p I i n Z g x 1 F m L G 6 U q I 4 F I q C O H x L O P F S f 9 O F Z C 4 U 5 l s L G u v E I 3 R 9 N 5 S 8 U B d a G x + 2 m Z T K 8 K 8 / j O p 6 w 2 2 7 c 6 A 7 D k A p K q c Q f H x I i O 6 k C E C x x J h Z u L G v w w 7 a d I E s N P u c / h E I G q j s c H G S k 0 v q y W 5 0 g C s T S Z T H I q H G t D 2 W f u E 3 z H S / N d a S m S k U t b C K g p J h a s j F c H H u V z a W j r 8 g x c Z / s D D w q R 5 v 9 7 k a G + H l f q n C G J v B E n U 0 a O 7 j f n y K u y m g d V D 2 3 S b h s r T k r O H Y W 4 l h o r y 6 v 0 x a X L F F k Y l w e O 2 Y G l H F e e l u 2 m 1 w V E R J g 9 D r 8 v e A A D t v 7 C c p K d o t + / G n r + d I W 1 H f O B G I V D K f q o N 0 a 1 Q T g h c o S J J V V + t D l O 5 7 t i l m 2 l U t m G e u k f r y 8 X F F p T W 0 P n 3 v + E z p 0 e k M W G 9 t A j d 6 C O I t H C M J Y y d g v Y N 0 1 V 6 v q u b J p V t D l g O Q m c C o j / g 8 1 U i J 0 2 E g X w 5 E U D r y c r D 2 x 7 N O O l 5 U 0 X V X g z b C f n E + v + j F Y D W U N 5 p y W h y M R 1 + 1 h x 0 o 9 z J R T f B s 0 O o t h L m z 8 r d d W n q b f 3 I N 2 6 d V v a g V t 8 F 8 W T 9 c p 4 f T C P Q g W Z i q n S e P h 2 O J S m 8 E s + L V J Q w N B 4 K s v S K S W k i S R g x 3 F H C 5 m U i o d 7 5 1 J E q Y g B T 5 q q X c v 8 E o U 0 d w 4 c a 0 P Z 3 e H Y x q r S m x C V A 8 B i w 3 k d z / c 6 H / V S R j 7 g B i / m O f W z Z M G E L V b Z Y t 8 O P H M K e 3 g Y Y N m J 2 Q n J v m M v c 8 K i g l L x s v T N S I A 6 a x W h c A J I F G T i H G t J 0 g c 9 M V X 3 p a m 9 J i l q X z N I D C l V M F 6 c k h w r o R I J R S h I q Z S 7 U h Y W G t 0 d n r 5 p / X C w M t 4 c E D 0 B I N a v m E x A d 2 C L B 9 h E x S b T M R l s 9 p S H o + M B q 3 a i v n F a i b o o E n d R w J s W F V 5 J I 8 5 Z t f O 4 M 3 R v 2 s 1 k U y s O H r D a 1 1 a t N u t B K B q e x O J U 8 F X Q 1 H J Y W m D 5 b 1 S + i s q t e 0 i c O H G c r n 4 / q G t l v A n w W B Y g 1 u / 7 I p L q e Q 9 W Y G 5 Y w F P 1 8 c R 4 v K g h l d u V Y V I x I V M w 5 o 3 d l K E 1 J p s 5 J 8 s k i s a z L C m Z X N D / G H 7 Z a j Z / v D g l O T b a P G b z 5 j X V b P X i g W z R q q O 6 V s a b B s K O M F d k h 3 m u 8 c t D q X d + j y L R 1 y y J U k w q i 0 R C J O S G Z F l K p T O U 5 h y G f 3 O t N 2 + s O C k 5 1 4 Z y K y 8 f i B O q K O 4 W z 7 r K 7 v K 3 C Y R 1 Y V c k C I r d 2 q 4 i t I R P W Z n u U K q e I Y 9 K G V O G C s i 5 O C 2 4 n G F S 8 Z l U 3 9 y 4 Z b w 4 J T n W h l q N J u j Z M 7 U O C p 9 1 e C L 3 O H + D z r p d e J n K e C V g f 4 4 v m F R Y z Q s H w U B z k g 4 2 p K S P n g / Q K U e e z Q T X 7 G Q S A t n J x W V u 2 0 w g x k + 1 Y Y K / r q F e v Z w D 4 V g b C k k F V K L M B I s k r Q l B A 7 h v y / h x g P 0 h T r Y n 5 a b W F 0 7 R R 3 r / Q H T X 6 Y 6 E T A 5 j n k k R y C Q l m Z A g l Y w z Q h E H 7 c Y x o X K T Y E O h D T t g D c 2 5 Z f f a w r H i l O R Y C Q W Y u D 2 Q a n X m 8 R a d 3 b j R y 3 j 7 w G a X 9 n V S Q S Y Q 1 j 9 h b w p s r Q y C f W J 7 M L W C I l O e B C q o V / v t y z Z U u 0 g n J t T g V I x i T t 8 5 t j j P n J H M h Q V O n D x D a 1 M P p V z G j w / 0 C s g E U p l 5 J y S s q Y I m g e M Y X F h P 1 V 6 T I p 8 b e 8 0 r g o Q r 1 b y T 1 6 2 i I m o D i k S u b I p a q p R 7 H A Q y k s r k y j W f K T p W n J I c 6 5 R A A p f w 6 B p I q K C P 6 M j A Y X n 8 J 2 B U Q T x X q A z n A K t + v 2 T 7 C n u f g 2 B f c J q P e M T 2 C n n T d K E r R o s b T D g m i J 8 J 5 m a C L G 2 y x F u e o 0 B 8 k h 6 z S p f N Y G 5 K z 0 9 Z Z a w 0 8 K p + t 4 0 R p y V H 2 1 D f j y / S 7 K y K i M D z o H A x T 5 0 + Q f O L O Q d F / 4 / w h I o y X h y Q V I m U c n u D O N + O + l i C Z e l C d 4 z W Y 5 i D Y i 2 E i f P J g J / W 3 a 1 M H L 3 I E G S C u i e k U s R y M f k u v H + c X 7 H 4 e H F C c r Q N B W A f g n v 3 7 l t b M m O f i Z l 4 s 5 S B b C Z F 6 x O 3 d K 0 M J 0 G p 6 0 p t B 0 n E P a 4 J A m I Z 0 i D d m F A P e Z M 6 t x e S C s m V T V N t b Z W c 5 1 Q 4 2 o Z C w o U 8 e O C A d A r 2 j / D 7 / R T K z M s u S N i n 4 O r V a 3 T q 5 D E + s w x H Q c i E G 1 6 O R E I O E M W Q x E Y W l V i 1 4 x s n 8 o P 1 C W q t T h A r i 3 x + S t o S K V Y R W U s p N k 6 c k h x t Q y G h W + Y X F i T K 3 G x w 6 c 4 m 6 c M P P 6 C W l m a 6 e P E j 6 g 2 r z i v D O R D Z J A R S R J I E U m n y W P X C 4 z q P J j L U U p m g Y y 0 x 1 k 5 g a 6 W o A o Z 0 k T H i p O R 4 l W 9 y N S a P s Y H 9 Z H a R r Q q 6 a C O a 2 r I c v g y n Q E k h Q x B L 1 T P E s R 2 T n F O e p O L 2 1 q q E l J c i 6 n / 7 G u J 0 6 H D + d n F O h K O d E k g r T B x s + I G L i 4 B Y Y H Z 2 l r 7 7 Y U z K x t u 3 E 3 D G b j Z p L G N 3 M A Q y 8 0 d C K i S 0 o a 7 z / K S 8 e s h P t k b F Z k 5 x G l s k e Z w O V M E D B 7 F B T / 7 4 c F p y v I Q C s N s o L j A u + O D j Q T p w o I e q a E k e E W r Q v Y P 7 H J O O p 1 5 w g 8 Y y X g 2 G Q L B 5 l f 2 k p R N y Y z / J c U 0 s n b s 4 P 9 0 e k z L s p j S O c Z / j E a D w 8 C 0 U f 9 K r 4 w A b j + / y z k 5 L 6 5 s W o T Y i E f J W 1 N D J k y f k s f 4 G h 7 c 8 z S G H c 1 2 K T P b 9 / M p 4 / b A T B H 1 l 6 j k J p P p Q H V f 1 L P c r C H O 2 M 8 p E S l F r J W w m J h Q n S K g M S 6 f m y j g F a p u L j g 2 n p Z K Q U I s p D 2 2 y 2 o e L X F V T R 0 M P f 5 D t m b F X 9 v O A v Q / 8 m k g 7 P T e 2 j F e D c o 0 r s i g J p c h k r 0 t Z y J T L c c 6 h p r i U I Z V a q 1 O S G 1 J 5 3 U m q 8 S f p w g e n 9 D s 5 G 4 6 3 o U y K b E T o + v W b 5 P M H 6 f j x d 2 h 4 e I Q m J i b 5 G B / l W 4 N 9 X 2 4 D S K R T 7 T l V L / q c B X F l 7 A 5 K v Q N J l F p n n 2 / K E U m p e 6 Z d S K X r N X 5 l I y H Z y Y T U E E x Q J A 7 7 d + u Y c G J y X X k 0 W h J 6 E J 5 z V J f Z o C z f A 5 q b 4 P X j u 4 F b b Y a I L / L l S E B W f h p g a c G h p h Q F m V Q 4 F 1 h m 0 t 2 c K G + I + T o h 5 A A x h F R a p Q O p Q B B N G C l r F c + U Q Z a e 2 j i F W Z 1 L c c e l U i n Z I R j / j / 1 E E o k E 1 + O y J 2 O 4 / z S 1 d r T r d 3 Q 2 S s K G Q p J 7 F B f W V p e l Q 0 A j X H i 0 4 d E 1 q Y K l H d g 7 G 0 s I 8 L 8 G R v U r 4 3 V A S Z w c m S B 1 0 K b K e d J I z s F x V U Z e y V K p K p B k g k H V g 2 R S T i V I K N h O Y j + h n E p T W 2 e 7 N Q 6 c n k r C h j L w B C q o g + 9 U u J u h 4 + A + B w q f t A d M Y / + C A g R y W / 2 V 8 S o A a Y Q 4 B Q T S J B L i o M 3 K F T k M w Z C 6 a h I U c C s i C a m E W P n q H h 5 d 5 A u q k K R S Q c n Y U E h z C Y / s h i Q O C i Y V N q D H C s 6 U f k y f f U 6 K + 5 m P 6 Y p G e f 3 U b o B r p p K Q R y d F G u W h M w S y 1 D q r r U i Z i d J Y m a C Q L 2 k j T p p i 3 K e 4 U Z q E M L M k q 4 L H P v i M 3 3 v r W H B q K i k J B S w t L 7 M 6 5 6 G V l V X p K H S o s K c I v i k / x f C V g U t r k q r b v X m K W H n q n a 1 u V / X M M b c r T Q f r E j l V T 6 R T m u 1 h j y K X J h T U R 2 k v s W i Y k i N U o r p V L j T c 5 j B a F x e X 6 I O e q H Q u Y J d S 5 U 0 w X y / s a p 1 F F L 7 u h i x 2 M m W z k F 6 G T L j p Z W S u 6 d 0 O 1 i 6 E S D k y g U C I h k i z v W T V O Z 3 9 + S / 1 O 5 c O S s Y p Y U 9 r a + v S U f A E I e L c 7 1 G d Z 0 h V x m u C d T 2 h 5 i m i G O I Y o t g 9 e L n j a O c c x z i d b I v R u c 5 N W Z E r R N L E A W m Q E q z e g U T J V F I c T V D 1 k l z 3 e L G g s P g Y c G o q K R v K p G h l s 3 U n O 3 C g W 8 o f 9 m x q U m X 4 i + G 8 4 t j + S B k i b e z J 2 E 1 w P l g k U t d Y i A O S 6 b K V C 7 l w L E 1 n 2 m O s P W x S w M P E s U i W 7 3 y I x l l 6 c X / B j g L R 0 K d I x 9 7 / l D 9 R f r + X Q i o 5 l c 8 A k e e T k 1 P c e V m a m p r m L w I j V 0 8 Q c o d t h x 2 4 R l U F D 1 P e l 2 A C I V m k A j k M S W x l J Z 1 M H W W T 8 z V k M l 3 o i p L P D Y n E 5 D G q H B K T B V L J E C e b T m i p x E l L K M j F m s b c I t J S Q s k S K l n b T h U V Q X G t N j Q 0 S I c 1 h V T I P w Y B 1 B Q A e x v Y 4 d n B 0 7 e h 9 / L e v 2 A C m b + G T J A 8 N i k k E g r t u m 6 u t 8 k b K p N C J i O p R B J J b s q K W I Z g e A 0 j m a D q Y Q + R 8 3 / 8 5 + r j l C A c v 8 B w p + T 1 B 1 R n M K m e P B m i 6 V V 4 n f S d k j s R w A C x P 9 6 y J r g 9 o f Y 3 z H V R k s k Q y R D I k E m R y 9 h L N s e D b u + v V 3 F 5 O T J B a u W S 5 Y h A g p T S e Z S J l G I J F a w I k Q v r y A v 6 u l Q S f / T S / c n W d 6 h O 0 a E r r o x S + 5 T q p 3 J 0 9 J f D O S k V D p X V O s B S 6 U A U I Y M m h s 7 l p m S p d J y D E I Y c 5 r h V V 3 k V Y v K 4 r A i D 6 8 9 l f c O T f r I n 7 r O 1 t V U J N 4 K a h 9 G I O c Y L / + 4 / W f 1 b i j 8 l r + P E / D X S Q V 1 d n d T u G e G O V X Y U O l M 6 W 1 K G / u 1 x g B Y j L n o 8 X 1 7 l y w z C H 0 U m c T h o c m k y Q V 1 D W R 1 X 9 X y 1 j + v S z m 0 W G d P U V o 1 n I Z t r r y W U L Y m q x 3 1 l b C g / a x h 4 b 2 M 7 9 Z 1 4 V 3 2 + E k b J E y r t 8 U t H Y R / 0 1 p a w J p B x T q D M n c g 5 O v 9 7 P B J l v 2 t 8 I I 7 K w C k h i K X a I b c I k p + E P J p I e Y m v r y E g 1 j M V I 5 J x S i A p F S 8 t J A K p k M + t 8 u v y Z 2 n v G 5 C P W M p w X R t 6 t i e G m H 9 1 m j Y 2 N u h Z v I 2 i a Z 9 s i o j Z d 5 N c b r d E p y N 3 u Z C g 9 O 4 T a B I p B u F X S y S d m A 2 q L J K K S S L t p k 0 T j Y / Z i a d I l i N Y w J 2 S + S b j H s 9 T + S C R u A w p h H I i n p D j U P E w l x i N x e m z v / i V f M J S h + u 7 o Y k 9 Q S j u Z f K s T J L H 6 6 f r E y F y y 5 P u N K E 8 m l R M p H x S 4 R 9 Z 8 9 3 D 5 F K E Y W J o E u l G K a s E g h S U h T S q L s S x 2 k z d E A q 5 I h U 2 V e m s U S q f E I q J Y 6 Q S J m m h 5 i n X u M o N m V Y 2 k v T h z 3 5 W s m 7 y Q u w d P z G T g v u R O z P J n W e S 6 k i V s F Q A n a w c F n a 1 0 A w g / q M S b u M l C f P Z 7 Q T h Q Y 8 8 j w D 2 Z G v j C 2 h X l f P K n I M c V j s n 5 Q B C O U X h C i V 1 o M 6 J R N I J B E q B S I h + 4 C R O C C Z T k s k U 5 1 R T 6 d 0 z Z A L 2 1 s R L Y 6 d 0 o g u T v J y n Q S 5 N H n W 3 V C S y B o Y Z Z H r g 8 R B U w 1 H 4 V J q k U v c E T S i o c K L G 2 R J U N y G R S b b r o M v 2 d i G Z 1 Y 5 c J 3 3 9 D L l i S b 6 u 2 l Y S O 8 k k I Z b K Y S + l 0 1 l K M M F i T C r 0 0 Y d / + l / 0 J 9 8 b c H 0 3 v E d U P h u u 3 5 z i W w V U P k 5 Q 9 2 z 2 l L K l b D Y V S z Z R / 6 y y q g N O V Q V B j H y A R a a k i M N / 8 M s 1 F t t S z k + 5 N t x M d G 7 Z U L m y u u F w W R N K z r X I Z f I 0 v Y e g V y a Q S U I k l E E k S C c m 0 5 1 n x N I q w d I s S l 5 K 0 M / / 8 m 8 d e 4 1 3 C y b U p O 6 K v Y M k 3 y 1 v 3 p 5 m k i g y y V M b N K G U P a V s K E U s F 7 n F n g K p N J k s Y n H i H / z q P z h k l d 8 2 h A h W L m y x w M M c B 9 S A 1 8 c U U X Q 7 f g x 5 Q B Z 1 g p B D n Z c j T u 4 8 t C l S y X H k a J O k V G W Q B 8 4 J R J E L g e y E 0 m l o L s u 2 E r c x m d K p B P n d c f r z v / w z C l X X 6 U + / d + D 4 v c 1 3 k / C U 8 K 7 2 K l Z F o F a o Z N l P 3 M G 4 a y r V T + c 8 I M z 8 C Z J R Y y R x u 1 F 7 1 K C y D z o k D M Z c 4 j / 8 C U x 6 T T C v L a T Q r 4 0 2 q f N n w u c w A 9 0 q q 8 + u P H E m 5 Y 5 h + 6 5 c u z m W K + e + u y 3 n J N d H 1 1 W Z r y f X j T R C E i L B X o q n 6 N Y z F 5 M J 7 f D w K U K d P 3 2 Q K p l M x f q u 5 N P 1 P S i h D G 7 e G m d d P c u S C K q f k l L K n Q 5 p p C U V J 5 F U I p F U 3 Z J O O u F S S Y 4 6 L p v 8 o l 0 O a e g W q 2 4 H G s 1 l L n b C N l 0 A 3 t g K I F A u 5 4 Q j m l h C M G l C r p J q 0 w n n g D T 4 E X U O i e v 2 H M c 5 F 3 J J m y K p u Y E I 0 X R d E U + R C j u 9 4 s k Y s J V w k w K 5 l i N p G p r F I k G Q C 0 T i G 1 s y T k c 6 / P T p v 9 9 b d p M d r u s j e 5 d Q w L V r T + W J e k b 9 M y 5 0 p e 4 p U h l i C a G E R K g j 1 2 W Q Q M o q A Y Z g U l Y N u q x y C / a q u d J o s 1 1 1 H s q 6 Z I M 0 6 S N C C J W r D D m I I D V V l 3 O Q q + O S V C V X t w i E d l V W 5 F H n W U Q C Y c y 5 Q h z d p h P a I J X Q V u F N U n 9 D X O r L k Q w 9 m V V b J y v N g H P W E o y q V x k K 0 q / + 7 i / w o f c s m F B T f D X 3 N q 5 e G 6 Z E i v V b Q y p N K J D L k l R a O o k 9 p W 0 p i 0 C S o w 4 u w M b C r 2 q 3 y g D O U y V 1 T C N X y k f e h c e g 1 p C S V Q c B 8 n M U z D l S k i Z T 5 r 8 6 W W X 8 W G 0 g h T k G 4 q h c j o M s c l w R C G 2 Q Q o Z g U P P M c Z Q p m 6 I T L T G K s 8 1 6 d 9 I t q p 5 R r R H o a t R t S K Z Q q I L + 9 u / / M z 7 1 n s a + I B R w 5 d t B S q a Y D p p Q L i a T h 1 V B I R G I x Y S x E 0 u R K U c q Q y g + q A i i 2 1 V R 5 z i i D k o d 0 I c Y u T Y F d d n l b 1 4 P 6 H b b A S G C K u j z k X M J v 3 I M p F A p r y z H N V m s N i Y J t y F X 5 F C 5 H L c T C m 0 g j i a T K i t p Z W w o y S G F d F 3 I I 4 Q C i T S Z u B y q C D C Z 9 q 6 a Z 4 f r x j 4 h F H D 5 m 8 d M K v 7 S h l D a r l I S C 4 Q p U P 8 K J J U k I Y 0 q g y S S y 6 8 m j L R L k 1 V + I W C w I 5 O / D K s O E u j S l h w F X e c / 8 o M K y r Y k d f w I U d B m c t O m 6 o Z I k t v K l p Q y h D J k A o m 0 R C o k F N Q 8 S K t K l k z / b R 9 I J g P X j a f 7 h 1 D A F S Y V H u a l i G S 3 q U C g H L G U + s c 0 k T q I Y 3 O n C 4 N U G c i R S 2 r m V 5 U N b M U t s H p A F e S v / q M y 3 Z 6 X g x B S U W c h L y z r l K s r 4 k i u H R N G + k g 7 y C J 1 q H a K Y H l k E i K Z M o i j C I U y j i k v n i J U h s s 1 N T X 0 N / + 9 d B c L 7 g Z M q G l 0 y 7 7 C 6 O g s D Q 2 x 9 W w R C m q g I R T s K k g q E M S Q y 5 Q V i Y R A y P F j K y v S S M k q G y j S F Q M G t i 5 a s L e B E N L C f + R v f i 4 n q l z K c h q T Q h W s d p V y x L H a D I k 0 s Y x 0 2 l H N 4 7 p M P c B l b r e b t F T C d M X Z 9 0 7 R h Y / O 4 l P u K + x L Q g H j Y 3 P 0 a H C K B z q T y K 7 6 2 e 0 p k U 6 a S D Z J p X I Q R O V S B H l Q l q L O p U 0 K G q Y 9 B 3 X x b V 0 g R R 7 o U m F g 0 O t c Z c h B B q m p O s 5 B w p m m b E u 5 N k U k I Y 2 p S 9 m 0 Q x q p X J 3 D R L K R S M i i c 6 P m w f m g 6 s p u c r m y 9 F e / + o 9 U V / / 8 J 6 P s R b h u 7 l N C A a l U h n 7 3 + 9 s s q Y x k 0 q S S c q G T Q h P J E A s / Y B L K u q 5 + V a 4 r q l 4 I e 1 O R q 8 9 D 3 d a O g W 9 y 1 a h y d Y 4 Q Q x V U W S e p 4 8 f u d J C k C a T b 7 e S S M g g j x F J 5 j k y c C 6 G g 5 i G B S N p u 0 s 4 H b E D 6 d / / w V / J g 8 f 0 K 1 8 3 R / U s o g 9 / + 9 i Y h U t 3 Y V Y p M m l i a R B a 5 h E A F 4 U m c h D r I D Y m E N F L i T P 6 + O I Q M G q b M O f 9 R m e T q D E M U H J A f U 7 a S j U w 2 8 g h h r D Z D J i Y N y n w x s F G l R S S 0 C 4 l Q V p L J c k B w n u W 2 i o o K + v v / + d f y m f Y z m F A z q m f 2 O a 5 f e 0 h z C 2 s 8 9 p W k E n I V U f / M P B V I Y h F M C I Q 6 E l 4 N f 2 x l y U 2 m K 0 X B A 1 x l 5 g 8 P b H s Z O Q g h F Z R U r p M 6 V i x p I h U Q C m W R R p K j T Z N I 5 z K B C x J p U h m p J C q e l k r 4 N l 1 d H f R n f / 4 L L p V R J p Q N G F i / / u e r P C y Z D I Z U I q W U x L J U v 6 J O C q 7 z a 6 g y t 6 G G B l W S t h c H B r 0 u W m V N H i m i T Z 2 g C I K y y q 2 6 I Z E k X Q Z Z d G 5 J K V 0 2 R F J t h k R c t t Q 8 k A h l T u L J S 1 E w G K C / + x / / l T x 4 T G Q Z g j K h i u D Z + B z d u j X I V 0 e R y q i A i l g g l C a W k C l H L P 6 j c p D I k E k V 1 D F V s g E t W y + / t I A U A h C i M F f H F H F U H T 9 W W Z K N U E I a 3 Q a S S K 7 q O R J p I g m J l E R S x F L k M W o e 6 i D Q R 5 9 c o J O n j 8 n n K M O A 6 P 8 D K N L / U Q w x v E E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 G u i d = " 6 e 8 f 1 d 9 0 - 7 b 5 0 - 4 3 f d - 8 2 c 5 - 9 3 7 0 0 a 9 6 3 6 a 4 "   R e v = " 1 "   R e v G u i d = " 9 e a 3 e 6 4 e - e 1 a 7 - 4 e e 9 - 9 7 f c - 5 f 1 d 2 4 0 7 8 3 d 7 " 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0 3 D 7 F 8 1 3 - 8 0 0 7 - 4 0 0 2 - B D B 4 - 2 2 A 1 8 9 4 B 6 6 8 D } "   T o u r I d = " 6 e c f d 2 2 e - 1 7 b 0 - 4 6 7 e - a d 2 1 - f 4 f 5 1 c 7 c 0 2 3 6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D e t S U R B V H h e 7 X 3 5 d 1 x H d t 7 t v d H Y g c a + k Q B I g h R X U S S 1 U N J I M + N x f O x J 4 j i x H Y 9 z Y p / j 5 O S / y B + T n P z u Y 8 9 4 7 B k N J V E U K Z L i I q 4 g A A I g 9 n 1 r 9 N 6 d + 9 2 q e v 2 6 0 Q B J c N F r o D + g U M t 7 6 O V V f e 8 u d a u e 6 5 8 u 3 8 h S G U X h 9 3 n p s 9 P 9 F I t G K U N u G h 8 b p e 7 u b h p f 9 d N S h G i g Y Y 2 C w S A t L y / T D 2 N R G p 9 a o L / 6 o 2 P k 9 X r l / 1 O p F L n d b k n x e J z 8 f j + t r a 5 Q T W 0 d Z b N Z S Y t L S z Q 3 O 0 d V l R W U T G U o E k 1 S d V V I 0 v r 6 O n V 2 d s j / 7 Q a J R E I + Q 2 V l J a U 5 j 8 d j F A h W y G e o q 2 + g e C x G / o C f P 5 + H X C 4 X p d N p 2 o x s U H V N L S W T C V p Y W C I X v 0 5 3 T z d 5 P B 4 u u e n y v W H + j D F 5 / T K 2 w v X P 3 5 Q J V Q y f n T 1 B q d i 6 D E g M J u S 3 J n w U y w b p 3 Y 4 E V Q U y F G W i g V D J N N H Q g o 8 O N K Q o s b k i b Y F A Q A j z 5 a W v 6 I M P 3 x d S Z H j A j j + b o N n Z W b p w 4 b w c x 0 C 2 I 5 P J 0 N T 0 N A 9 k F 7 W 2 t u i B v H v g P U D M t d U 1 J k m S X E z u u r p a T n V 5 7 4 3 3 R T I 3 g 6 m p K a q v r 6 d Y L E 6 R j Q 3 y c P u B A z 3 y e R K p N F 2 6 P S j n l Z G P M q E K E O C B / 9 N 3 j 4 h E W V y Y l z v 5 g x k P T a x 4 q K U 6 T c d b E 5 Z 0 A c k 2 e L C N j Y 3 L 4 G 9 t b Z V 2 O 3 7 7 2 9 9 R O A x p E K e + / l 5 6 + P A x v f v u a R o c f E K 1 t b V 0 8 O A B e v T o M S U T S W p t U 6 9 R S L L d Y H V l W S R h 7 r X w m b n D b a 8 9 P 7 / A n 3 + d u r q 6 h E g x l l i 4 G Q C 3 b t 2 m E y e O y 4 0 A / 2 N S L L p J V d U 1 5 P P 5 6 N K d Q Y r G E n J + G Q p l Q t n w R x d O 0 4 O p L B 0 J s 4 r H d + v F h Q X y h h r p 6 p h f i O J i x a / b 9 Y B W V l h t 4 0 H V 0 t o s p M C x B N / 9 H z 1 8 R C d P n t C v l s P i 4 h I N D Q 2 J 6 o V z a 2 p q m L g B W u Z B 3 9 t 7 U K T Z 6 w R U t 5 0 k G 0 h U V V W t a w r 4 X F B N T d k Q z 0 5 A Q 6 p 0 W q m y Q V Y f F x Y X 6 f u n c / q M M p h Q N / c 9 o b w 8 + D 4 / e 4 y m F y P k j i / y Y P T S + P g 4 D R w 9 S r + + m 6 F A h S L C J 7 1 s c y i N S I A 2 O 6 B S P X j w k P r 6 e n n A V k n b w s K i q I Z d X Z 0 y 0 C c n p 9 g O 6 5 J j a 2 t r t M 4 S r r 2 t L W / g 7 h b T k 8 + o r U O 9 N g C J A 8 m E g Q / A Z o r F o i K 5 E r D p N J F x 8 7 A T s N h n S S T i L E U T T P 6 g / B / O A a m y 2 Q y F K q v o i x s P K Z Z M 6 b P 3 L 9 x i d e 7 j N H C g k + r D h + i 3 9 4 l u T 1 W I i g d 7 A Y M G h D n a q a R T N d t M O 5 E J g B p 0 6 t R J k T g g z s j I U 1 E L W 1 q a 6 Y c f 7 j G B 2 J b h B H U S 9 a c j o 3 T t 2 + 9 E 4 r 0 O g E y z s 9 O 6 R q K + G T I B A a 7 X 1 t V b Z I B a i D L I F G V V D t h Y X 5 U b g 0 E W N t 3 E O K W 4 D c S Z 5 D K c N B v r a 0 J E k B Z E P d P b Q k c O v 1 P 0 G u + n 5 P r 1 l f 0 r o T o 6 j 9 D U a o U M e p 8 7 T e + 2 L J G f S R H n O z E 8 Z H c X m / i u i y t F V O H L 0 P v d U Z q e n q a l p W W q Z b W t M d w o a p w d k E a Q R K F Q y K r b z 7 l 5 8 x b X Q 2 J z w T E A Y G A + e f K E m p q a q a I i S D M z s / L + c A I Y d R B q F i S n K q d p d n q K W t s 7 L D V t c Z 7 V L p S Z 6 I 3 h J m l 7 U S w t L r D q W q d I w h K t r q 5 B H B F 4 T 9 x g c P M A 8 T Y j E f K x T b W 0 M M f v D Y m b o W j a R 7 X M W X y m u d l Z 6 u w d o C + u 3 9 a v v P + w b w k V a j x J f Q 2 s o m S S V B t M 8 c 0 l y 3 b O s H j g T p 4 4 Q V 8 M e q i i S g 1 4 3 K U 7 s 3 f o y J E j M r A M V l Z W a Y Y J N n B 0 Q A g A R 8 P A w B H L U 1 Y I D M w n T 4 b o 8 O F D c m c f H n 5 K 7 7 x z V B 9 V g x I E w X t A H Y Q 6 h Y H + o r C r c S 8 L k K q h M S w 3 F 3 z + S G S D i a / U V q h 6 5 n U N u d Z Z k j 1 a a a a 1 m J t + f i R O 4 x P z 1 N x Y T Q + X G y j p D l J 8 8 X s 5 f 7 + B C f X 9 v i I U + B B s O E M f d u M O n F Z q C / M q t r E i z g K j y s 2 s e + j B j I 8 6 6 1 J 0 K A z b o P h l g o d u M 7 L J p D p i S a V i w P t c u f I t X b z 4 k d S v X 7 9 J 5 8 6 d l b I d e P / L l 7 9 h 1 f E U f 5 5 8 x 8 H z s M B S K s x S b j e A b W X U w 5 V l l t Q s i a D i o W y k F M g O W 8 r v D / B 7 z T I B m + j b 8 Z B I c Z D M 7 3 X R T w 4 l 6 A 9 D I Z a s P k o u 3 5 L X 2 0 9 w / f r b / U O o U D B A F 4 / 3 U z q V s M i E f H R 0 l J q b W 5 g Q O X s D M O T a D g 8 f P q K j L J 2 e h w i r S h M T E y y Z D s v A w + t e v 3 6 d T p 8 + X X T S d m Z m R g Y 3 5 o t e F i t s F 8 G W M 9 K l G M R e 4 s 9 Q E V K q K F z / u N F 4 3 B 4 K V p h r k J V 2 n 8 8 v a i d U w E r t a I E k X G W i N b e 1 S 3 1 5 0 0 3 x t J s e z P q p t 2 q e / J W N N L I c 5 P / 1 k j s 2 x O e v y 3 n 7 A U o B 3 w e A J + / i 8 T 5 W X 2 K i 1 s D w H h s b k 2 P t 7 e 1 C K j u e R 6 a l p S W J Y n g e c B 5 I Z F c X k Z 8 7 d 0 4 8 f F e + + V b a D K A S Z j J Z V v V q d M v L o a 6 u 3 i I T J p J n p i d p Z m o y 7 / v E N j e F T A t z s 7 S + t i I 2 H h w U I B O u j Y K y m Y w N B z J l M m k p Q / 0 z Z A L q Q x m 2 Q d X c 3 P B 6 m B 7 P E l 3 s 2 W B p l q S U v 4 9 V y N 1 F e p Q i X L / Z B x L K 6 w 3 Q T 8 / 0 i Z 0 z O z d P F S y p M K g x W D A I B g d h 1 / T L u c 8 j k s H 9 e w / o n e P H d G 0 r 4 L y Y n Z 2 T 9 4 H n r x i + u 3 a d z l 8 4 x 4 N 5 i W r r o F Z l 2 J Z Z o g e s R g 4 w A R s b G y y n w + s A Q o 7 g k Q u z N A Y 5 j J M D 3 9 m Q H U C I E s 4 F M U E y h C b B Q Z F O p b f Y a F A J 4 T 1 c 3 s j Q w 5 U m 6 3 X w u X 9 6 O E 6 X h k M i q X y x h 5 R I 7 v 1 J Y C b U r T 1 N K E Q + f H o S Z I r T N w / X 6 c K h C h l A U P f Q + X B t Y 3 I V e F E y A Z c v X 6 E T J 9 6 R i V 0 7 R k e N 1 G s r q s 4 B e J / b t + 4 I I c 0 5 k B C Y S O 7 t P y R 1 O C U Q V c F n i w S B I 2 O 7 1 9 s t 5 u d m q K m 5 V d e 2 B y Q V r h + k f F V N r Y o J D K i I i u h m R G w t O D X q G 8 L 0 + y d B i 1 T H W t N U z a d 9 P x k U 1 7 w v M U K p Z E S O 7 V X s 6 X k o l 9 t F w b q j 9 J v 7 b v r X R 3 4 h E y Z a A d P p 8 O r B t f 0 y Z A I w t w Q n h h 0 g q X F 3 7 0 S m b 7 + 9 R q d O n x Q p A W c A A K 8 f 3 O B z s z N S h 7 p 0 7 N i A x P w d P / 6 O 2 D O T k 5 P y W V 8 X Q K Y X + d 4 h J j S + G 8 i E + S h D p k 2 t O k L q w U O 4 u D B H P z s c s 1 7 z w Y y H v h v z y v / C V m 1 s 7 M r r n 7 2 Y X L + 5 u j c l F A j j q T n F A z M l d s H F 7 h W R H o c O 9 e c N I n Q 2 B k b h f N J O g J 2 z s Q 4 j v V I k 4 M r q q n j 4 M L d U X b 2 9 Z w 4 T u o i k g A p o V D n j R R t 7 O k Q 9 B 5 X a C d v n 6 c g w R T b j d J R J B S e D t P N n h U 2 G m 0 J P T z d V W A 6 E H E B o O 5 n x n k 9 Z C q 9 v R F j 1 9 f C g b h Q V r K 2 t T Y 4 b d / l 2 Q P Q 5 y N z c 0 i q f F Z H o h W F N m B N r 0 T Y V r n s 0 6 a J v n i q 1 G s B 3 d f P N 7 e d H V B z k l / e e S v t e h O t f 9 i i h G l p P 0 9 x K U u 6 M 9 Z H v q K e r g w f i P P X 1 9 V k d D U D l Q 4 B q h s s v a q 3 A a z f H t h j C i b a b c z K I x 7 E M Y l 7 s t U e P B u m j j z 7 I e 3 8 A c z 6 w U W p q 8 u e c Q C A 4 T p a X V u i g x P w p o o B I k F S w 0 f B Z 1 t f W K c X f E 1 I T k 8 Z Y d h H w + 9 g u q 6 X R p 2 N 0 8 t Q J 6 4 Y B Z w w m l 7 G c A 8 s y G h r q u C 0 h k 7 n F M M 8 S s 4 n J h M 8 C o i 8 y A f G / 1 d U 1 V G 1 T d 6 G y m i g M f J + R + S z N J n I 2 F f L T n W m K J N z k d a d p d H J E 2 v c a m F C 3 9 x y h g u F T 3 K l s R P M A 6 A 2 M k M + d 4 T t y q 9 y t E a P X 3 6 8 k A Q J W 7 y 6 1 8 s B o p N 6 G F P X K f N O L A Z J g a m p a 1 L v t g M F 7 / / 4 D U d m A 5 5 H P S M 5 C w g H 4 L p C 0 0 1 O T N P 5 s S t R B R F r g N R c X F 9 k e m i W 3 x y u R 4 5 B Q I P L j R 4 / p O N t 5 k H A L r I 6 F w 8 2 y l A O Y e D b J U i d M M z N z 9 M 4 7 x 2 h q c o L a O z r l G L C 0 t E A u / j z V T P I 4 2 0 8 h V u 3 w u c z E r 4 G o c 9 y 2 u D j H 6 m C K O r s P i P c w U N t G 3 4 0 r B 4 b 5 P h 4 P a w 1 u D / 8 P A o 3 T 5 E s O S f t e g u t f r u 0 t Q l U 3 H 6 W 1 D a 8 M 5 u r I X T p 9 r E c 6 3 Q w C S C S o Z 8 + e T c g d / W G k V 1 S S j r o U H W 1 + O U L B F v r 0 0 4 9 1 y 1 a M s Y q Z 4 U E J C f g 8 w H a C W g V g g C K e s B j g A o e t B Y L B c T E + N s 4 q a 1 S i v u u Z Y L D r s A w E g x i S D J L J E A H v s b S 0 S o c O 9 8 s 1 w X F E h / T 3 9 8 l r w z 7 y a v U S W F p Y 4 L 8 g V a 2 E H B m A + M V I b 2 A 8 i M w b + u K J s r d w P l J 9 K E u r M T d l + R y v O 0 v e 1 N 6 S V H u K U P 5 Q L S V c P X S u c 4 N 8 l B C J h E 4 0 N g h g t 5 8 w y C 6 N q D k b j I + D j S y l E I 7 E m F z 1 0 N M l L 1 0 8 G J e 6 H c P D I x J 4 C k / e T g M L p L 5 2 7 T q d O X N q R x s N E Q 6 I A I d k e f z g B z p y 7 A S t r q 5 s C T t a Z w K B / G a C 1 Q C q 2 N i z Z x T 0 s 9 3 C x / G R P B 6 3 q G W Y Z 2 p k y Q T P X J I l C C Q U 5 t 0 M Y A 9 2 d L R b U R 7 r 6 2 t C L H y v W G y T 6 u v D 4 h a 3 Y 4 l V 2 A Z b v G A h w U B W f E 6 0 X R o K U D q D w K 4 c q d S 5 W S Z V i o K u Z X J l X k 9 w s B O w p y Z 2 3 + u q p p / 0 b p C X 1 Y k f 7 j 0 W I u 3 k a r a r L u D Z y I J X 3 L 6 / G w z S j a F 1 i q e 2 k i U S 2 Z T 5 o X Y e h J t J t 9 y F N 9 k I f z D r k z u v H X j / s 2 f P i L 1 V C L i h Z 2 e m Z T C C O P i c s j S 9 o V G O 2 8 m E c 2 D 4 b 2 7 y j Y J t I 9 R B E E Q s w P W d 5 B v D M E u a B v 5 c k L p Y O g J P H D y H d + 7 c Z / s G q 4 g r 6 P H j Q V n A a A A J B y l l D 5 k C C e v 5 M 8 B R 0 t r W y e + 5 1 c 1 d r 2 P + 8 P 4 A C L L M t p U B X O m I / 8 M N J a X J Z I D P j s T / x c l N 0 f T L R 4 M 4 G a 7 f X r t j / 7 4 l i 5 + f O 0 7 J + K Z 0 d C q d 4 e 5 S X 0 t 1 n o K 9 b A D y V P q z b C z n y N P N 6 t / U 5 B i l K p U q Z E c s G q F g x f b S 5 q e H Y z y g N u X O H 0 0 Q P V 0 N 0 s C B V j r T r 1 z s m x s b F O I B v 8 7 k 8 f i 8 t L a y K h I H a h U A E p h V s w D u 9 h i g S 0 u L Q t D W t v z o D H z f J b Z f P N 6 A n N v U p C Q H b K j L X 3 9 N L c 1 h c X v D Y X D 3 z j 3 6 7 P N P 5 T i A Z S N Q X f E / S m p s B a 6 Z O T Y 7 P S k q I W y g p u Y W a c M c F V 4 f g K R 0 e z y y v A M T w r j Z X B r i G w D f 4 g z M a x k p l U m n 2 F Z L U a V 7 U t p L H X t i H q o H i / e S M b E r 0 N l f j + Q i o w 2 K k Q m o C m b y y H S m I 0 G r Y 1 c p 4 V d u 5 U L s R C b g 1 7 f j d G s 0 I c v H 2 / t P 0 1 9 + f t g i E 5 D l t 8 L A x x K R U K h K 7 C F D J s B O J g C q E 9 S 0 L j b 2 Q S Z M / h q s r 6 2 K l G 1 u a Z c J Z k R v g E g A J C B I F I 2 n q L O z S 5 a E f P y J C s w 1 q N H v i 4 g N X L t i w M C H F x B o 4 f e H + m j I B E C l n G W 7 b m V 5 k S W l W k f l Z n V T c v 6 u W f J s 2 w + s / P H r u 0 U l j G f D e X 1 a q q n k V T 7 c 6 J o D y q O H z r o y 6 q f m y t S 2 B C p E d A o u 5 A R V + L L U W Z + i u m B S 5 m g + P + q m k + 0 J W V h o h 7 7 B b o s A 2 3 F R b y v d n g r S x I q X C a E P a C C c Z 2 p q 4 o W j w q H S t V p x c 0 r V w 7 4 O A G y b 2 Z k p K c O J A T c 5 3 O / 4 5 p g P 2 w g d o 0 O H + m i N C Q k 7 y a 7 i A p g b a m 5 u p r P v v S u u d D g 3 C o H r i I S I e t w I C g G S Q S r V 1 T e K m o k g W h A d S 1 6 A Y t 1 g X l M O 4 Y J y i q V y d m 4 p w / O 3 / / C / / r c u l y R + d v Y d 8 v L A U N I p Q 4 9 m v f R u Z 0 L u j g Y 7 k a u 1 s Z q a g 2 v U 3 + K h h m C a 7 t + / L 2 E + + H + o g p 1 1 a R p Z L O 5 x 2 w n v d i a p t z H n N R x m + 6 y 2 I s N 2 R 5 T V n I x I I j g Q A N g a k A R G H T K Y Z u K 1 t O Y c C H B H Y w I V a h e + L w i C s B / M R d 2 d r a K V R I i S 6 S w 9 W a q m w X l W z d x B 6 m n I 0 t U r V 6 i j s 6 P o R D A A K Z h i 6 Y I J W 5 y j w p 4 e 0 d D Q i E x E I 4 Y v V F k h o V A g o V n e b 5 B I x P j / l B 0 G W x A u d m C c b y h L m 2 o S G M 6 d Z 1 w 3 y H 1 X z o V g L L V T F R T 0 l n Z o E l + e 0 v 0 J c u c t z s 9 a 0 s n Q x u P O E W g n M g E Y 2 L A j Y E 8 g o L V Q 5 d o t v n n q F x v C 4 N m K h z w 8 d i a f j Y l 0 w l 0 d T o j x 0 W G x j T C o 7 Y A 9 0 t a e m x e a m Z 6 i x q a c q o X B j 0 G J / 7 s 6 F a b V q J u y g U a a i Y c p Z X v f r x 7 F q a G h Q b Y E 2 w k 9 P T 1 M U I 8 Q C H N n W D y J G 9 Q v f v F z i T n E / 8 P B M j K 8 N c r B 5 8 s F z M K z C q S z b n r C p D Y I s g Z g 7 w u r z L k P F 4 Z V P w i 1 b J a / V w n / l L S E + v z M Y Q n Y R M e j g 9 a i L l a z 3 N R R i z k O f d J z g E G J O y 4 8 X V V V l U J K u 4 v 7 0 j A b + z B 8 d g G 4 3 S H d k P A a k F i w b b A N F 6 D 2 e C g e o Y D v Y y S Y s Y c K J R i A 7 c 0 W I v m h Q P b P m 3 X 5 K O q u p f Y G P w 9 c 3 b g N Q G x 4 M d t a W 9 i u y U h 4 E 9 4 b g D T E + 7 e 1 t 9 H N G z f p 8 U K I m u p D t L w 4 w 4 R t F I 8 o p h r + 5 e s H N L w S p O n N f O 9 d N 6 v T o 3 w 9 C r 8 D 6 v J 5 W U K h H 2 N J l n C + 1 x e v + L b h + t f r d 2 3 3 s 9 L B 0 Z 5 2 C m Y T P P h D l o T 6 / S A G P 6 u B h 9 X O p v Y 7 4 o v g H p Z k v H P U 6 n S o T e P L z x m F L 4 H P + i I i W b b D 6 N N h a m w M y z l B V q E w Q e r 1 Y p C z G s Q D r t K 2 9 R e + G u L l Y k V c + 9 v h X D c T M 7 j 1 m u D 1 c Q 2 / / P J r 6 u s 7 S L 2 9 v Z a k x j G E O c H h 8 e l P P p G 2 K / y + m C o A 2 m v S N L O B m 5 p U i y L k y 8 g U g w G u r 8 s F i Z X 7 7 P i u 6 W S C J X O S A j 7 Y r q W 5 K P E F 7 + P O Q w f b P i J R e G Q l 2 F S B F w s T k Q Y v S y b Y M W 0 6 w g D 4 4 k n g t Z I J 2 I l M S 4 v z d O B g n 3 j 8 Y B c N P 3 k k Z A J W l x e F T C N D j 8 R N / X B o U u b L X o Z M g J s H M Z t v W w A i g V C I + j h 4 8 C D 9 / v d / k O 2 l A U j r + v o 6 6 j / U J / N Z N 8 b 9 F p m A q T U P h S u K e w g N 7 G Q C 0 D d 2 M g F Q l / j i S 4 r G X + 9 1 f 5 v g b 4 o v V l p p o L t d 3 M f o m N G J W b p 1 8 z s J H P X 5 K 6 i l a u f O L Q T u w D d Y h Z m f n 5 d I b I P d q n m 7 A b x i c P f b 0 X / 4 q O x k h B W 3 T S 1 t N D M 1 Q b 3 9 A / R w q Z 4 m M 1 v n x 1 4 E 1 8 a C d G 8 m 3 5 u G T T g x 9 w U b C W F L c E r 8 y Z / 8 g g Y f P 9 F n M K F X 1 y T m z + c P 0 I p t 8 h p X C J 7 Q k x 1 w q q i 2 X Y P / X 9 3 M 1 A u t b c K B Y u q l k 8 Q Z V m q p s 7 G K Z l k i T U / P U F d b m M 6 f P y e B o u i Q k F / Z U z s B 0 g h L O R C L h / 9 5 7 7 2 z V j j O F N s B m O x 9 E 9 h I b F U I l p c W R C r V F T g N 8 L n g u I D T A f Y L t u 2 6 N B y k 5 a g K L d o t 5 l k 9 s w P 7 V l T Y 9 u 5 T c M k 8 G e I e V 1 d X 6 c H 9 h 9 T f 3 0 t 3 7 9 6 l 4 2 E l u Q B c 5 U q / k k A v q R A U 7 S P M S S H B Q b H J U q q w 3 0 s h l d z E 7 k B b n U R X Y z l D c 7 O K C k D n L E T U Y N 3 J x Q 1 P 3 j f f X N H x b G 0 y m O x h N 9 j 0 H y F E b w q L + j M C k A p Q s 7 D K F Z / f q H d A K p W i o c F H E p D a z N I p l n I L y V N a + L 7 s 4 C 2 E / d 8 n 1 w L 0 w Y c X 6 P a t 2 3 m D H K R F G B P U 1 B M n j 8 u a M W y R N j b 4 A z V W 5 J a y f z v q Z 5 t q + / C u n Z D / f v r a y N 0 C c S 4 u m l u t l D 4 v p b T 1 l u l w N D X U i l e u 8 A 5 3 Z 3 L n T p 2 b m x N D + 6 O P P h Q 3 s s T O r e U M 3 6 9 H g v Q l S 4 A 3 C X i 5 A E x + 4 r M Y m w o 7 C A E g 2 P T U M 5 F I / Y c H + H t W 0 / i K h 6 6 z 3 f K 6 4 P N k 6 c G 0 I u / g v F f m x 9 y B e o l A x 2 5 L A K T j x x 9 f F P s J 1 x p R G J j s f v j g E V 1 4 / z x l 5 2 9 S t X 9 3 + 0 P A 2 1 c w Q 5 A D v y / e G w m j M 4 k 7 X I m B v 1 o B x R y c 2 h r r x d Y B m e w J q C 5 w t c I 2 g i S C N I P a A g I V z j F h A G N 5 A e 7 + 8 R d f u b F r Y H x g P q k w W h w B q A j v A c H a 2 t X e 5 C A f P t f g n I 8 S a X z / 1 w O E + U y v e 2 i U J f n 4 s p f S f P m u P 8 P q W r c s R t w J H Z 3 t s n o X 6 7 s 6 f R P U X v v y A 3 5 6 z U O f 9 + e e L 2 X v R 0 M k E A s J U m p t A + T X 7 S W Q S k p C H e t p p X B Y q U h 2 Y P 6 i P j N u t U c 2 1 V Z h G K A I 3 M T E r d n 2 2 A A 7 n m 4 0 f C x u 9 r e J t D f n + g Y Q S N r c 2 k b Y / 8 6 O I Z Y c b w L m + w 7 Z V G M 0 b U Q 2 q b s n 9 6 C B Y s D D 5 m Z n 5 0 W C w v M X m 7 w u c 3 4 v g 6 S + O V z s z S 2 L U U S S k p T N D 3 5 X S y x w w q 1 v B o 5 P C H m J R y N 5 d z R D o I W F B f L V 9 U o Z u H / v v q g p s I 8 q W C q Z C G w D D C q o U d g e 6 2 3 j 8 U r + Z 4 F 0 M t / j x 8 R c J C D L 9 J + H T p Z S C E 3 C t U W / H G m K Y 9 y / F B C M H G D V s x D W 6 5 h O 5 x Z c G l M t h V Q y E u q 9 Q w d E d b M T C Y C x j A D P u E 0 t O n 9 + 6 x b H B l 8 O B U T N 2 2 4 I h / x v d n C D z C n b X B A 2 S H k 2 N i r z T j 8 m Z h J N N D U 1 I y F H h Y C a / Y c v L t E / / u M / 0 e W v v 5 H w I o R p 4 Q k j G P H n e 7 Y u w t w J i J F 8 z P a b g e l P + Y t R K R l y j F K i 8 e l c 3 z o d J U O o m k q f q G 2 F d 3 P M j 6 A N 0 e I 7 Y Y Z 1 d 9 g k S b Y h t k N j Z Z o 2 b U s 5 3 h Q e F M w F 9 f Y f p r 5 D A 7 K v w 9 z s t C y J C P N n e d v I N J y R x + w A S U 1 6 q M 5 o + + T T j + m X v / x T + u n P P p c n l G C + 6 s K F c / K g u e r A z t e + E F d G A 3 S w I f / 7 K V V P + K P J Z H I E P u 8 Q h u E w l I R T I s A d i L 3 f T M y e S U B j u I G + v P Q 1 R e c e U t C 7 t W O x k T 2 I V D i h W Q y L B T F x b w r L a 5 t 5 + + v h u 2 D g Y p k G 3 O T Y G A X x e X p c v R Y 8 L 4 4 P W I p 6 q L G 5 V b Y v + 3 I o S H G + d p g H q w x V i j 0 K r y B Q 3 9 A g N z f s Y Y H H i g K B I t d + O + C m h f 0 k E J J k Y P o z h 1 z / w z l h r z s 5 l Y Q N d e F Y n 3 i X C i 8 6 B i G e X f v p T z 6 W i d l T T W o T S 8 A Q 6 f L T 5 9 s F b x t J d z V N L 8 U k 8 B T f C d t u 4 W 5 s I s 4 f D T + T f M s Y e w W 8 k A e a r / X B 7 n Z 5 s A H w N V + 7 L 4 Z C 1 N n d L f N m h 5 v U W i u D K L d p R Y 2 a X l K i z q 5 7 Z E L Y v m d H 3 t f l z 6 K S W n s 9 N q G i M Z y e S k L l 8 7 r S M i e C w W c n F T Z L M Z O 7 i O v D h v / x j U W J 8 n Y i k e w Y 3 W y j L B t U a 2 u r M t 9 k 5 q S A Z C j n Y H m b Q I A r p h J G Z v N t o j u L r b S k Y / t 4 z A j w g D j s Z G v t U W E O v C A e 6 g l 0 9 J N d e q r e 1 V 4 + 6 0 V d l I B / v w T g e E L 5 v B 6 2 L a b y i I Q y V K b C X W B R r q y p l 8 n K Y j j d m X v U 5 Y 8 N O C d c v g p 5 E k Y h q r O 5 Z e 5 v G 3 h o n K s + / x E 9 / k C Q 5 t J d s u E K A C J h 8 e H A Q G 5 X W 6 x O f h n Y 1 6 z h W n T V p S 3 6 F E X u d E f D 8 T Z U b 1 u z z H m A L C b B s 4 f H c l 6 f y E 3 U w v P U 3 X + c V c P 8 i Y s A 3 / 3 e 7 4 n L k g 6 P w 3 r l 6 a J H d m W F y m e A i c + h j d x C w r c J L K F Y i 2 T I 6 9 / 6 4 L i F T a 9 s C X b 1 3 i z X X H T + / H u 0 v r 4 h D 6 a D a v 2 y M O T E 1 m 3 w O d Q E W W W E z r Q F a h y g 5 2 b n E Z 2 R G x t O T I 6 P 5 W t v r B F 1 y E g i B L X C w 4 S d Y C 9 0 5 8 J f E B F 9 7 a v f U b g e G z t i S 7 E E f d o f o 4 / 7 Y l S l v V A j O v T H K Q B 5 Y D f Z t + C C B x C m 1 P H W 3 Y X 2 v A o w L 3 f x g 9 O 6 V h x r n k 6 K B 7 s l M t 8 d q K F 7 O o x p t 2 g M Z c S Z h H h F 7 m T u c n S 8 g p S s q o u W V 1 n D Q N 3 B y f H R 5 t l 0 U r x 7 A E i F W X r s + 4 C B a E g G w J a q r a t h a Z S g n x 6 K U V 0 F H g K m D 2 r g S X t O A u 7 S c x t u e X o 7 o s B x p 8 c 3 w q R n a 0 2 G + s J v X 0 X F M n j s y b E d E A E v / c L p 6 t j u Y g x b a 3 I O j B v P / B S u z N D 4 E v e n t N j / 5 k P U Z M 6 d n J w 1 w g o A F + S 0 f n A Z j G X z 1 E D s f 1 A M O C a r W 4 v A q V M Z d 6 f 8 N L w Y o B 9 s d 3 o E k A K F c z V v G k F f R g Z t A 0 u N 1 u r t 3 3 s + 4 q b f g / z F R v 0 L Y C O e P + z q + P 0 q W Y u o 9 K V t d G L 1 3 h R t S J g J M o e C v 1 k x n j k j 9 b X i 0 S t + C X C 9 c + e u J Z G 2 e 2 Q M X O e Y 7 b 9 7 9 9 6 W 5 y h h L Z F T g d 2 B M J A N N m 3 r p j 4 s s h X 0 m 0 I s 6 a Y / D K n r d L x t e + m I O M j d o i q Q Y U K h f 3 O A 2 r g S 9 d C R l u 3 f U 1 E M U R t w 1 W 8 d K 0 5 J j p Z Q L e E G m X / C O p w z Z 0 6 L 3 g 6 J t R 2 g B m I f O i T Y W v / 3 / / w / I S E m E n d 7 N / 0 x Y J 8 z C v k Q h a 0 r b w G 4 T m a 5 S K X / 9 U u D Q u k E 9 D W m 5 D m 9 9 R V Z 2 R l K + q p Y f 3 H b 8 l o u U t 2 J c L R T Y m V h R l Q 9 O 4 y b 1 m 4 / F Q J O C 7 j U / + Z X f 8 2 D 0 U X X 9 G N V S g X w n B m M L X n f + s 0 A e 7 T / 7 m 6 E O j 3 D 9 F H P O v f B m 1 3 b M r X m l m 3 Q g H P d u c n i Y q z K Y D 6 q y F h x S n K 0 U w J L N T x s J A O G Q F j 2 / i I w U Q d Y L l B C o W A W L o 8 E x E n x 5 A 0 t 4 3 g e o m m f T K b f v X 2 L a l e / F Z f 6 6 8 A n v V s l T N S 2 h H 5 w V n 1 f W F B o k 1 w 1 S O 5 0 x w S P u m L N P 3 7 C g j d 4 9 0 I V I Y t M y P H U v e c B / 2 c I 9 f 3 k q 7 l 1 f y y 8 y I 5 G z z 9 j Z 5 z p S M o 8 E L Y i L 1 Q r K y p r Z G U z 1 O 2 B g U P 0 2 a F X 9 z j W B j P k Z 7 5 U F Y n o R w s W e e L e J / 0 t p + i c 6 4 p W K q k d k 5 y Z 1 K h z I C o C 6 r E t 5 j G Y B l j f Z N z o x Y D / M W T C 5 V 9 / B Q P a 6 c D 3 e x X c n / G K / f J Z f 0 y m G j r r 8 l W 7 r 4 Y D s q 4 M g b A I D 7 r Q v T s H C a R b b H O d 3 t P z h m e 7 E n S 0 u Z C g W f q a 3 2 9 p E w N T 1 d U X z H 1 L 4 R m n h I O X x j v W h g r X K M m E N V B 2 I C K i 2 P O W g J G n o z p g U w F q 0 3 4 H j P z t g K X 1 J q Y O G C h 4 g q O J Z j C o L r J J 5 o t g a W q Q s h O / o 4 3 1 d Q k j Q 9 j R w 7 k C z Q F k 0 S R C v 0 v C j 6 6 j X c 7 g 8 s L C e t E x 4 4 T k W B v K 7 / P T v R / u i 9 p h o p 9 x M R H 1 v B l L 0 8 w s Q m D 4 L n v / A T 1 6 + J h u 3 / m B e g 8 e Y B V R b Y m F a P N i D 0 z b b 3 h e T C m 2 T 7 b f e L D f g 9 n G G v b K W i x 3 D T H / t B v 8 h 4 v d 9 O 6 Z k / L Q 7 u q a G v r H G 7 l Q K w O Q B + w R 8 i j 2 6 E y V 1 X F V W 1 1 V q 4 S d m P g K F W v + 8 V N t w E M 9 B 7 o l M g J L 2 K 9 c + Z a u X 7 9 B A X 9 A H q G C x 1 Z e v f q d P B 8 2 W B G k 0 6 d O 8 P / l 4 P R o c y c B 9 h q 2 A w O g L f + E S f V u p 1 L v z I O n g a b K l / f u Y O P R o N 9 D 4 X C T q I / Y R a m q N q y P a m g i G T I h k 6 2 a p a z b b X k i C U l a f N z 8 2 M m x B g Z 2 S j W b 9 m O v g 2 P H j s q G l q l 0 i v V s N 3 V 2 d t L 7 7 5 8 X i d X d n b + 5 C M J Z y n g 5 R B J u u a 4 G D a E s 1 Q U V g b B l g J l 4 x g P p X g R N T C Q E J J 9 o V 7 b S y s o y 9 1 O n z A k W z m + B O P r X I o 2 X C Y V c Q c 5 Q O b c 5 e X s x x 9 p Q r a 0 q 4 t r c o R b X V c d g a z B 0 l g F s K u O E A E a X P L S i 5 z T K e D l 8 P + G X i H I z j O F E + P y Q s k l B K u x a 2 x D a e T D P j 9 y Q / F A 4 Z 4 9 h m 2 l M d + C B b A g x 6 q 7 P f w 3 w R p E q S y 7 0 N / 8 0 V O p H F O m E Y 8 j k T B S K j B k n J M e O P E z O y o X T q K 6 u l V W e g H 2 5 N b Z V N g C R h h Z K 0 0 3 + Y w N 7 W L B m J o 4 I + 7 4 a M L I / 0 6 S 6 M e 6 l X / / m 3 2 h z Y 0 3 q h U B Y 0 W e n w / R e y x x l E u u y t u q r r 7 6 m y 5 c v y + o A 4 5 q X x w 3 p u W s 8 w E C R R a W M z h f W E d 2 S a 8 9 P L 6 9 6 v i 3 w 9 X L m D 2 5 Y B l D r m u v 8 r I L g e b G 5 h 5 A V o q z q 7 R 7 Y w 6 I q o C T H n C 1 S A w A P j r c m y c u a Q K D / l x S q y j 0 z 2 I 6 2 m r S s 4 E 0 l E x J L i R U A n 3 z y s a S W l t w a L 2 h s A b 3 A 8 H A 4 S e 8 f i F N P f Z K 6 6 p I i n Z g x 1 F m L G 6 U q I 4 F I q C O H x L O P F S f 9 O F Z C 4 U 5 l s L G u v E I 3 R 9 N 5 S 8 U B d a G x + 2 m Z T K 8 K 8 / j O p 6 w 2 2 7 c 6 A 7 D k A p K q c Q f H x I i O 6 k C E C x x J h Z u L G v w w 7 a d I E s N P u c / h E I G q j s c H G S k 0 v q y W 5 0 g C s T S Z T H I q H G t D 2 W f u E 3 z H S / N d a S m S k U t b C K g p J h a s j F c H H u V z a W j r 8 g x c Z / s D D w q R 5 v 9 7 k a G + H l f q n C G J v B E n U 0 a O 7 j f n y K u y m g d V D 2 3 S b h s r T k r O H Y W 4 l h o r y 6 v 0 x a X L F F k Y l w e O 2 Y G l H F e e l u 2 m 1 w V E R J g 9 D r 8 v e A A D t v 7 C c p K d o t + / G n r + d I W 1 H f O B G I V D K f q o N 0 a 1 Q T g h c o S J J V V + t D l O 5 7 t i l m 2 l U t m G e u k f r y 8 X F F p T W 0 P n 3 v + E z p 0 e k M W G 9 t A j d 6 C O I t H C M J Y y d g v Y N 0 1 V 6 v q u b J p V t D l g O Q m c C o j / g 8 1 U i J 0 2 E g X w 5 E U D r y c r D 2 x 7 N O O l 5 U 0 X V X g z b C f n E + v + j F Y D W U N 5 p y W h y M R 1 + 1 h x 0 o 9 z J R T f B s 0 O o t h L m z 8 r d d W n q b f 3 I N 2 6 d V v a g V t 8 F 8 W T 9 c p 4 f T C P Q g W Z i q n S e P h 2 O J S m 8 E s + L V J Q w N B 4 K s v S K S W k i S R g x 3 F H C 5 m U i o d 7 5 1 J E q Y g B T 5 q q X c v 8 E o U 0 d w 4 c a 0 P Z 3 e H Y x q r S m x C V A 8 B i w 3 k d z / c 6 H / V S R j 7 g B i / m O f W z Z M G E L V b Z Y t 8 O P H M K e 3 g Y Y N m J 2 Q n J v m M v c 8 K i g l L x s v T N S I A 6 a x W h c A J I F G T i H G t J 0 g c 9 M V X 3 p a m 9 J i l q X z N I D C l V M F 6 c k h w r o R I J R S h I q Z S 7 U h Y W G t 0 d n r 5 p / X C w M t 4 c E D 0 B I N a v m E x A d 2 C L B 9 h E x S b T M R l s 9 p S H o + M B q 3 a i v n F a i b o o E n d R w J s W F V 5 J I 8 5 Z t f O 4 M 3 R v 2 s 1 k U y s O H r D a 1 1 a t N u t B K B q e x O J U 8 F X Q 1 H J Y W m D 5 b 1 S + i s q t e 0 i c O H G c r n 4 / q G t l v A n w W B Y g 1 u / 7 I p L q e Q 9 W Y G 5 Y w F P 1 8 c R 4 v K g h l d u V Y V I x I V M w 5 o 3 d l K E 1 J p s 5 J 8 s k i s a z L C m Z X N D / G H 7 Z a j Z / v D g l O T b a P G b z 5 j X V b P X i g W z R q q O 6 V s a b B s K O M F d k h 3 m u 8 c t D q X d + j y L R 1 y y J U k w q i 0 R C J O S G Z F l K p T O U 5 h y G f 3 O t N 2 + s O C k 5 1 4 Z y K y 8 f i B O q K O 4 W z 7 r K 7 v K 3 C Y R 1 Y V c k C I r d 2 q 4 i t I R P W Z n u U K q e I Y 9 K G V O G C s i 5 O C 2 4 n G F S 8 Z l U 3 9 y 4 Z b w 4 J T n W h l q N J u j Z M 7 U O C p 9 1 e C L 3 O H + D z r p d e J n K e C V g f 4 4 v m F R Y z Q s H w U B z k g 4 2 p K S P n g / Q K U e e z Q T X 7 G Q S A t n J x W V u 2 0 w g x k + 1 Y Y K / r q F e v Z w D 4 V g b C k k F V K L M B I s k r Q l B A 7 h v y / h x g P 0 h T r Y n 5 a b W F 0 7 R R 3 r / Q H T X 6 Y 6 E T A 5 j n k k R y C Q l m Z A g l Y w z Q h E H 7 c Y x o X K T Y E O h D T t g D c 2 5 Z f f a w r H i l O R Y C Q W Y u D 2 Q a n X m 8 R a d 3 b j R y 3 j 7 w G a X 9 n V S Q S Y Q 1 j 9 h b w p s r Q y C f W J 7 M L W C I l O e B C q o V / v t y z Z U u 0 g n J t T g V I x i T t 8 5 t j j P n J H M h Q V O n D x D a 1 M P p V z G j w / 0 C s g E U p l 5 J y S s q Y I m g e M Y X F h P 1 V 6 T I p 8 b e 8 0 r g o Q r 1 b y T 1 6 2 i I m o D i k S u b I p a q p R 7 H A Q y k s r k y j W f K T p W n J I c 6 5 R A A p f w 6 B p I q K C P 6 M j A Y X n 8 J 2 B U Q T x X q A z n A K t + v 2 T 7 C n u f g 2 B f c J q P e M T 2 C n n T d K E r R o s b T D g m i J 8 J 5 m a C L G 2 y x F u e o 0 B 8 k h 6 z S p f N Y G 5 K z 0 9 Z Z a w 0 8 K p + t 4 0 R p y V H 2 1 D f j y / S 7 K y K i M D z o H A x T 5 0 + Q f O L O Q d F / 4 / w h I o y X h y Q V I m U c n u D O N + O + l i C Z e l C d 4 z W Y 5 i D Y i 2 E i f P J g J / W 3 a 1 M H L 3 I E G S C u i e k U s R y M f k u v H + c X 7 H 4 e H F C c r Q N B W A f g n v 3 7 l t b M m O f i Z l 4 s 5 S B b C Z F 6 x O 3 d K 0 M J 0 G p 6 0 p t B 0 n E P a 4 J A m I Z 0 i D d m F A P e Z M 6 t x e S C s m V T V N t b Z W c 5 1 Q 4 2 o Z C w o U 8 e O C A d A r 2 j / D 7 / R T K z M s u S N i n 4 O r V a 3 T q 5 D E + s w x H Q c i E G 1 6 O R E I O E M W Q x E Y W l V i 1 4 x s n 8 o P 1 C W q t T h A r i 3 x + S t o S K V Y R W U s p N k 6 c k h x t Q y G h W + Y X F i T K 3 G x w 6 c 4 m 6 c M P P 6 C W l m a 6 e P E j 6 g 2 r z i v D O R D Z J A R S R J I E U m n y W P X C 4 z q P J j L U U p m g Y y 0 x 1 k 5 g a 6 W o A o Z 0 k T H i p O R 4 l W 9 y N S a P s Y H 9 Z H a R r Q q 6 a C O a 2 r I c v g y n Q E k h Q x B L 1 T P E s R 2 T n F O e p O L 2 1 q q E l J c i 6 n / 7 G u J 0 6 H D + d n F O h K O d E k g r T B x s + I G L i 4 B Y Y H Z 2 l r 7 7 Y U z K x t u 3 E 3 D G b j Z p L G N 3 M A Q y 8 0 d C K i S 0 o a 7 z / K S 8 e s h P t k b F Z k 5 x G l s k e Z w O V M E D B 7 F B T / 7 4 c F p y v I Q C s N s o L j A u + O D j Q T p w o I e q a E k e E W r Q v Y P 7 H J O O p 1 5 w g 8 Y y X g 2 G Q L B 5 l f 2 k p R N y Y z / J c U 0 s n b s 4 P 9 0 e k z L s p j S O c Z / j E a D w 8 C 0 U f 9 K r 4 w A b j + / y z k 5 L 6 5 s W o T Y i E f J W 1 N D J k y f k s f 4 G h 7 c 8 z S G H c 1 2 K T P b 9 / M p 4 / b A T B H 1 l 6 j k J p P p Q H V f 1 L P c r C H O 2 M 8 p E S l F r J W w m J h Q n S K g M S 6 f m y j g F a p u L j g 2 n p Z K Q U I s p D 2 2 y 2 o e L X F V T R 0 M P f 5 D t m b F X 9 v O A v Q / 8 m k g 7 P T e 2 j F e D c o 0 r s i g J p c h k r 0 t Z y J T L c c 6 h p r i U I Z V a q 1 O S G 1 J 5 3 U m q 8 S f p w g e n 9 D s 5 G 4 6 3 o U y K b E T o + v W b 5 P M H 6 f j x d 2 h 4 e I Q m J i b 5 G B / l W 4 N 9 X 2 4 D S K R T 7 T l V L / q c B X F l 7 A 5 K v Q N J l F p n n 2 / K E U m p e 6 Z d S K X r N X 5 l I y H Z y Y T U E E x Q J A 7 7 d + u Y c G J y X X k 0 W h J 6 E J 5 z V J f Z o C z f A 5 q b 4 P X j u 4 F b b Y a I L / L l S E B W f h p g a c G h p h Q F m V Q 4 F 1 h m 0 t 2 c K G + I + T o h 5 A A x h F R a p Q O p Q B B N G C l r F c + U Q Z a e 2 j i F W Z 1 L c c e l U i n Z I R j / j / 1 E E o k E 1 + O y J 2 O 4 / z S 1 d r T r d 3 Q 2 S s K G Q p J 7 F B f W V p e l Q 0 A j X H i 0 4 d E 1 q Y K l H d g 7 G 0 s I 8 L 8 G R v U r 4 3 V A S Z w c m S B 1 0 K b K e d J I z s F x V U Z e y V K p K p B k g k H V g 2 R S T i V I K N h O Y j + h n E p T W 2 e 7 N Q 6 c n k r C h j L w B C q o g + 9 U u J u h 4 + A + B w q f t A d M Y / + C A g R y W / 2 V 8 S o A a Y Q 4 B Q T S J B L i o M 3 K F T k M w Z C 6 a h I U c C s i C a m E W P n q H h 5 d 5 A u q k K R S Q c n Y U E h z C Y / s h i Q O C i Y V N q D H C s 6 U f k y f f U 6 K + 5 m P 6 Y p G e f 3 U b o B r p p K Q R y d F G u W h M w S y 1 D q r r U i Z i d J Y m a C Q L 2 k j T p p i 3 K e 4 U Z q E M L M k q 4 L H P v i M 3 3 v r W H B q K i k J B S w t L 7 M 6 5 6 G V l V X p K H S o s K c I v i k / x f C V g U t r k q r b v X m K W H n q n a 1 u V / X M M b c r T Q f r E j l V T 6 R T m u 1 h j y K X J h T U R 2 k v s W i Y k i N U o r p V L j T c 5 j B a F x e X 6 I O e q H Q u Y J d S 5 U 0 w X y / s a p 1 F F L 7 u h i x 2 M m W z k F 6 G T L j p Z W S u 6 d 0 O 1 i 6 E S D k y g U C I h k i z v W T V O Z 3 9 + S / 1 O 5 c O S s Y p Y U 9 r a + v S U f A E I e L c 7 1 G d Z 0 h V x m u C d T 2 h 5 i m i G O I Y o t g 9 e L n j a O c c x z i d b I v R u c 5 N W Z E r R N L E A W m Q E q z e g U T J V F I c T V D 1 k l z 3 e L G g s P g Y c G o q K R v K p G h l s 3 U n O 3 C g W 8 o f 9 m x q U m X 4 i + G 8 4 t j + S B k i b e z J 2 E 1 w P l g k U t d Y i A O S 6 b K V C 7 l w L E 1 n 2 m O s P W x S w M P E s U i W 7 3 y I x l l 6 c X / B j g L R 0 K d I x 9 7 / l D 9 R f r + X Q i o 5 l c 8 A k e e T k 1 P c e V m a m p r m L w I j V 0 8 Q c o d t h x 2 4 R l U F D 1 P e l 2 A C I V m k A j k M S W x l J Z 1 M H W W T 8 z V k M l 3 o i p L P D Y n E 5 D G q H B K T B V L J E C e b T m i p x E l L K M j F m s b c I t J S Q s k S K l n b T h U V Q X G t N j Q 0 S I c 1 h V T I P w Y B 1 B Q A e x v Y 4 d n B 0 7 e h 9 / L e v 2 A C m b + G T J A 8 N i k k E g r t u m 6 u t 8 k b K p N C J i O p R B J J b s q K W I Z g e A 0 j m a D q Y Q + R 8 3 / 8 5 + r j l C A c v 8 B w p + T 1 B 1 R n M K m e P B m i 6 V V 4 n f S d k j s R w A C x P 9 6 y J r g 9 o f Y 3 z H V R k s k Q y R D I k E m R y 9 h L N s e D b u + v V 3 F 5 O T J B a u W S 5 Y h A g p T S e Z S J l G I J F a w I k Q v r y A v 6 u l Q S f / T S / c n W d 6 h O 0 a E r r o x S + 5 T q p 3 J 0 9 J f D O S k V D p X V O s B S 6 U A U I Y M m h s 7 l p m S p d J y D E I Y c 5 r h V V 3 k V Y v K 4 r A i D 6 8 9 l f c O T f r I n 7 r O 1 t V U J N 4 K a h 9 G I O c Y L / + 4 / W f 1 b i j 8 l r + P E / D X S Q V 1 d n d T u G e G O V X Y U O l M 6 W 1 K G / u 1 x g B Y j L n o 8 X 1 7 l y w z C H 0 U m c T h o c m k y Q V 1 D W R 1 X 9 X y 1 j + v S z m 0 W G d P U V o 1 n I Z t r r y W U L Y m q x 3 1 l b C g / a x h 4 b 2 M 7 9 Z 1 4 V 3 2 + E k b J E y r t 8 U t H Y R / 0 1 p a w J p B x T q D M n c g 5 O v 9 7 P B J l v 2 t 8 I I 7 K w C k h i K X a I b c I k p + E P J p I e Y m v r y E g 1 j M V I 5 J x S i A p F S 8 t J A K p k M + t 8 u v y Z 2 n v G 5 C P W M p w X R t 6 t i e G m H 9 1 m j Y 2 N u h Z v I 2 i a Z 9 s i o j Z d 5 N c b r d E p y N 3 u Z C g 9 O 4 T a B I p B u F X S y S d m A 2 q L J K K S S L t p k 0 T j Y / Z i a d I l i N Y w J 2 S + S b j H s 9 T + S C R u A w p h H I i n p D j U P E w l x i N x e m z v / i V f M J S h + u 7 o Y k 9 Q S j u Z f K s T J L H 6 6 f r E y F y y 5 P u N K E 8 m l R M p H x S 4 R 9 Z 8 9 3 D 5 F K E Y W J o E u l G K a s E g h S U h T S q L s S x 2 k z d E A q 5 I h U 2 V e m s U S q f E I q J Y 6 Q S J m m h 5 i n X u M o N m V Y 2 k v T h z 3 5 W s m 7 y Q u w d P z G T g v u R O z P J n W e S 6 k i V s F Q A n a w c F n a 1 0 A w g / q M S b u M l C f P Z 7 Q T h Q Y 8 8 j w D 2 Z G v j C 2 h X l f P K n I M c V j s n 5 Q B C O U X h C i V 1 o M 6 J R N I J B E q B S I h + 4 C R O C C Z T k s k U 5 1 R T 6 d 0 z Z A L 2 1 s R L Y 6 d 0 o g u T v J y n Q S 5 N H n W 3 V C S y B o Y Z Z H r g 8 R B U w 1 H 4 V J q k U v c E T S i o c K L G 2 R J U N y G R S b b r o M v 2 d i G Z 1 Y 5 c J 3 3 9 D L l i S b 6 u 2 l Y S O 8 k k I Z b K Y S + l 0 1 l K M M F i T C r 0 0 Y d / + l / 0 J 9 8 b c H 0 3 v E d U P h u u 3 5 z i W w V U P k 5 Q 9 2 z 2 l L K l b D Y V S z Z R / 6 y y q g N O V Q V B j H y A R a a k i M N / 8 M s 1 F t t S z k + 5 N t x M d G 7 Z U L m y u u F w W R N K z r X I Z f I 0 v Y e g V y a Q S U I k l E E k S C c m 0 5 1 n x N I q w d I s S l 5 K 0 M / / 8 m 8 d e 4 1 3 C y b U p O 6 K v Y M k 3 y 1 v 3 p 5 m k i g y y V M b N K G U P a V s K E U s F 7 n F n g K p N J k s Y n H i H / z q P z h k l d 8 2 h A h W L m y x w M M c B 9 S A 1 8 c U U X Q 7 f g x 5 Q B Z 1 g p B D n Z c j T u 4 8 t C l S y X H k a J O k V G W Q B 8 4 J R J E L g e y E 0 m l o L s u 2 E r c x m d K p B P n d c f r z v / w z C l X X 6 U + / d + D 4 v c 1 3 k / C U 8 K 7 2 K l Z F o F a o Z N l P 3 M G 4 a y r V T + c 8 I M z 8 C Z J R Y y R x u 1 F 7 1 K C y D z o k D M Z c 4 j / 8 C U x 6 T T C v L a T Q r 4 0 2 q f N n w u c w A 9 0 q q 8 + u P H E m 5 Y 5 h + 6 5 c u z m W K + e + u y 3 n J N d H 1 1 W Z r y f X j T R C E i L B X o q n 6 N Y z F 5 M J 7 f D w K U K d P 3 2 Q K p l M x f q u 5 N P 1 P S i h D G 7 e G m d d P c u S C K q f k l L K n Q 5 p p C U V J 5 F U I p F U 3 Z J O O u F S S Y 4 6 L p v 8 o l 0 O a e g W q 2 4 H G s 1 l L n b C N l 0 A 3 t g K I F A u 5 4 Q j m l h C M G l C r p J q 0 w n n g D T 4 E X U O i e v 2 H M c 5 F 3 J J m y K p u Y E I 0 X R d E U + R C j u 9 4 s k Y s J V w k w K 5 l i N p G p r F I k G Q C 0 T i G 1 s y T k c 6 / P T p v 9 9 b d p M d r u s j e 5 d Q w L V r T + W J e k b 9 M y 5 0 p e 4 p U h l i C a G E R K g j 1 2 W Q Q M o q A Y Z g U l Y N u q x y C / a q u d J o s 1 1 1 H s q 6 Z I M 0 6 S N C C J W r D D m I I D V V l 3 O Q q + O S V C V X t w i E d l V W 5 F H n W U Q C Y c y 5 Q h z d p h P a I J X Q V u F N U n 9 D X O r L k Q w 9 m V V b J y v N g H P W E o y q V x k K 0 q / + 7 i / w o f c s m F B T f D X 3 N q 5 e G 6 Z E i v V b Q y p N K J D L k l R a O o k 9 p W 0 p i 0 C S o w 4 u w M b C r 2 q 3 y g D O U y V 1 T C N X y k f e h c e g 1 p C S V Q c B 8 n M U z D l S k i Z T 5 r 8 6 W W X 8 W G 0 g h T k G 4 q h c j o M s c l w R C G 2 Q Q o Z g U P P M c Z Q p m 6 I T L T G K s 8 1 6 d 9 I t q p 5 R r R H o a t R t S K Z Q q I L + 9 u / / M z 7 1 n s a + I B R w 5 d t B S q a Y D p p Q L i a T h 1 V B I R G I x Y S x E 0 u R K U c q Q y g + q A i i 2 1 V R 5 z i i D k o d 0 I c Y u T Y F d d n l b 1 4 P 6 H b b A S G C K u j z k X M J v 3 I M p F A p r y z H N V m s N i Y J t y F X 5 F C 5 H L c T C m 0 g j i a T K i t p Z W w o y S G F d F 3 I I 4 Q C i T S Z u B y q C D C Z 9 q 6 a Z 4 f r x j 4 h F H D 5 m 8 d M K v 7 S h l D a r l I S C 4 Q p U P 8 K J J U k I Y 0 q g y S S y 6 8 m j L R L k 1 V + I W C w I 5 O / D K s O E u j S l h w F X e c / 8 o M K y r Y k d f w I U d B m c t O m 6 o Z I k t v K l p Q y h D J k A o m 0 R C o k F N Q 8 S K t K l k z / b R 9 I J g P X j a f 7 h 1 D A F S Y V H u a l i G S 3 q U C g H L G U + s c 0 k T q I Y 3 O n C 4 N U G c i R S 2 r m V 5 U N b M U t s H p A F e S v / q M y 3 Z 6 X g x B S U W c h L y z r l K s r 4 k i u H R N G + k g 7 y C J 1 q H a K Y H l k E i K Z M o i j C I U y j i k v n i J U h s s 1 N T X 0 N / + 9 d B c L 7 g Z M q G l 0 y 7 7 C 6 O g s D Q 2 x 9 W w R C m q g I R T s K k g q E M S Q y 5 Q V i Y R A y P F j K y v S S M k q G y j S F Q M G t i 5 a s L e B E N L C f + R v f i 4 n q l z K c h q T Q h W s d p V y x L H a D I k 0 s Y x 0 2 l H N 4 7 p M P c B l b r e b t F T C d M X Z 9 0 7 R h Y / O 4 l P u K + x L Q g H j Y 3 P 0 a H C K B z q T y K 7 6 2 e 0 p k U 6 a S D Z J p X I Q R O V S B H l Q l q L O p U 0 K G q Y 9 B 3 X x b V 0 g R R 7 o U m F g 0 O t c Z c h B B q m p O s 5 B w p m m b E u 5 N k U k I Y 2 p S 9 m 0 Q x q p X J 3 D R L K R S M i i c 6 P m w f m g 6 s p u c r m y 9 F e / + o 9 U V / / 8 J 6 P s R b h u 7 l N C A a l U h n 7 3 + 9 s s q Y x k 0 q S S c q G T Q h P J E A s / Y B L K u q 5 + V a 4 r q l 4 I e 1 O R q 8 9 D 3 d a O g W 9 y 1 a h y d Y 4 Q Q x V U W S e p 4 8 f u d J C k C a T b 7 e S S M g g j x F J 5 j k y c C 6 G g 5 i G B S N p u 0 s 4 H b E D 6 d / / w V / J g 8 f 0 K 1 8 3 R / U s o g 9 / + 9 i Y h U t 3 Y V Y p M m l i a R B a 5 h E A F 4 U m c h D r I D Y m E N F L i T P 6 + O I Q M G q b M O f 9 R m e T q D E M U H J A f U 7 a S j U w 2 8 g h h r D Z D J i Y N y n w x s F G l R S S 0 C 4 l Q V p L J c k B w n u W 2 i o o K + v v / + d f y m f Y z m F A z q m f 2 O a 5 f e 0 h z C 2 s 8 9 p W k E n I V U f / M P B V I Y h F M C I Q 6 E l 4 N f 2 x l y U 2 m K 0 X B A 1 x l 5 g 8 P b H s Z O Q g h F Z R U r p M 6 V i x p I h U Q C m W R R p K j T Z N I 5 z K B C x J p U h m p J C q e l k r 4 N l 1 d H f R n f / 4 L L p V R J p Q N G F i / / u e r P C y Z D I Z U I q W U x L J U v 6 J O C q 7 z a 6 g y t 6 G G B l W S t h c H B r 0 u W m V N H i m i T Z 2 g C I K y y q 2 6 I Z E k X Q Z Z d G 5 J K V 0 2 R F J t h k R c t t Q 8 k A h l T u L J S 1 E w G K C / + x / / l T x 4 T G Q Z g j K h i u D Z + B z d u j X I V 0 e R y q i A i l g g l C a W k C l H L P 6 j c p D I k E k V 1 D F V s g E t W y + / t I A U A h C i M F f H F H F U H T 9 W W Z K N U E I a 3 Q a S S K 7 q O R J p I g m J l E R S x F L k M W o e 6 i D Q R 5 9 c o J O n j 8 n n K M O A 6 P 8 D K N L / U Q w x v E E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03D7F813-8007-4002-BDB4-22A1894B668D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61E4A9B7-7CE9-48B3-BAFB-6099F36771E2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Base Data</vt:lpstr>
      <vt:lpstr>Plot</vt:lpstr>
      <vt:lpstr>Convergence</vt:lpstr>
      <vt:lpstr>Functions</vt:lpstr>
      <vt:lpstr>Sandbox</vt:lpstr>
      <vt:lpstr>Reverseplot</vt:lpstr>
      <vt:lpstr>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Amardeep Singh Sidhu</dc:creator>
  <cp:lastModifiedBy>Amardeep Singh Sidhu</cp:lastModifiedBy>
  <dcterms:created xsi:type="dcterms:W3CDTF">2015-06-05T18:17:20Z</dcterms:created>
  <dcterms:modified xsi:type="dcterms:W3CDTF">2020-05-14T07:13:59Z</dcterms:modified>
</cp:coreProperties>
</file>