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000" windowHeight="10620"/>
  </bookViews>
  <sheets>
    <sheet name="CIR Model" sheetId="5" r:id="rId1"/>
  </sheets>
  <definedNames>
    <definedName name="drift">#REF!</definedName>
    <definedName name="solver_adj" localSheetId="0" hidden="1">'CIR Model'!$B$3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'CIR Model'!$B$5</definedName>
    <definedName name="solver_lhs2" localSheetId="0" hidden="1">'CIR Model'!$B$5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'CIR Model'!$B$2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0.001</definedName>
    <definedName name="solver_rhs2" localSheetId="0" hidden="1">0.001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  <definedName name="vol">#REF!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7" i="5"/>
  <c r="B4"/>
  <c r="C94" l="1"/>
  <c r="C49"/>
  <c r="C32"/>
  <c r="C114"/>
  <c r="C84"/>
  <c r="C82"/>
  <c r="C70"/>
  <c r="C97"/>
  <c r="C37"/>
  <c r="C18"/>
  <c r="C77"/>
  <c r="C115"/>
  <c r="C101"/>
  <c r="C88"/>
  <c r="C129"/>
  <c r="C55"/>
  <c r="C62"/>
  <c r="C68"/>
  <c r="C16"/>
  <c r="C33"/>
  <c r="C125"/>
  <c r="C117"/>
  <c r="C110"/>
  <c r="C21"/>
  <c r="C17"/>
  <c r="C66"/>
  <c r="C48"/>
  <c r="C13"/>
  <c r="C80"/>
  <c r="C24"/>
  <c r="C64"/>
  <c r="C96"/>
  <c r="C19"/>
  <c r="C61"/>
  <c r="C40"/>
  <c r="C108"/>
  <c r="C90"/>
  <c r="C91"/>
  <c r="C38"/>
  <c r="C39"/>
  <c r="C106"/>
  <c r="C104"/>
  <c r="C103"/>
  <c r="C127"/>
  <c r="C22"/>
  <c r="C98"/>
  <c r="C100"/>
  <c r="C92"/>
  <c r="C119"/>
  <c r="C35"/>
  <c r="C93"/>
  <c r="C46"/>
  <c r="C29"/>
  <c r="C121"/>
  <c r="C79"/>
  <c r="C116"/>
  <c r="C102"/>
  <c r="C57"/>
  <c r="C41"/>
  <c r="C74"/>
  <c r="C47"/>
  <c r="C11"/>
  <c r="C105"/>
  <c r="C23"/>
  <c r="C50"/>
  <c r="C112"/>
  <c r="C44"/>
  <c r="C52"/>
  <c r="C78"/>
  <c r="C43"/>
  <c r="C122"/>
  <c r="C53"/>
  <c r="C36"/>
  <c r="C95"/>
  <c r="C123"/>
  <c r="C15"/>
  <c r="C54"/>
  <c r="C73"/>
  <c r="C69"/>
  <c r="C76"/>
  <c r="C26"/>
  <c r="C71"/>
  <c r="C126"/>
  <c r="C12"/>
  <c r="C20"/>
  <c r="C9"/>
  <c r="C87"/>
  <c r="C107"/>
  <c r="C81"/>
  <c r="C86"/>
  <c r="C63"/>
  <c r="C14"/>
  <c r="C83"/>
  <c r="C85"/>
  <c r="C25"/>
  <c r="C58"/>
  <c r="C27"/>
  <c r="C111"/>
  <c r="C28"/>
  <c r="C60"/>
  <c r="C113"/>
  <c r="C30"/>
  <c r="C118"/>
  <c r="C59"/>
  <c r="C120"/>
  <c r="C124"/>
  <c r="C72"/>
  <c r="C65"/>
  <c r="C45"/>
  <c r="C75"/>
  <c r="C31"/>
  <c r="C51"/>
  <c r="C89"/>
  <c r="C128"/>
  <c r="C67"/>
  <c r="C42"/>
  <c r="C56"/>
  <c r="C109"/>
  <c r="C99"/>
  <c r="C10"/>
  <c r="C34"/>
  <c r="B1" l="1"/>
  <c r="D72" s="1"/>
  <c r="D125" l="1"/>
  <c r="E126" s="1"/>
  <c r="D119"/>
  <c r="D20"/>
  <c r="D28"/>
  <c r="D66"/>
  <c r="D57"/>
  <c r="D101"/>
  <c r="D19"/>
  <c r="D50"/>
  <c r="D56"/>
  <c r="D18"/>
  <c r="E18" s="1"/>
  <c r="D104"/>
  <c r="D95"/>
  <c r="D128"/>
  <c r="D63"/>
  <c r="D116"/>
  <c r="D10"/>
  <c r="D62"/>
  <c r="D22"/>
  <c r="D26"/>
  <c r="D126"/>
  <c r="D117"/>
  <c r="D121"/>
  <c r="D9"/>
  <c r="D77"/>
  <c r="D97"/>
  <c r="D53"/>
  <c r="D120"/>
  <c r="D48"/>
  <c r="D21"/>
  <c r="D107"/>
  <c r="D41"/>
  <c r="D94"/>
  <c r="D80"/>
  <c r="D47"/>
  <c r="E48" s="1"/>
  <c r="D45"/>
  <c r="D82"/>
  <c r="D91"/>
  <c r="D43"/>
  <c r="D111"/>
  <c r="D93"/>
  <c r="D39"/>
  <c r="D59"/>
  <c r="D25"/>
  <c r="E25" s="1"/>
  <c r="D84"/>
  <c r="D90"/>
  <c r="D29"/>
  <c r="D78"/>
  <c r="D83"/>
  <c r="E83" s="1"/>
  <c r="D100"/>
  <c r="D31"/>
  <c r="D88"/>
  <c r="D24"/>
  <c r="D98"/>
  <c r="D11"/>
  <c r="D73"/>
  <c r="E73" s="1"/>
  <c r="D86"/>
  <c r="D124"/>
  <c r="D32"/>
  <c r="E32" s="1"/>
  <c r="D16"/>
  <c r="D40"/>
  <c r="D105"/>
  <c r="D67"/>
  <c r="D55"/>
  <c r="D96"/>
  <c r="E96" s="1"/>
  <c r="D92"/>
  <c r="D23"/>
  <c r="D76"/>
  <c r="D58"/>
  <c r="D51"/>
  <c r="D81"/>
  <c r="D34"/>
  <c r="D69"/>
  <c r="D99"/>
  <c r="D37"/>
  <c r="D17"/>
  <c r="E17" s="1"/>
  <c r="D106"/>
  <c r="D102"/>
  <c r="D36"/>
  <c r="D113"/>
  <c r="D122"/>
  <c r="D49"/>
  <c r="E49" s="1"/>
  <c r="D68"/>
  <c r="D61"/>
  <c r="D35"/>
  <c r="D112"/>
  <c r="D71"/>
  <c r="E72" s="1"/>
  <c r="D85"/>
  <c r="D75"/>
  <c r="D70"/>
  <c r="D110"/>
  <c r="D103"/>
  <c r="D123"/>
  <c r="D114"/>
  <c r="D33"/>
  <c r="D108"/>
  <c r="D46"/>
  <c r="D52"/>
  <c r="D12"/>
  <c r="D60"/>
  <c r="D42"/>
  <c r="D27"/>
  <c r="D38"/>
  <c r="D87"/>
  <c r="D30"/>
  <c r="D109"/>
  <c r="D129"/>
  <c r="E129" s="1"/>
  <c r="D64"/>
  <c r="D79"/>
  <c r="D118"/>
  <c r="D115"/>
  <c r="D13"/>
  <c r="D127"/>
  <c r="E127" s="1"/>
  <c r="D74"/>
  <c r="D15"/>
  <c r="D14"/>
  <c r="D65"/>
  <c r="D54"/>
  <c r="D89"/>
  <c r="D44"/>
  <c r="E120" l="1"/>
  <c r="E80"/>
  <c r="E51"/>
  <c r="E33"/>
  <c r="E36"/>
  <c r="E82"/>
  <c r="E67"/>
  <c r="E63"/>
  <c r="E101"/>
  <c r="E85"/>
  <c r="E56"/>
  <c r="E108"/>
  <c r="E52"/>
  <c r="E68"/>
  <c r="E45"/>
  <c r="E28"/>
  <c r="E104"/>
  <c r="E113"/>
  <c r="E12"/>
  <c r="E23"/>
  <c r="E11"/>
  <c r="E94"/>
  <c r="E65"/>
  <c r="E92"/>
  <c r="E125"/>
  <c r="E95"/>
  <c r="E60"/>
  <c r="E10"/>
  <c r="E20"/>
  <c r="E26"/>
  <c r="E44"/>
  <c r="E64"/>
  <c r="E27"/>
  <c r="E21"/>
  <c r="E97"/>
  <c r="E57"/>
  <c r="E89"/>
  <c r="E116"/>
  <c r="E93"/>
  <c r="E109"/>
  <c r="E19"/>
  <c r="E81"/>
  <c r="E29"/>
  <c r="E121"/>
  <c r="E112"/>
  <c r="E105"/>
  <c r="E117"/>
  <c r="E50"/>
  <c r="E22"/>
  <c r="E40"/>
  <c r="E31"/>
  <c r="E30"/>
  <c r="E37"/>
  <c r="E66"/>
  <c r="E128"/>
  <c r="E55"/>
  <c r="E54"/>
  <c r="E75"/>
  <c r="E74"/>
  <c r="E119"/>
  <c r="E118"/>
  <c r="E61"/>
  <c r="E35"/>
  <c r="E34"/>
  <c r="E76"/>
  <c r="E16"/>
  <c r="E88"/>
  <c r="E79"/>
  <c r="E78"/>
  <c r="E15"/>
  <c r="E14"/>
  <c r="E13"/>
  <c r="E115"/>
  <c r="E114"/>
  <c r="E71"/>
  <c r="E70"/>
  <c r="E103"/>
  <c r="E102"/>
  <c r="E124"/>
  <c r="E99"/>
  <c r="E98"/>
  <c r="E100"/>
  <c r="E91"/>
  <c r="E90"/>
  <c r="E53"/>
  <c r="E39"/>
  <c r="E38"/>
  <c r="E111"/>
  <c r="E110"/>
  <c r="E43"/>
  <c r="E42"/>
  <c r="E47"/>
  <c r="E46"/>
  <c r="E123"/>
  <c r="E122"/>
  <c r="E106"/>
  <c r="E69"/>
  <c r="E59"/>
  <c r="E58"/>
  <c r="E87"/>
  <c r="E86"/>
  <c r="E24"/>
  <c r="E84"/>
  <c r="E62"/>
  <c r="E41"/>
  <c r="E77"/>
  <c r="B2" l="1"/>
  <c r="B5" s="1"/>
  <c r="B6" s="1"/>
</calcChain>
</file>

<file path=xl/sharedStrings.xml><?xml version="1.0" encoding="utf-8"?>
<sst xmlns="http://schemas.openxmlformats.org/spreadsheetml/2006/main" count="18" uniqueCount="18">
  <si>
    <t>observation_date</t>
  </si>
  <si>
    <t>TB3MS</t>
  </si>
  <si>
    <t>TB3MS(%)</t>
  </si>
  <si>
    <t>long term mean (b)</t>
  </si>
  <si>
    <t>https://fred.stlouisfed.org/series/TB3MS</t>
  </si>
  <si>
    <t>RSS</t>
  </si>
  <si>
    <t>discrete volatility</t>
  </si>
  <si>
    <t>Model link</t>
  </si>
  <si>
    <t>discrete drift (d)</t>
  </si>
  <si>
    <r>
      <t>(r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</rPr>
      <t>d r</t>
    </r>
    <r>
      <rPr>
        <vertAlign val="subscript"/>
        <sz val="11"/>
        <color theme="1"/>
        <rFont val="Calibri"/>
        <family val="2"/>
      </rPr>
      <t>t-1</t>
    </r>
    <r>
      <rPr>
        <sz val="11"/>
        <color theme="1"/>
        <rFont val="Calibri"/>
        <family val="2"/>
      </rPr>
      <t>)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/(r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>+b)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</si>
  <si>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= TB3MS-b</t>
    </r>
  </si>
  <si>
    <r>
      <t xml:space="preserve">dr = a (b -r ) dt + </t>
    </r>
    <r>
      <rPr>
        <b/>
        <sz val="11"/>
        <color theme="1"/>
        <rFont val="Calibri"/>
        <family val="2"/>
      </rPr>
      <t>σ</t>
    </r>
    <r>
      <rPr>
        <b/>
        <i/>
        <sz val="11"/>
        <color theme="1"/>
        <rFont val="Calibri"/>
        <family val="2"/>
        <scheme val="minor"/>
      </rPr>
      <t xml:space="preserve"> sqrt(r) dz</t>
    </r>
  </si>
  <si>
    <t>Continuous volatility (σ)</t>
  </si>
  <si>
    <t>absolute r</t>
  </si>
  <si>
    <t>relative r</t>
  </si>
  <si>
    <t>Cox–Ingersoll–Ross model</t>
  </si>
  <si>
    <t>residual term</t>
  </si>
  <si>
    <r>
      <t>Speed of reversion (</t>
    </r>
    <r>
      <rPr>
        <sz val="11"/>
        <color theme="1"/>
        <rFont val="Calibri"/>
        <family val="2"/>
      </rPr>
      <t>a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</si>
</sst>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m/d/yyyy;@"/>
    <numFmt numFmtId="165" formatCode="0.000000000"/>
    <numFmt numFmtId="166" formatCode="_(* #,##0.00000000_);_(* \(#,##0.00000000\);_(* &quot;-&quot;??_);_(@_)"/>
    <numFmt numFmtId="167" formatCode="0.000000"/>
  </numFmts>
  <fonts count="14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43" fontId="7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1"/>
    <xf numFmtId="164" fontId="0" fillId="0" borderId="0" xfId="0" applyNumberFormat="1"/>
    <xf numFmtId="165" fontId="0" fillId="0" borderId="0" xfId="0" applyNumberFormat="1"/>
    <xf numFmtId="166" fontId="0" fillId="0" borderId="0" xfId="3" applyNumberFormat="1" applyFont="1"/>
    <xf numFmtId="166" fontId="0" fillId="0" borderId="0" xfId="0" applyNumberFormat="1"/>
    <xf numFmtId="0" fontId="3" fillId="0" borderId="0" xfId="0" applyFont="1" applyFill="1"/>
    <xf numFmtId="0" fontId="0" fillId="2" borderId="0" xfId="0" applyFill="1"/>
    <xf numFmtId="167" fontId="0" fillId="0" borderId="0" xfId="0" applyNumberFormat="1"/>
    <xf numFmtId="0" fontId="13" fillId="0" borderId="0" xfId="1" applyFont="1"/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 vertical="center"/>
    </xf>
  </cellXfs>
  <cellStyles count="4">
    <cellStyle name="Comma" xfId="3" builtinId="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UST 3 m (%)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'CIR Model'!#REF!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'CIR Model'!$A$9:$A$129</c:f>
              <c:numCache>
                <c:formatCode>m/d/yyyy</c:formatCode>
                <c:ptCount val="121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  <c:pt idx="22">
                  <c:v>42064</c:v>
                </c:pt>
                <c:pt idx="23">
                  <c:v>42095</c:v>
                </c:pt>
                <c:pt idx="24">
                  <c:v>42125</c:v>
                </c:pt>
                <c:pt idx="25">
                  <c:v>42156</c:v>
                </c:pt>
                <c:pt idx="26">
                  <c:v>42186</c:v>
                </c:pt>
                <c:pt idx="27">
                  <c:v>42217</c:v>
                </c:pt>
                <c:pt idx="28">
                  <c:v>42248</c:v>
                </c:pt>
                <c:pt idx="29">
                  <c:v>42278</c:v>
                </c:pt>
                <c:pt idx="30">
                  <c:v>42309</c:v>
                </c:pt>
                <c:pt idx="31">
                  <c:v>42339</c:v>
                </c:pt>
                <c:pt idx="32">
                  <c:v>42370</c:v>
                </c:pt>
                <c:pt idx="33">
                  <c:v>42401</c:v>
                </c:pt>
                <c:pt idx="34">
                  <c:v>42430</c:v>
                </c:pt>
                <c:pt idx="35">
                  <c:v>42461</c:v>
                </c:pt>
                <c:pt idx="36">
                  <c:v>42491</c:v>
                </c:pt>
                <c:pt idx="37">
                  <c:v>42522</c:v>
                </c:pt>
                <c:pt idx="38">
                  <c:v>42552</c:v>
                </c:pt>
                <c:pt idx="39">
                  <c:v>42583</c:v>
                </c:pt>
                <c:pt idx="40">
                  <c:v>42614</c:v>
                </c:pt>
                <c:pt idx="41">
                  <c:v>42644</c:v>
                </c:pt>
                <c:pt idx="42">
                  <c:v>42675</c:v>
                </c:pt>
                <c:pt idx="43">
                  <c:v>42705</c:v>
                </c:pt>
                <c:pt idx="44">
                  <c:v>42736</c:v>
                </c:pt>
                <c:pt idx="45">
                  <c:v>42767</c:v>
                </c:pt>
                <c:pt idx="46">
                  <c:v>42795</c:v>
                </c:pt>
                <c:pt idx="47">
                  <c:v>42826</c:v>
                </c:pt>
                <c:pt idx="48">
                  <c:v>42856</c:v>
                </c:pt>
                <c:pt idx="49">
                  <c:v>42887</c:v>
                </c:pt>
                <c:pt idx="50">
                  <c:v>42917</c:v>
                </c:pt>
                <c:pt idx="51">
                  <c:v>42948</c:v>
                </c:pt>
                <c:pt idx="52">
                  <c:v>42979</c:v>
                </c:pt>
                <c:pt idx="53">
                  <c:v>43009</c:v>
                </c:pt>
                <c:pt idx="54">
                  <c:v>43040</c:v>
                </c:pt>
                <c:pt idx="55">
                  <c:v>43070</c:v>
                </c:pt>
                <c:pt idx="56">
                  <c:v>43101</c:v>
                </c:pt>
                <c:pt idx="57">
                  <c:v>43132</c:v>
                </c:pt>
                <c:pt idx="58">
                  <c:v>43160</c:v>
                </c:pt>
                <c:pt idx="59">
                  <c:v>43191</c:v>
                </c:pt>
                <c:pt idx="60">
                  <c:v>43221</c:v>
                </c:pt>
                <c:pt idx="61">
                  <c:v>43252</c:v>
                </c:pt>
                <c:pt idx="62">
                  <c:v>43282</c:v>
                </c:pt>
                <c:pt idx="63">
                  <c:v>43313</c:v>
                </c:pt>
                <c:pt idx="64">
                  <c:v>43344</c:v>
                </c:pt>
                <c:pt idx="65">
                  <c:v>43374</c:v>
                </c:pt>
                <c:pt idx="66">
                  <c:v>43405</c:v>
                </c:pt>
                <c:pt idx="67">
                  <c:v>43435</c:v>
                </c:pt>
                <c:pt idx="68">
                  <c:v>43466</c:v>
                </c:pt>
                <c:pt idx="69">
                  <c:v>43497</c:v>
                </c:pt>
                <c:pt idx="70">
                  <c:v>43525</c:v>
                </c:pt>
                <c:pt idx="71">
                  <c:v>43556</c:v>
                </c:pt>
                <c:pt idx="72">
                  <c:v>43586</c:v>
                </c:pt>
                <c:pt idx="73">
                  <c:v>43617</c:v>
                </c:pt>
                <c:pt idx="74">
                  <c:v>43647</c:v>
                </c:pt>
                <c:pt idx="75">
                  <c:v>43678</c:v>
                </c:pt>
                <c:pt idx="76">
                  <c:v>43709</c:v>
                </c:pt>
                <c:pt idx="77">
                  <c:v>43739</c:v>
                </c:pt>
                <c:pt idx="78">
                  <c:v>43770</c:v>
                </c:pt>
                <c:pt idx="79">
                  <c:v>43800</c:v>
                </c:pt>
                <c:pt idx="80">
                  <c:v>43831</c:v>
                </c:pt>
                <c:pt idx="81">
                  <c:v>43862</c:v>
                </c:pt>
                <c:pt idx="82">
                  <c:v>43891</c:v>
                </c:pt>
                <c:pt idx="83">
                  <c:v>43922</c:v>
                </c:pt>
                <c:pt idx="84">
                  <c:v>43952</c:v>
                </c:pt>
                <c:pt idx="85">
                  <c:v>43983</c:v>
                </c:pt>
                <c:pt idx="86">
                  <c:v>44013</c:v>
                </c:pt>
                <c:pt idx="87">
                  <c:v>44044</c:v>
                </c:pt>
                <c:pt idx="88">
                  <c:v>44075</c:v>
                </c:pt>
                <c:pt idx="89">
                  <c:v>44105</c:v>
                </c:pt>
                <c:pt idx="90">
                  <c:v>44136</c:v>
                </c:pt>
                <c:pt idx="91">
                  <c:v>44166</c:v>
                </c:pt>
                <c:pt idx="92">
                  <c:v>44197</c:v>
                </c:pt>
                <c:pt idx="93">
                  <c:v>44228</c:v>
                </c:pt>
                <c:pt idx="94">
                  <c:v>44256</c:v>
                </c:pt>
                <c:pt idx="95">
                  <c:v>44287</c:v>
                </c:pt>
                <c:pt idx="96">
                  <c:v>44317</c:v>
                </c:pt>
                <c:pt idx="97">
                  <c:v>44348</c:v>
                </c:pt>
                <c:pt idx="98">
                  <c:v>44378</c:v>
                </c:pt>
                <c:pt idx="99">
                  <c:v>44409</c:v>
                </c:pt>
                <c:pt idx="100">
                  <c:v>44440</c:v>
                </c:pt>
                <c:pt idx="101">
                  <c:v>44470</c:v>
                </c:pt>
                <c:pt idx="102">
                  <c:v>44501</c:v>
                </c:pt>
                <c:pt idx="103">
                  <c:v>44531</c:v>
                </c:pt>
                <c:pt idx="104">
                  <c:v>44562</c:v>
                </c:pt>
                <c:pt idx="105">
                  <c:v>44593</c:v>
                </c:pt>
                <c:pt idx="106">
                  <c:v>44621</c:v>
                </c:pt>
                <c:pt idx="107">
                  <c:v>44652</c:v>
                </c:pt>
                <c:pt idx="108">
                  <c:v>44682</c:v>
                </c:pt>
                <c:pt idx="109">
                  <c:v>44713</c:v>
                </c:pt>
                <c:pt idx="110">
                  <c:v>44743</c:v>
                </c:pt>
                <c:pt idx="111">
                  <c:v>44774</c:v>
                </c:pt>
                <c:pt idx="112">
                  <c:v>44805</c:v>
                </c:pt>
                <c:pt idx="113">
                  <c:v>44835</c:v>
                </c:pt>
                <c:pt idx="114">
                  <c:v>44866</c:v>
                </c:pt>
                <c:pt idx="115">
                  <c:v>44896</c:v>
                </c:pt>
                <c:pt idx="116">
                  <c:v>44927</c:v>
                </c:pt>
                <c:pt idx="117">
                  <c:v>44958</c:v>
                </c:pt>
                <c:pt idx="118">
                  <c:v>44986</c:v>
                </c:pt>
                <c:pt idx="119">
                  <c:v>45017</c:v>
                </c:pt>
                <c:pt idx="120">
                  <c:v>45047</c:v>
                </c:pt>
              </c:numCache>
            </c:numRef>
          </c:cat>
          <c:val>
            <c:numRef>
              <c:f>'CIR Model'!$B$9:$B$129</c:f>
              <c:numCache>
                <c:formatCode>General</c:formatCode>
                <c:ptCount val="121"/>
                <c:pt idx="0">
                  <c:v>0.04</c:v>
                </c:pt>
                <c:pt idx="1">
                  <c:v>0.05</c:v>
                </c:pt>
                <c:pt idx="2">
                  <c:v>0.04</c:v>
                </c:pt>
                <c:pt idx="3">
                  <c:v>0.04</c:v>
                </c:pt>
                <c:pt idx="4">
                  <c:v>0.02</c:v>
                </c:pt>
                <c:pt idx="5">
                  <c:v>0.05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0.03</c:v>
                </c:pt>
                <c:pt idx="12">
                  <c:v>0.03</c:v>
                </c:pt>
                <c:pt idx="13">
                  <c:v>0.04</c:v>
                </c:pt>
                <c:pt idx="14">
                  <c:v>0.03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7.0000000000000007E-2</c:v>
                </c:pt>
                <c:pt idx="28">
                  <c:v>0.02</c:v>
                </c:pt>
                <c:pt idx="29">
                  <c:v>0.02</c:v>
                </c:pt>
                <c:pt idx="30">
                  <c:v>0.12</c:v>
                </c:pt>
                <c:pt idx="31">
                  <c:v>0.23</c:v>
                </c:pt>
                <c:pt idx="32">
                  <c:v>0.26</c:v>
                </c:pt>
                <c:pt idx="33">
                  <c:v>0.31</c:v>
                </c:pt>
                <c:pt idx="34">
                  <c:v>0.28999999999999998</c:v>
                </c:pt>
                <c:pt idx="35">
                  <c:v>0.23</c:v>
                </c:pt>
                <c:pt idx="36">
                  <c:v>0.27</c:v>
                </c:pt>
                <c:pt idx="37">
                  <c:v>0.27</c:v>
                </c:pt>
                <c:pt idx="38">
                  <c:v>0.3</c:v>
                </c:pt>
                <c:pt idx="39">
                  <c:v>0.3</c:v>
                </c:pt>
                <c:pt idx="40">
                  <c:v>0.28999999999999998</c:v>
                </c:pt>
                <c:pt idx="41">
                  <c:v>0.33</c:v>
                </c:pt>
                <c:pt idx="42">
                  <c:v>0.45</c:v>
                </c:pt>
                <c:pt idx="43">
                  <c:v>0.51</c:v>
                </c:pt>
                <c:pt idx="44">
                  <c:v>0.51</c:v>
                </c:pt>
                <c:pt idx="45">
                  <c:v>0.52</c:v>
                </c:pt>
                <c:pt idx="46">
                  <c:v>0.74</c:v>
                </c:pt>
                <c:pt idx="47">
                  <c:v>0.8</c:v>
                </c:pt>
                <c:pt idx="48">
                  <c:v>0.89</c:v>
                </c:pt>
                <c:pt idx="49">
                  <c:v>0.98</c:v>
                </c:pt>
                <c:pt idx="50">
                  <c:v>1.07</c:v>
                </c:pt>
                <c:pt idx="51">
                  <c:v>1.01</c:v>
                </c:pt>
                <c:pt idx="52">
                  <c:v>1.03</c:v>
                </c:pt>
                <c:pt idx="53">
                  <c:v>1.07</c:v>
                </c:pt>
                <c:pt idx="54">
                  <c:v>1.23</c:v>
                </c:pt>
                <c:pt idx="55">
                  <c:v>1.32</c:v>
                </c:pt>
                <c:pt idx="56">
                  <c:v>1.41</c:v>
                </c:pt>
                <c:pt idx="57">
                  <c:v>1.57</c:v>
                </c:pt>
                <c:pt idx="58">
                  <c:v>1.7</c:v>
                </c:pt>
                <c:pt idx="59">
                  <c:v>1.76</c:v>
                </c:pt>
                <c:pt idx="60">
                  <c:v>1.86</c:v>
                </c:pt>
                <c:pt idx="61">
                  <c:v>1.9</c:v>
                </c:pt>
                <c:pt idx="62">
                  <c:v>1.96</c:v>
                </c:pt>
                <c:pt idx="63">
                  <c:v>2.0299999999999998</c:v>
                </c:pt>
                <c:pt idx="64">
                  <c:v>2.13</c:v>
                </c:pt>
                <c:pt idx="65">
                  <c:v>2.25</c:v>
                </c:pt>
                <c:pt idx="66">
                  <c:v>2.33</c:v>
                </c:pt>
                <c:pt idx="67">
                  <c:v>2.37</c:v>
                </c:pt>
                <c:pt idx="68">
                  <c:v>2.37</c:v>
                </c:pt>
                <c:pt idx="69">
                  <c:v>2.39</c:v>
                </c:pt>
                <c:pt idx="70">
                  <c:v>2.4</c:v>
                </c:pt>
                <c:pt idx="71">
                  <c:v>2.38</c:v>
                </c:pt>
                <c:pt idx="72">
                  <c:v>2.35</c:v>
                </c:pt>
                <c:pt idx="73">
                  <c:v>2.17</c:v>
                </c:pt>
                <c:pt idx="74">
                  <c:v>2.1</c:v>
                </c:pt>
                <c:pt idx="75">
                  <c:v>1.95</c:v>
                </c:pt>
                <c:pt idx="76">
                  <c:v>1.89</c:v>
                </c:pt>
                <c:pt idx="77">
                  <c:v>1.65</c:v>
                </c:pt>
                <c:pt idx="78">
                  <c:v>1.54</c:v>
                </c:pt>
                <c:pt idx="79">
                  <c:v>1.54</c:v>
                </c:pt>
                <c:pt idx="80">
                  <c:v>1.52</c:v>
                </c:pt>
                <c:pt idx="81">
                  <c:v>1.52</c:v>
                </c:pt>
                <c:pt idx="82">
                  <c:v>0.28999999999999998</c:v>
                </c:pt>
                <c:pt idx="83">
                  <c:v>0.14000000000000001</c:v>
                </c:pt>
                <c:pt idx="84">
                  <c:v>0.13</c:v>
                </c:pt>
                <c:pt idx="85">
                  <c:v>0.16</c:v>
                </c:pt>
                <c:pt idx="86">
                  <c:v>0.13</c:v>
                </c:pt>
                <c:pt idx="87">
                  <c:v>0.1</c:v>
                </c:pt>
                <c:pt idx="88">
                  <c:v>0.11</c:v>
                </c:pt>
                <c:pt idx="89">
                  <c:v>0.1</c:v>
                </c:pt>
                <c:pt idx="90">
                  <c:v>0.09</c:v>
                </c:pt>
                <c:pt idx="91">
                  <c:v>0.09</c:v>
                </c:pt>
                <c:pt idx="92">
                  <c:v>0.08</c:v>
                </c:pt>
                <c:pt idx="93">
                  <c:v>0.04</c:v>
                </c:pt>
                <c:pt idx="94">
                  <c:v>0.03</c:v>
                </c:pt>
                <c:pt idx="95">
                  <c:v>0.02</c:v>
                </c:pt>
                <c:pt idx="96">
                  <c:v>0.02</c:v>
                </c:pt>
                <c:pt idx="97">
                  <c:v>0.04</c:v>
                </c:pt>
                <c:pt idx="98">
                  <c:v>0.05</c:v>
                </c:pt>
                <c:pt idx="99">
                  <c:v>0.05</c:v>
                </c:pt>
                <c:pt idx="100">
                  <c:v>0.04</c:v>
                </c:pt>
                <c:pt idx="101">
                  <c:v>0.05</c:v>
                </c:pt>
                <c:pt idx="102">
                  <c:v>0.05</c:v>
                </c:pt>
                <c:pt idx="103">
                  <c:v>0.06</c:v>
                </c:pt>
                <c:pt idx="104">
                  <c:v>0.15</c:v>
                </c:pt>
                <c:pt idx="105">
                  <c:v>0.33</c:v>
                </c:pt>
                <c:pt idx="106">
                  <c:v>0.44</c:v>
                </c:pt>
                <c:pt idx="107">
                  <c:v>0.76</c:v>
                </c:pt>
                <c:pt idx="108">
                  <c:v>0.98</c:v>
                </c:pt>
                <c:pt idx="109">
                  <c:v>1.49</c:v>
                </c:pt>
                <c:pt idx="110">
                  <c:v>2.23</c:v>
                </c:pt>
                <c:pt idx="111">
                  <c:v>2.63</c:v>
                </c:pt>
                <c:pt idx="112">
                  <c:v>3.13</c:v>
                </c:pt>
                <c:pt idx="113">
                  <c:v>3.72</c:v>
                </c:pt>
                <c:pt idx="114">
                  <c:v>4.1500000000000004</c:v>
                </c:pt>
                <c:pt idx="115">
                  <c:v>4.25</c:v>
                </c:pt>
                <c:pt idx="116">
                  <c:v>4.54</c:v>
                </c:pt>
                <c:pt idx="117">
                  <c:v>4.6500000000000004</c:v>
                </c:pt>
                <c:pt idx="118">
                  <c:v>4.6900000000000004</c:v>
                </c:pt>
                <c:pt idx="119">
                  <c:v>4.92</c:v>
                </c:pt>
                <c:pt idx="120">
                  <c:v>5.14</c:v>
                </c:pt>
              </c:numCache>
            </c:numRef>
          </c:val>
        </c:ser>
        <c:marker val="1"/>
        <c:axId val="47232896"/>
        <c:axId val="94902528"/>
      </c:lineChart>
      <c:dateAx>
        <c:axId val="47232896"/>
        <c:scaling>
          <c:orientation val="minMax"/>
        </c:scaling>
        <c:axPos val="b"/>
        <c:numFmt formatCode="m/d/yyyy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2528"/>
        <c:crosses val="autoZero"/>
        <c:auto val="1"/>
        <c:lblOffset val="100"/>
        <c:baseTimeUnit val="months"/>
      </c:dateAx>
      <c:valAx>
        <c:axId val="949025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16</xdr:row>
      <xdr:rowOff>85724</xdr:rowOff>
    </xdr:from>
    <xdr:to>
      <xdr:col>9</xdr:col>
      <xdr:colOff>571500</xdr:colOff>
      <xdr:row>31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financetrainingcourse.com/education/2012/06/cox-ingersoll-ross-cir-interest-rate-model-parameter-calibration-short-rates-simulation-and-modeling-of-longer-term-interest-rates-an-example/" TargetMode="External"/><Relationship Id="rId1" Type="http://schemas.openxmlformats.org/officeDocument/2006/relationships/hyperlink" Target="https://fred.stlouisfed.org/series/TB3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9"/>
  <sheetViews>
    <sheetView tabSelected="1" workbookViewId="0">
      <pane xSplit="1" ySplit="8" topLeftCell="B102" activePane="bottomRight" state="frozen"/>
      <selection pane="topRight" activeCell="B1" sqref="B1"/>
      <selection pane="bottomLeft" activeCell="A8" sqref="A8"/>
      <selection pane="bottomRight" activeCell="B4" sqref="B4"/>
    </sheetView>
  </sheetViews>
  <sheetFormatPr defaultRowHeight="15"/>
  <cols>
    <col min="1" max="1" width="23.7109375" style="4" bestFit="1" customWidth="1"/>
    <col min="2" max="2" width="11.85546875" customWidth="1"/>
    <col min="3" max="3" width="10.5703125" customWidth="1"/>
    <col min="4" max="4" width="11.5703125" bestFit="1" customWidth="1"/>
    <col min="5" max="5" width="14.5703125" bestFit="1" customWidth="1"/>
    <col min="6" max="6" width="17.5703125" bestFit="1" customWidth="1"/>
    <col min="8" max="8" width="19.85546875" customWidth="1"/>
  </cols>
  <sheetData>
    <row r="1" spans="1:8">
      <c r="A1" s="4" t="s">
        <v>3</v>
      </c>
      <c r="B1">
        <f>AVERAGE(C9:C129)</f>
        <v>9.7099173553718936E-3</v>
      </c>
      <c r="C1" s="8"/>
      <c r="D1" s="14" t="s">
        <v>11</v>
      </c>
      <c r="E1" s="14"/>
      <c r="F1" s="14"/>
      <c r="G1" s="2" t="s">
        <v>15</v>
      </c>
    </row>
    <row r="2" spans="1:8">
      <c r="A2" s="4" t="s">
        <v>5</v>
      </c>
      <c r="B2" s="7">
        <f>SUM(E10:E129)</f>
        <v>8.2746011133071136</v>
      </c>
      <c r="D2" s="14"/>
      <c r="E2" s="14"/>
      <c r="F2" s="14"/>
      <c r="G2" s="2"/>
    </row>
    <row r="3" spans="1:8">
      <c r="A3" s="4" t="s">
        <v>8</v>
      </c>
      <c r="B3" s="9">
        <v>0.2</v>
      </c>
      <c r="C3" s="8"/>
    </row>
    <row r="4" spans="1:8">
      <c r="A4" s="4" t="s">
        <v>17</v>
      </c>
      <c r="B4">
        <f>LN(1/B3)</f>
        <v>1.6094379124341003</v>
      </c>
      <c r="C4" s="8"/>
    </row>
    <row r="5" spans="1:8">
      <c r="A5" s="4" t="s">
        <v>6</v>
      </c>
      <c r="B5">
        <f>SQRT(B2/(COUNT(E10:E129)-1))</f>
        <v>0.2636938814933607</v>
      </c>
      <c r="C5" s="8"/>
      <c r="H5" s="3" t="s">
        <v>4</v>
      </c>
    </row>
    <row r="6" spans="1:8">
      <c r="A6" s="4" t="s">
        <v>12</v>
      </c>
      <c r="B6">
        <f>SQRT((B5^2)*2*B4/(1-EXP(-2*B4)))</f>
        <v>0.48285479441178536</v>
      </c>
      <c r="C6" s="8"/>
    </row>
    <row r="7" spans="1:8">
      <c r="C7" s="12" t="s">
        <v>13</v>
      </c>
      <c r="D7" s="12" t="s">
        <v>14</v>
      </c>
      <c r="E7" s="12" t="s">
        <v>16</v>
      </c>
      <c r="H7" s="11" t="s">
        <v>7</v>
      </c>
    </row>
    <row r="8" spans="1:8" ht="18.75">
      <c r="A8" s="4" t="s">
        <v>0</v>
      </c>
      <c r="B8" s="1" t="s">
        <v>2</v>
      </c>
      <c r="C8" t="s">
        <v>1</v>
      </c>
      <c r="D8" t="s">
        <v>10</v>
      </c>
      <c r="E8" t="s">
        <v>9</v>
      </c>
    </row>
    <row r="9" spans="1:8">
      <c r="A9" s="13">
        <v>41395</v>
      </c>
      <c r="B9">
        <v>0.04</v>
      </c>
      <c r="C9">
        <f>B9/100</f>
        <v>4.0000000000000002E-4</v>
      </c>
      <c r="D9" s="10">
        <f t="shared" ref="D9:D40" si="0">C9-$B$1</f>
        <v>-9.3099173553718943E-3</v>
      </c>
    </row>
    <row r="10" spans="1:8">
      <c r="A10" s="13">
        <v>41426</v>
      </c>
      <c r="B10">
        <v>0.05</v>
      </c>
      <c r="C10">
        <f t="shared" ref="C10:C73" si="1">B10/100</f>
        <v>5.0000000000000001E-4</v>
      </c>
      <c r="D10" s="10">
        <f t="shared" si="0"/>
        <v>-9.2099173553718931E-3</v>
      </c>
      <c r="E10" s="6">
        <f t="shared" ref="E10:E41" si="2">(D10-$B$3*D9)^2/(D10+$B$1)</f>
        <v>0.10798426473601502</v>
      </c>
      <c r="H10" s="5"/>
    </row>
    <row r="11" spans="1:8">
      <c r="A11" s="13">
        <v>41456</v>
      </c>
      <c r="B11">
        <v>0.04</v>
      </c>
      <c r="C11">
        <f t="shared" si="1"/>
        <v>4.0000000000000002E-4</v>
      </c>
      <c r="D11" s="10">
        <f t="shared" si="0"/>
        <v>-9.3099173553718943E-3</v>
      </c>
      <c r="E11" s="6">
        <f t="shared" si="2"/>
        <v>0.13942509125059771</v>
      </c>
      <c r="H11" s="5"/>
    </row>
    <row r="12" spans="1:8">
      <c r="A12" s="13">
        <v>41487</v>
      </c>
      <c r="B12">
        <v>0.04</v>
      </c>
      <c r="C12">
        <f t="shared" si="1"/>
        <v>4.0000000000000002E-4</v>
      </c>
      <c r="D12" s="10">
        <f t="shared" si="0"/>
        <v>-9.3099173553718943E-3</v>
      </c>
      <c r="E12" s="6">
        <f t="shared" si="2"/>
        <v>0.13867929786216793</v>
      </c>
      <c r="H12" s="5"/>
    </row>
    <row r="13" spans="1:8">
      <c r="A13" s="13">
        <v>41518</v>
      </c>
      <c r="B13">
        <v>0.02</v>
      </c>
      <c r="C13">
        <f t="shared" si="1"/>
        <v>2.0000000000000001E-4</v>
      </c>
      <c r="D13" s="10">
        <f t="shared" si="0"/>
        <v>-9.509917355371893E-3</v>
      </c>
      <c r="E13" s="6">
        <f t="shared" si="2"/>
        <v>0.29245446349292958</v>
      </c>
      <c r="H13" s="5"/>
    </row>
    <row r="14" spans="1:8">
      <c r="A14" s="13">
        <v>41548</v>
      </c>
      <c r="B14">
        <v>0.05</v>
      </c>
      <c r="C14">
        <f t="shared" si="1"/>
        <v>5.0000000000000001E-4</v>
      </c>
      <c r="D14" s="10">
        <f t="shared" si="0"/>
        <v>-9.2099173553718931E-3</v>
      </c>
      <c r="E14" s="6">
        <f t="shared" si="2"/>
        <v>0.10681179531452742</v>
      </c>
      <c r="H14" s="5"/>
    </row>
    <row r="15" spans="1:8">
      <c r="A15" s="13">
        <v>41579</v>
      </c>
      <c r="B15">
        <v>7.0000000000000007E-2</v>
      </c>
      <c r="C15">
        <f t="shared" si="1"/>
        <v>7.000000000000001E-4</v>
      </c>
      <c r="D15" s="10">
        <f t="shared" si="0"/>
        <v>-9.0099173553718943E-3</v>
      </c>
      <c r="E15" s="6">
        <f t="shared" si="2"/>
        <v>7.3398965956657902E-2</v>
      </c>
      <c r="H15" s="5"/>
    </row>
    <row r="16" spans="1:8">
      <c r="A16" s="13">
        <v>41609</v>
      </c>
      <c r="B16">
        <v>7.0000000000000007E-2</v>
      </c>
      <c r="C16">
        <f t="shared" si="1"/>
        <v>7.000000000000001E-4</v>
      </c>
      <c r="D16" s="10">
        <f t="shared" si="0"/>
        <v>-9.0099173553718943E-3</v>
      </c>
      <c r="E16" s="6">
        <f t="shared" si="2"/>
        <v>7.422044411486331E-2</v>
      </c>
      <c r="H16" s="5"/>
    </row>
    <row r="17" spans="1:8">
      <c r="A17" s="13">
        <v>41640</v>
      </c>
      <c r="B17">
        <v>0.04</v>
      </c>
      <c r="C17">
        <f t="shared" si="1"/>
        <v>4.0000000000000002E-4</v>
      </c>
      <c r="D17" s="10">
        <f t="shared" si="0"/>
        <v>-9.3099173553718943E-3</v>
      </c>
      <c r="E17" s="6">
        <f t="shared" si="2"/>
        <v>0.14092267802745717</v>
      </c>
      <c r="H17" s="5"/>
    </row>
    <row r="18" spans="1:8">
      <c r="A18" s="13">
        <v>41671</v>
      </c>
      <c r="B18">
        <v>0.05</v>
      </c>
      <c r="C18">
        <f t="shared" si="1"/>
        <v>5.0000000000000001E-4</v>
      </c>
      <c r="D18" s="10">
        <f t="shared" si="0"/>
        <v>-9.2099173553718931E-3</v>
      </c>
      <c r="E18" s="6">
        <f t="shared" si="2"/>
        <v>0.10798426473601502</v>
      </c>
      <c r="H18" s="5"/>
    </row>
    <row r="19" spans="1:8">
      <c r="A19" s="13">
        <v>41699</v>
      </c>
      <c r="B19">
        <v>0.05</v>
      </c>
      <c r="C19">
        <f t="shared" si="1"/>
        <v>5.0000000000000001E-4</v>
      </c>
      <c r="D19" s="10">
        <f t="shared" si="0"/>
        <v>-9.2099173553718931E-3</v>
      </c>
      <c r="E19" s="6">
        <f t="shared" si="2"/>
        <v>0.10857289944675882</v>
      </c>
      <c r="H19" s="5"/>
    </row>
    <row r="20" spans="1:8">
      <c r="A20" s="13">
        <v>41730</v>
      </c>
      <c r="B20">
        <v>0.03</v>
      </c>
      <c r="C20">
        <f t="shared" si="1"/>
        <v>2.9999999999999997E-4</v>
      </c>
      <c r="D20" s="10">
        <f t="shared" si="0"/>
        <v>-9.4099173553718937E-3</v>
      </c>
      <c r="E20" s="6">
        <f t="shared" si="2"/>
        <v>0.1909120775903283</v>
      </c>
      <c r="H20" s="5"/>
    </row>
    <row r="21" spans="1:8">
      <c r="A21" s="13">
        <v>41760</v>
      </c>
      <c r="B21">
        <v>0.03</v>
      </c>
      <c r="C21">
        <f t="shared" si="1"/>
        <v>2.9999999999999997E-4</v>
      </c>
      <c r="D21" s="10">
        <f t="shared" si="0"/>
        <v>-9.4099173553718937E-3</v>
      </c>
      <c r="E21" s="6">
        <f t="shared" si="2"/>
        <v>0.18889929522118229</v>
      </c>
      <c r="H21" s="5"/>
    </row>
    <row r="22" spans="1:8">
      <c r="A22" s="13">
        <v>41791</v>
      </c>
      <c r="B22">
        <v>0.04</v>
      </c>
      <c r="C22">
        <f t="shared" si="1"/>
        <v>4.0000000000000002E-4</v>
      </c>
      <c r="D22" s="10">
        <f t="shared" si="0"/>
        <v>-9.3099173553718943E-3</v>
      </c>
      <c r="E22" s="6">
        <f t="shared" si="2"/>
        <v>0.13793550447373817</v>
      </c>
      <c r="H22" s="5"/>
    </row>
    <row r="23" spans="1:8">
      <c r="A23" s="13">
        <v>41821</v>
      </c>
      <c r="B23">
        <v>0.03</v>
      </c>
      <c r="C23">
        <f t="shared" si="1"/>
        <v>2.9999999999999997E-4</v>
      </c>
      <c r="D23" s="10">
        <f t="shared" si="0"/>
        <v>-9.4099173553718937E-3</v>
      </c>
      <c r="E23" s="6">
        <f t="shared" si="2"/>
        <v>0.18990435307242198</v>
      </c>
      <c r="H23" s="5"/>
    </row>
    <row r="24" spans="1:8">
      <c r="A24" s="13">
        <v>41852</v>
      </c>
      <c r="B24">
        <v>0.03</v>
      </c>
      <c r="C24">
        <f t="shared" si="1"/>
        <v>2.9999999999999997E-4</v>
      </c>
      <c r="D24" s="10">
        <f t="shared" si="0"/>
        <v>-9.4099173553718937E-3</v>
      </c>
      <c r="E24" s="6">
        <f t="shared" si="2"/>
        <v>0.18889929522118229</v>
      </c>
      <c r="H24" s="5"/>
    </row>
    <row r="25" spans="1:8">
      <c r="A25" s="13">
        <v>41883</v>
      </c>
      <c r="B25">
        <v>0.02</v>
      </c>
      <c r="C25">
        <f t="shared" si="1"/>
        <v>2.0000000000000001E-4</v>
      </c>
      <c r="D25" s="10">
        <f t="shared" si="0"/>
        <v>-9.509917355371893E-3</v>
      </c>
      <c r="E25" s="6">
        <f t="shared" si="2"/>
        <v>0.29092687671607004</v>
      </c>
      <c r="H25" s="5"/>
    </row>
    <row r="26" spans="1:8">
      <c r="A26" s="13">
        <v>41913</v>
      </c>
      <c r="B26">
        <v>0.02</v>
      </c>
      <c r="C26">
        <f t="shared" si="1"/>
        <v>2.0000000000000001E-4</v>
      </c>
      <c r="D26" s="10">
        <f t="shared" si="0"/>
        <v>-9.509917355371893E-3</v>
      </c>
      <c r="E26" s="6">
        <f t="shared" si="2"/>
        <v>0.28940328993921055</v>
      </c>
      <c r="H26" s="5"/>
    </row>
    <row r="27" spans="1:8">
      <c r="A27" s="13">
        <v>41944</v>
      </c>
      <c r="B27">
        <v>0.02</v>
      </c>
      <c r="C27">
        <f t="shared" si="1"/>
        <v>2.0000000000000001E-4</v>
      </c>
      <c r="D27" s="10">
        <f t="shared" si="0"/>
        <v>-9.509917355371893E-3</v>
      </c>
      <c r="E27" s="6">
        <f t="shared" si="2"/>
        <v>0.28940328993921055</v>
      </c>
      <c r="H27" s="5"/>
    </row>
    <row r="28" spans="1:8">
      <c r="A28" s="13">
        <v>41974</v>
      </c>
      <c r="B28">
        <v>0.03</v>
      </c>
      <c r="C28">
        <f t="shared" si="1"/>
        <v>2.9999999999999997E-4</v>
      </c>
      <c r="D28" s="10">
        <f t="shared" si="0"/>
        <v>-9.4099173553718937E-3</v>
      </c>
      <c r="E28" s="6">
        <f t="shared" si="2"/>
        <v>0.18789690403660927</v>
      </c>
      <c r="H28" s="5"/>
    </row>
    <row r="29" spans="1:8">
      <c r="A29" s="13">
        <v>42005</v>
      </c>
      <c r="B29">
        <v>0.03</v>
      </c>
      <c r="C29">
        <f t="shared" si="1"/>
        <v>2.9999999999999997E-4</v>
      </c>
      <c r="D29" s="10">
        <f t="shared" si="0"/>
        <v>-9.4099173553718937E-3</v>
      </c>
      <c r="E29" s="6">
        <f t="shared" si="2"/>
        <v>0.18889929522118229</v>
      </c>
      <c r="H29" s="5"/>
    </row>
    <row r="30" spans="1:8">
      <c r="A30" s="13">
        <v>42036</v>
      </c>
      <c r="B30">
        <v>0.02</v>
      </c>
      <c r="C30">
        <f t="shared" si="1"/>
        <v>2.0000000000000001E-4</v>
      </c>
      <c r="D30" s="10">
        <f t="shared" si="0"/>
        <v>-9.509917355371893E-3</v>
      </c>
      <c r="E30" s="6">
        <f t="shared" si="2"/>
        <v>0.29092687671607004</v>
      </c>
      <c r="H30" s="5"/>
    </row>
    <row r="31" spans="1:8">
      <c r="A31" s="13">
        <v>42064</v>
      </c>
      <c r="B31">
        <v>0.03</v>
      </c>
      <c r="C31">
        <f t="shared" si="1"/>
        <v>2.9999999999999997E-4</v>
      </c>
      <c r="D31" s="10">
        <f t="shared" si="0"/>
        <v>-9.4099173553718937E-3</v>
      </c>
      <c r="E31" s="6">
        <f t="shared" si="2"/>
        <v>0.18789690403660927</v>
      </c>
      <c r="H31" s="5"/>
    </row>
    <row r="32" spans="1:8">
      <c r="A32" s="13">
        <v>42095</v>
      </c>
      <c r="B32">
        <v>0.02</v>
      </c>
      <c r="C32">
        <f t="shared" si="1"/>
        <v>2.0000000000000001E-4</v>
      </c>
      <c r="D32" s="10">
        <f t="shared" si="0"/>
        <v>-9.509917355371893E-3</v>
      </c>
      <c r="E32" s="6">
        <f t="shared" si="2"/>
        <v>0.29092687671607004</v>
      </c>
      <c r="H32" s="5"/>
    </row>
    <row r="33" spans="1:8">
      <c r="A33" s="13">
        <v>42125</v>
      </c>
      <c r="B33">
        <v>0.02</v>
      </c>
      <c r="C33">
        <f t="shared" si="1"/>
        <v>2.0000000000000001E-4</v>
      </c>
      <c r="D33" s="10">
        <f t="shared" si="0"/>
        <v>-9.509917355371893E-3</v>
      </c>
      <c r="E33" s="6">
        <f t="shared" si="2"/>
        <v>0.28940328993921055</v>
      </c>
      <c r="H33" s="5"/>
    </row>
    <row r="34" spans="1:8">
      <c r="A34" s="13">
        <v>42156</v>
      </c>
      <c r="B34">
        <v>0.02</v>
      </c>
      <c r="C34">
        <f t="shared" si="1"/>
        <v>2.0000000000000001E-4</v>
      </c>
      <c r="D34" s="10">
        <f t="shared" si="0"/>
        <v>-9.509917355371893E-3</v>
      </c>
      <c r="E34" s="6">
        <f t="shared" si="2"/>
        <v>0.28940328993921055</v>
      </c>
      <c r="H34" s="5"/>
    </row>
    <row r="35" spans="1:8">
      <c r="A35" s="13">
        <v>42186</v>
      </c>
      <c r="B35">
        <v>0.03</v>
      </c>
      <c r="C35">
        <f t="shared" si="1"/>
        <v>2.9999999999999997E-4</v>
      </c>
      <c r="D35" s="10">
        <f t="shared" si="0"/>
        <v>-9.4099173553718937E-3</v>
      </c>
      <c r="E35" s="6">
        <f t="shared" si="2"/>
        <v>0.18789690403660927</v>
      </c>
      <c r="H35" s="5"/>
    </row>
    <row r="36" spans="1:8">
      <c r="A36" s="13">
        <v>42217</v>
      </c>
      <c r="B36">
        <v>7.0000000000000007E-2</v>
      </c>
      <c r="C36">
        <f t="shared" si="1"/>
        <v>7.000000000000001E-4</v>
      </c>
      <c r="D36" s="10">
        <f t="shared" si="0"/>
        <v>-9.0099173553718943E-3</v>
      </c>
      <c r="E36" s="6">
        <f t="shared" si="2"/>
        <v>7.2582059227023904E-2</v>
      </c>
      <c r="H36" s="5"/>
    </row>
    <row r="37" spans="1:8">
      <c r="A37" s="13">
        <v>42248</v>
      </c>
      <c r="B37">
        <v>0.02</v>
      </c>
      <c r="C37">
        <f t="shared" si="1"/>
        <v>2.0000000000000001E-4</v>
      </c>
      <c r="D37" s="10">
        <f t="shared" si="0"/>
        <v>-9.509917355371893E-3</v>
      </c>
      <c r="E37" s="6">
        <f t="shared" si="2"/>
        <v>0.29706122382350802</v>
      </c>
      <c r="H37" s="5"/>
    </row>
    <row r="38" spans="1:8">
      <c r="A38" s="13">
        <v>42278</v>
      </c>
      <c r="B38">
        <v>0.02</v>
      </c>
      <c r="C38">
        <f t="shared" si="1"/>
        <v>2.0000000000000001E-4</v>
      </c>
      <c r="D38" s="10">
        <f t="shared" si="0"/>
        <v>-9.509917355371893E-3</v>
      </c>
      <c r="E38" s="6">
        <f t="shared" si="2"/>
        <v>0.28940328993921055</v>
      </c>
      <c r="H38" s="5"/>
    </row>
    <row r="39" spans="1:8">
      <c r="A39" s="13">
        <v>42309</v>
      </c>
      <c r="B39">
        <v>0.12</v>
      </c>
      <c r="C39">
        <f>B39/100</f>
        <v>1.1999999999999999E-3</v>
      </c>
      <c r="D39" s="10">
        <f t="shared" si="0"/>
        <v>-8.5099173553718939E-3</v>
      </c>
      <c r="E39" s="6">
        <f t="shared" si="2"/>
        <v>3.638732518270605E-2</v>
      </c>
      <c r="H39" s="5"/>
    </row>
    <row r="40" spans="1:8">
      <c r="A40" s="13">
        <v>42339</v>
      </c>
      <c r="B40">
        <v>0.23</v>
      </c>
      <c r="C40">
        <f t="shared" si="1"/>
        <v>2.3E-3</v>
      </c>
      <c r="D40" s="10">
        <f t="shared" si="0"/>
        <v>-7.4099173553718936E-3</v>
      </c>
      <c r="E40" s="6">
        <f t="shared" si="2"/>
        <v>1.416543879457031E-2</v>
      </c>
      <c r="H40" s="5"/>
    </row>
    <row r="41" spans="1:8">
      <c r="A41" s="13">
        <v>42370</v>
      </c>
      <c r="B41">
        <v>0.26</v>
      </c>
      <c r="C41">
        <f t="shared" si="1"/>
        <v>2.5999999999999999E-3</v>
      </c>
      <c r="D41" s="10">
        <f t="shared" ref="D41:D72" si="3">C41-$B$1</f>
        <v>-7.1099173553718937E-3</v>
      </c>
      <c r="E41" s="6">
        <f t="shared" si="2"/>
        <v>1.2182169156163124E-2</v>
      </c>
      <c r="H41" s="5"/>
    </row>
    <row r="42" spans="1:8">
      <c r="A42" s="13">
        <v>42401</v>
      </c>
      <c r="B42">
        <v>0.31</v>
      </c>
      <c r="C42">
        <f t="shared" si="1"/>
        <v>3.0999999999999999E-3</v>
      </c>
      <c r="D42" s="10">
        <f t="shared" si="3"/>
        <v>-6.6099173553718932E-3</v>
      </c>
      <c r="E42" s="6">
        <f t="shared" ref="E42:E73" si="4">(D42-$B$3*D41)^2/(D42+$B$1)</f>
        <v>8.682147738013641E-3</v>
      </c>
      <c r="H42" s="5"/>
    </row>
    <row r="43" spans="1:8">
      <c r="A43" s="13">
        <v>42430</v>
      </c>
      <c r="B43">
        <v>0.28999999999999998</v>
      </c>
      <c r="C43">
        <f t="shared" si="1"/>
        <v>2.8999999999999998E-3</v>
      </c>
      <c r="D43" s="10">
        <f t="shared" si="3"/>
        <v>-6.8099173553718938E-3</v>
      </c>
      <c r="E43" s="6">
        <f t="shared" si="4"/>
        <v>1.0385316661524417E-2</v>
      </c>
      <c r="H43" s="5"/>
    </row>
    <row r="44" spans="1:8">
      <c r="A44" s="13">
        <v>42461</v>
      </c>
      <c r="B44">
        <v>0.23</v>
      </c>
      <c r="C44">
        <f t="shared" si="1"/>
        <v>2.3E-3</v>
      </c>
      <c r="D44" s="10">
        <f t="shared" si="3"/>
        <v>-7.4099173553718936E-3</v>
      </c>
      <c r="E44" s="6">
        <f t="shared" si="4"/>
        <v>1.5903262725580011E-2</v>
      </c>
      <c r="H44" s="5"/>
    </row>
    <row r="45" spans="1:8">
      <c r="A45" s="13">
        <v>42491</v>
      </c>
      <c r="B45">
        <v>0.27</v>
      </c>
      <c r="C45">
        <f t="shared" si="1"/>
        <v>2.7000000000000001E-3</v>
      </c>
      <c r="D45" s="10">
        <f t="shared" si="3"/>
        <v>-7.0099173553718934E-3</v>
      </c>
      <c r="E45" s="6">
        <f t="shared" si="4"/>
        <v>1.1317797418209112E-2</v>
      </c>
      <c r="H45" s="5"/>
    </row>
    <row r="46" spans="1:8">
      <c r="A46" s="13">
        <v>42522</v>
      </c>
      <c r="B46">
        <v>0.27</v>
      </c>
      <c r="C46">
        <f t="shared" si="1"/>
        <v>2.7000000000000001E-3</v>
      </c>
      <c r="D46" s="10">
        <f t="shared" si="3"/>
        <v>-7.0099173553718934E-3</v>
      </c>
      <c r="E46" s="6">
        <f t="shared" si="4"/>
        <v>1.1647749055797112E-2</v>
      </c>
      <c r="H46" s="5"/>
    </row>
    <row r="47" spans="1:8">
      <c r="A47" s="13">
        <v>42552</v>
      </c>
      <c r="B47">
        <v>0.3</v>
      </c>
      <c r="C47">
        <f t="shared" si="1"/>
        <v>3.0000000000000001E-3</v>
      </c>
      <c r="D47" s="10">
        <f t="shared" si="3"/>
        <v>-6.7099173553718935E-3</v>
      </c>
      <c r="E47" s="6">
        <f t="shared" si="4"/>
        <v>9.3913873733578995E-3</v>
      </c>
      <c r="H47" s="5"/>
    </row>
    <row r="48" spans="1:8">
      <c r="A48" s="13">
        <v>42583</v>
      </c>
      <c r="B48">
        <v>0.3</v>
      </c>
      <c r="C48">
        <f t="shared" si="1"/>
        <v>3.0000000000000001E-3</v>
      </c>
      <c r="D48" s="10">
        <f t="shared" si="3"/>
        <v>-6.7099173553718935E-3</v>
      </c>
      <c r="E48" s="6">
        <f t="shared" si="4"/>
        <v>9.6049047287298014E-3</v>
      </c>
      <c r="H48" s="5"/>
    </row>
    <row r="49" spans="1:8">
      <c r="A49" s="13">
        <v>42614</v>
      </c>
      <c r="B49">
        <v>0.28999999999999998</v>
      </c>
      <c r="C49">
        <f t="shared" si="1"/>
        <v>2.8999999999999998E-3</v>
      </c>
      <c r="D49" s="10">
        <f t="shared" si="3"/>
        <v>-6.8099173553718938E-3</v>
      </c>
      <c r="E49" s="6">
        <f t="shared" si="4"/>
        <v>1.0309758952775487E-2</v>
      </c>
      <c r="H49" s="5"/>
    </row>
    <row r="50" spans="1:8">
      <c r="A50" s="13">
        <v>42644</v>
      </c>
      <c r="B50">
        <v>0.33</v>
      </c>
      <c r="C50">
        <f t="shared" si="1"/>
        <v>3.3E-3</v>
      </c>
      <c r="D50" s="10">
        <f t="shared" si="3"/>
        <v>-6.4099173553718936E-3</v>
      </c>
      <c r="E50" s="6">
        <f t="shared" si="4"/>
        <v>7.7217080303754529E-3</v>
      </c>
      <c r="H50" s="5"/>
    </row>
    <row r="51" spans="1:8">
      <c r="A51" s="13">
        <v>42675</v>
      </c>
      <c r="B51">
        <v>0.45</v>
      </c>
      <c r="C51">
        <f t="shared" si="1"/>
        <v>4.5000000000000005E-3</v>
      </c>
      <c r="D51" s="10">
        <f t="shared" si="3"/>
        <v>-5.209917355371893E-3</v>
      </c>
      <c r="E51" s="6">
        <f t="shared" si="4"/>
        <v>3.4285921332027906E-3</v>
      </c>
      <c r="H51" s="5"/>
    </row>
    <row r="52" spans="1:8">
      <c r="A52" s="13">
        <v>42705</v>
      </c>
      <c r="B52">
        <v>0.51</v>
      </c>
      <c r="C52">
        <f t="shared" si="1"/>
        <v>5.1000000000000004E-3</v>
      </c>
      <c r="D52" s="10">
        <f t="shared" si="3"/>
        <v>-4.6099173553718932E-3</v>
      </c>
      <c r="E52" s="6">
        <f t="shared" si="4"/>
        <v>2.4961082750428131E-3</v>
      </c>
      <c r="H52" s="5"/>
    </row>
    <row r="53" spans="1:8">
      <c r="A53" s="13">
        <v>42736</v>
      </c>
      <c r="B53">
        <v>0.51</v>
      </c>
      <c r="C53">
        <f t="shared" si="1"/>
        <v>5.1000000000000004E-3</v>
      </c>
      <c r="D53" s="10">
        <f t="shared" si="3"/>
        <v>-4.6099173553718932E-3</v>
      </c>
      <c r="E53" s="6">
        <f t="shared" si="4"/>
        <v>2.6668345754803438E-3</v>
      </c>
      <c r="H53" s="5"/>
    </row>
    <row r="54" spans="1:8">
      <c r="A54" s="13">
        <v>42767</v>
      </c>
      <c r="B54">
        <v>0.52</v>
      </c>
      <c r="C54">
        <f t="shared" si="1"/>
        <v>5.1999999999999998E-3</v>
      </c>
      <c r="D54" s="10">
        <f t="shared" si="3"/>
        <v>-4.5099173553718938E-3</v>
      </c>
      <c r="E54" s="6">
        <f t="shared" si="4"/>
        <v>2.475628761171203E-3</v>
      </c>
      <c r="H54" s="5"/>
    </row>
    <row r="55" spans="1:8">
      <c r="A55" s="13">
        <v>42795</v>
      </c>
      <c r="B55">
        <v>0.74</v>
      </c>
      <c r="C55">
        <f t="shared" si="1"/>
        <v>7.4000000000000003E-3</v>
      </c>
      <c r="D55" s="10">
        <f t="shared" si="3"/>
        <v>-2.3099173553718932E-3</v>
      </c>
      <c r="E55" s="6">
        <f t="shared" si="4"/>
        <v>2.678753814260928E-4</v>
      </c>
      <c r="H55" s="5"/>
    </row>
    <row r="56" spans="1:8">
      <c r="A56" s="13">
        <v>42826</v>
      </c>
      <c r="B56">
        <v>0.8</v>
      </c>
      <c r="C56">
        <f t="shared" si="1"/>
        <v>8.0000000000000002E-3</v>
      </c>
      <c r="D56" s="10">
        <f t="shared" si="3"/>
        <v>-1.7099173553718934E-3</v>
      </c>
      <c r="E56" s="6">
        <f t="shared" si="4"/>
        <v>1.9466737244723534E-4</v>
      </c>
      <c r="H56" s="5"/>
    </row>
    <row r="57" spans="1:8">
      <c r="A57" s="13">
        <v>42856</v>
      </c>
      <c r="B57">
        <v>0.89</v>
      </c>
      <c r="C57">
        <f t="shared" si="1"/>
        <v>8.8999999999999999E-3</v>
      </c>
      <c r="D57" s="10">
        <f t="shared" si="3"/>
        <v>-8.0991735537189365E-4</v>
      </c>
      <c r="E57" s="6">
        <f t="shared" si="4"/>
        <v>2.4602485401546082E-5</v>
      </c>
      <c r="H57" s="5"/>
    </row>
    <row r="58" spans="1:8">
      <c r="A58" s="13">
        <v>42887</v>
      </c>
      <c r="B58">
        <v>0.98</v>
      </c>
      <c r="C58">
        <f t="shared" si="1"/>
        <v>9.7999999999999997E-3</v>
      </c>
      <c r="D58" s="10">
        <f t="shared" si="3"/>
        <v>9.0082644628106112E-5</v>
      </c>
      <c r="E58" s="6">
        <f t="shared" si="4"/>
        <v>6.4834006821773943E-6</v>
      </c>
      <c r="H58" s="5"/>
    </row>
    <row r="59" spans="1:8">
      <c r="A59" s="13">
        <v>42917</v>
      </c>
      <c r="B59">
        <v>1.07</v>
      </c>
      <c r="C59">
        <f t="shared" si="1"/>
        <v>1.0700000000000001E-2</v>
      </c>
      <c r="D59" s="10">
        <f t="shared" si="3"/>
        <v>9.9008264462810761E-4</v>
      </c>
      <c r="E59" s="6">
        <f t="shared" si="4"/>
        <v>8.8309582551113981E-5</v>
      </c>
      <c r="H59" s="5"/>
    </row>
    <row r="60" spans="1:8">
      <c r="A60" s="13">
        <v>42948</v>
      </c>
      <c r="B60">
        <v>1.01</v>
      </c>
      <c r="C60">
        <f t="shared" si="1"/>
        <v>1.01E-2</v>
      </c>
      <c r="D60" s="10">
        <f t="shared" si="3"/>
        <v>3.9008264462810603E-4</v>
      </c>
      <c r="E60" s="6">
        <f t="shared" si="4"/>
        <v>3.6524151288158577E-6</v>
      </c>
      <c r="H60" s="5"/>
    </row>
    <row r="61" spans="1:8">
      <c r="A61" s="13">
        <v>42979</v>
      </c>
      <c r="B61">
        <v>1.03</v>
      </c>
      <c r="C61">
        <f t="shared" si="1"/>
        <v>1.03E-2</v>
      </c>
      <c r="D61" s="10">
        <f t="shared" si="3"/>
        <v>5.9008264462810656E-4</v>
      </c>
      <c r="E61" s="6">
        <f t="shared" si="4"/>
        <v>2.5457447267051568E-5</v>
      </c>
      <c r="H61" s="5"/>
    </row>
    <row r="62" spans="1:8">
      <c r="A62" s="13">
        <v>43009</v>
      </c>
      <c r="B62">
        <v>1.07</v>
      </c>
      <c r="C62">
        <f t="shared" si="1"/>
        <v>1.0700000000000001E-2</v>
      </c>
      <c r="D62" s="10">
        <f t="shared" si="3"/>
        <v>9.9008264462810761E-4</v>
      </c>
      <c r="E62" s="6">
        <f t="shared" si="4"/>
        <v>7.1074701883777774E-5</v>
      </c>
      <c r="H62" s="5"/>
    </row>
    <row r="63" spans="1:8">
      <c r="A63" s="13">
        <v>43040</v>
      </c>
      <c r="B63">
        <v>1.23</v>
      </c>
      <c r="C63">
        <f t="shared" si="1"/>
        <v>1.23E-2</v>
      </c>
      <c r="D63" s="10">
        <f t="shared" si="3"/>
        <v>2.5900826446281066E-3</v>
      </c>
      <c r="E63" s="6">
        <f t="shared" si="4"/>
        <v>4.6520165056032311E-4</v>
      </c>
      <c r="H63" s="5"/>
    </row>
    <row r="64" spans="1:8">
      <c r="A64" s="13">
        <v>43070</v>
      </c>
      <c r="B64">
        <v>1.32</v>
      </c>
      <c r="C64">
        <f t="shared" si="1"/>
        <v>1.32E-2</v>
      </c>
      <c r="D64" s="10">
        <f t="shared" si="3"/>
        <v>3.4900826446281064E-3</v>
      </c>
      <c r="E64" s="6">
        <f t="shared" si="4"/>
        <v>6.6918007546264071E-4</v>
      </c>
      <c r="H64" s="5"/>
    </row>
    <row r="65" spans="1:8">
      <c r="A65" s="13">
        <v>43101</v>
      </c>
      <c r="B65">
        <v>1.41</v>
      </c>
      <c r="C65">
        <f t="shared" si="1"/>
        <v>1.41E-2</v>
      </c>
      <c r="D65" s="10">
        <f t="shared" si="3"/>
        <v>4.3900826446281061E-3</v>
      </c>
      <c r="E65" s="6">
        <f t="shared" si="4"/>
        <v>9.6676256756868327E-4</v>
      </c>
      <c r="H65" s="5"/>
    </row>
    <row r="66" spans="1:8">
      <c r="A66" s="13">
        <v>43132</v>
      </c>
      <c r="B66">
        <v>1.57</v>
      </c>
      <c r="C66">
        <f t="shared" si="1"/>
        <v>1.5700000000000002E-2</v>
      </c>
      <c r="D66" s="10">
        <f t="shared" si="3"/>
        <v>5.9900826446281086E-3</v>
      </c>
      <c r="E66" s="6">
        <f t="shared" si="4"/>
        <v>1.6645363039053194E-3</v>
      </c>
      <c r="H66" s="5"/>
    </row>
    <row r="67" spans="1:8">
      <c r="A67" s="13">
        <v>43160</v>
      </c>
      <c r="B67">
        <v>1.7</v>
      </c>
      <c r="C67">
        <f t="shared" si="1"/>
        <v>1.7000000000000001E-2</v>
      </c>
      <c r="D67" s="10">
        <f t="shared" si="3"/>
        <v>7.2900826446281076E-3</v>
      </c>
      <c r="E67" s="6">
        <f t="shared" si="4"/>
        <v>2.1831335034170809E-3</v>
      </c>
      <c r="H67" s="5"/>
    </row>
    <row r="68" spans="1:8">
      <c r="A68" s="13">
        <v>43191</v>
      </c>
      <c r="B68">
        <v>1.76</v>
      </c>
      <c r="C68">
        <f t="shared" si="1"/>
        <v>1.7600000000000001E-2</v>
      </c>
      <c r="D68" s="10">
        <f t="shared" si="3"/>
        <v>7.8900826446281075E-3</v>
      </c>
      <c r="E68" s="6">
        <f t="shared" si="4"/>
        <v>2.3506519611800033E-3</v>
      </c>
      <c r="H68" s="5"/>
    </row>
    <row r="69" spans="1:8">
      <c r="A69" s="13">
        <v>43221</v>
      </c>
      <c r="B69">
        <v>1.86</v>
      </c>
      <c r="C69">
        <f t="shared" si="1"/>
        <v>1.8600000000000002E-2</v>
      </c>
      <c r="D69" s="10">
        <f t="shared" si="3"/>
        <v>8.8900826446281084E-3</v>
      </c>
      <c r="E69" s="6">
        <f t="shared" si="4"/>
        <v>2.8745328430324966E-3</v>
      </c>
      <c r="H69" s="5"/>
    </row>
    <row r="70" spans="1:8">
      <c r="A70" s="13">
        <v>43252</v>
      </c>
      <c r="B70">
        <v>1.9</v>
      </c>
      <c r="C70">
        <f t="shared" si="1"/>
        <v>1.9E-2</v>
      </c>
      <c r="D70" s="10">
        <f t="shared" si="3"/>
        <v>9.290082644628106E-3</v>
      </c>
      <c r="E70" s="6">
        <f t="shared" si="4"/>
        <v>2.9700598592992322E-3</v>
      </c>
      <c r="H70" s="5"/>
    </row>
    <row r="71" spans="1:8">
      <c r="A71" s="13">
        <v>43282</v>
      </c>
      <c r="B71">
        <v>1.96</v>
      </c>
      <c r="C71">
        <f t="shared" si="1"/>
        <v>1.9599999999999999E-2</v>
      </c>
      <c r="D71" s="10">
        <f t="shared" si="3"/>
        <v>9.8900826446281058E-3</v>
      </c>
      <c r="E71" s="6">
        <f t="shared" si="4"/>
        <v>3.2915350044395919E-3</v>
      </c>
      <c r="H71" s="5"/>
    </row>
    <row r="72" spans="1:8">
      <c r="A72" s="13">
        <v>43313</v>
      </c>
      <c r="B72">
        <v>2.0299999999999998</v>
      </c>
      <c r="C72">
        <f t="shared" si="1"/>
        <v>2.0299999999999999E-2</v>
      </c>
      <c r="D72" s="10">
        <f t="shared" si="3"/>
        <v>1.0590082644628105E-2</v>
      </c>
      <c r="E72" s="6">
        <f t="shared" si="4"/>
        <v>3.6535804325729497E-3</v>
      </c>
      <c r="H72" s="5"/>
    </row>
    <row r="73" spans="1:8">
      <c r="A73" s="13">
        <v>43344</v>
      </c>
      <c r="B73">
        <v>2.13</v>
      </c>
      <c r="C73">
        <f t="shared" si="1"/>
        <v>2.1299999999999999E-2</v>
      </c>
      <c r="D73" s="10">
        <f t="shared" ref="D73:D104" si="5">C73-$B$1</f>
        <v>1.1590082644628106E-2</v>
      </c>
      <c r="E73" s="6">
        <f t="shared" si="4"/>
        <v>4.2122082863962048E-3</v>
      </c>
      <c r="H73" s="5"/>
    </row>
    <row r="74" spans="1:8">
      <c r="A74" s="13">
        <v>43374</v>
      </c>
      <c r="B74">
        <v>2.25</v>
      </c>
      <c r="C74">
        <f t="shared" ref="C74:C129" si="6">B74/100</f>
        <v>2.2499999999999999E-2</v>
      </c>
      <c r="D74" s="10">
        <f t="shared" si="5"/>
        <v>1.2790082644628106E-2</v>
      </c>
      <c r="E74" s="6">
        <f t="shared" ref="E74:E105" si="7">(D74-$B$3*D73)^2/(D74+$B$1)</f>
        <v>4.873963054739739E-3</v>
      </c>
      <c r="H74" s="5"/>
    </row>
    <row r="75" spans="1:8">
      <c r="A75" s="13">
        <v>43405</v>
      </c>
      <c r="B75">
        <v>2.33</v>
      </c>
      <c r="C75">
        <f t="shared" si="6"/>
        <v>2.3300000000000001E-2</v>
      </c>
      <c r="D75" s="10">
        <f t="shared" si="5"/>
        <v>1.3590082644628108E-2</v>
      </c>
      <c r="E75" s="6">
        <f t="shared" si="7"/>
        <v>5.2234541966193525E-3</v>
      </c>
      <c r="H75" s="5"/>
    </row>
    <row r="76" spans="1:8">
      <c r="A76" s="13">
        <v>43435</v>
      </c>
      <c r="B76">
        <v>2.37</v>
      </c>
      <c r="C76">
        <f t="shared" si="6"/>
        <v>2.3700000000000002E-2</v>
      </c>
      <c r="D76" s="10">
        <f t="shared" si="5"/>
        <v>1.3990082644628109E-2</v>
      </c>
      <c r="E76" s="6">
        <f t="shared" si="7"/>
        <v>5.3611592623108916E-3</v>
      </c>
      <c r="H76" s="5"/>
    </row>
    <row r="77" spans="1:8">
      <c r="A77" s="13">
        <v>43466</v>
      </c>
      <c r="B77">
        <v>2.37</v>
      </c>
      <c r="C77">
        <f t="shared" si="6"/>
        <v>2.3700000000000002E-2</v>
      </c>
      <c r="D77" s="10">
        <f t="shared" si="5"/>
        <v>1.3990082644628109E-2</v>
      </c>
      <c r="E77" s="6">
        <f t="shared" si="7"/>
        <v>5.2853309678588915E-3</v>
      </c>
      <c r="H77" s="5"/>
    </row>
    <row r="78" spans="1:8">
      <c r="A78" s="13">
        <v>43497</v>
      </c>
      <c r="B78">
        <v>2.39</v>
      </c>
      <c r="C78">
        <f t="shared" si="6"/>
        <v>2.3900000000000001E-2</v>
      </c>
      <c r="D78" s="10">
        <f t="shared" si="5"/>
        <v>1.4190082644628108E-2</v>
      </c>
      <c r="E78" s="6">
        <f t="shared" si="7"/>
        <v>5.4300908110684809E-3</v>
      </c>
      <c r="H78" s="5"/>
    </row>
    <row r="79" spans="1:8">
      <c r="A79" s="13">
        <v>43525</v>
      </c>
      <c r="B79">
        <v>2.4</v>
      </c>
      <c r="C79">
        <f t="shared" si="6"/>
        <v>2.4E-2</v>
      </c>
      <c r="D79" s="10">
        <f t="shared" si="5"/>
        <v>1.4290082644628107E-2</v>
      </c>
      <c r="E79" s="6">
        <f t="shared" si="7"/>
        <v>5.4645757632675431E-3</v>
      </c>
      <c r="H79" s="5"/>
    </row>
    <row r="80" spans="1:8">
      <c r="A80" s="13">
        <v>43556</v>
      </c>
      <c r="B80">
        <v>2.38</v>
      </c>
      <c r="C80">
        <f t="shared" si="6"/>
        <v>2.3799999999999998E-2</v>
      </c>
      <c r="D80" s="10">
        <f t="shared" si="5"/>
        <v>1.4090082644628105E-2</v>
      </c>
      <c r="E80" s="6">
        <f t="shared" si="7"/>
        <v>5.3008113120803302E-3</v>
      </c>
      <c r="H80" s="5"/>
    </row>
    <row r="81" spans="1:8">
      <c r="A81" s="13">
        <v>43586</v>
      </c>
      <c r="B81">
        <v>2.35</v>
      </c>
      <c r="C81">
        <f t="shared" si="6"/>
        <v>2.35E-2</v>
      </c>
      <c r="D81" s="10">
        <f t="shared" si="5"/>
        <v>1.3790082644628106E-2</v>
      </c>
      <c r="E81" s="6">
        <f t="shared" si="7"/>
        <v>5.1228185041424096E-3</v>
      </c>
      <c r="H81" s="5"/>
    </row>
    <row r="82" spans="1:8">
      <c r="A82" s="13">
        <v>43617</v>
      </c>
      <c r="B82">
        <v>2.17</v>
      </c>
      <c r="C82">
        <f t="shared" si="6"/>
        <v>2.1700000000000001E-2</v>
      </c>
      <c r="D82" s="10">
        <f t="shared" si="5"/>
        <v>1.1990082644628107E-2</v>
      </c>
      <c r="E82" s="6">
        <f t="shared" si="7"/>
        <v>3.9276979154240551E-3</v>
      </c>
      <c r="H82" s="5"/>
    </row>
    <row r="83" spans="1:8">
      <c r="A83" s="13">
        <v>43647</v>
      </c>
      <c r="B83">
        <v>2.1</v>
      </c>
      <c r="C83">
        <f t="shared" si="6"/>
        <v>2.1000000000000001E-2</v>
      </c>
      <c r="D83" s="10">
        <f t="shared" si="5"/>
        <v>1.1290082644628108E-2</v>
      </c>
      <c r="E83" s="6">
        <f t="shared" si="7"/>
        <v>3.7651828479059193E-3</v>
      </c>
      <c r="H83" s="5"/>
    </row>
    <row r="84" spans="1:8">
      <c r="A84" s="13">
        <v>43678</v>
      </c>
      <c r="B84">
        <v>1.95</v>
      </c>
      <c r="C84">
        <f t="shared" si="6"/>
        <v>1.95E-2</v>
      </c>
      <c r="D84" s="10">
        <f t="shared" si="5"/>
        <v>9.7900826446281064E-3</v>
      </c>
      <c r="E84" s="6">
        <f t="shared" si="7"/>
        <v>2.909334357503257E-3</v>
      </c>
      <c r="H84" s="5"/>
    </row>
    <row r="85" spans="1:8">
      <c r="A85" s="13">
        <v>43709</v>
      </c>
      <c r="B85">
        <v>1.89</v>
      </c>
      <c r="C85">
        <f t="shared" si="6"/>
        <v>1.89E-2</v>
      </c>
      <c r="D85" s="10">
        <f t="shared" si="5"/>
        <v>9.1900826446281066E-3</v>
      </c>
      <c r="E85" s="6">
        <f t="shared" si="7"/>
        <v>2.76734287311598E-3</v>
      </c>
      <c r="H85" s="5"/>
    </row>
    <row r="86" spans="1:8">
      <c r="A86" s="13">
        <v>43739</v>
      </c>
      <c r="B86">
        <v>1.65</v>
      </c>
      <c r="C86">
        <f t="shared" si="6"/>
        <v>1.6500000000000001E-2</v>
      </c>
      <c r="D86" s="10">
        <f t="shared" si="5"/>
        <v>6.7900826446281072E-3</v>
      </c>
      <c r="E86" s="6">
        <f t="shared" si="7"/>
        <v>1.4862399281387092E-3</v>
      </c>
      <c r="H86" s="5"/>
    </row>
    <row r="87" spans="1:8">
      <c r="A87" s="13">
        <v>43770</v>
      </c>
      <c r="B87">
        <v>1.54</v>
      </c>
      <c r="C87">
        <f t="shared" si="6"/>
        <v>1.54E-2</v>
      </c>
      <c r="D87" s="10">
        <f t="shared" si="5"/>
        <v>5.6900826446281069E-3</v>
      </c>
      <c r="E87" s="6">
        <f t="shared" si="7"/>
        <v>1.2186231708323132E-3</v>
      </c>
      <c r="H87" s="5"/>
    </row>
    <row r="88" spans="1:8">
      <c r="A88" s="13">
        <v>43800</v>
      </c>
      <c r="B88">
        <v>1.54</v>
      </c>
      <c r="C88">
        <f t="shared" si="6"/>
        <v>1.54E-2</v>
      </c>
      <c r="D88" s="10">
        <f t="shared" si="5"/>
        <v>5.6900826446281069E-3</v>
      </c>
      <c r="E88" s="6">
        <f t="shared" si="7"/>
        <v>1.3455393455666697E-3</v>
      </c>
      <c r="H88" s="5"/>
    </row>
    <row r="89" spans="1:8">
      <c r="A89" s="13">
        <v>43831</v>
      </c>
      <c r="B89">
        <v>1.52</v>
      </c>
      <c r="C89">
        <f t="shared" si="6"/>
        <v>1.52E-2</v>
      </c>
      <c r="D89" s="10">
        <f t="shared" si="5"/>
        <v>5.4900826446281064E-3</v>
      </c>
      <c r="E89" s="6">
        <f t="shared" si="7"/>
        <v>1.2460841760161654E-3</v>
      </c>
      <c r="H89" s="5"/>
    </row>
    <row r="90" spans="1:8">
      <c r="A90" s="13">
        <v>43862</v>
      </c>
      <c r="B90">
        <v>1.52</v>
      </c>
      <c r="C90">
        <f t="shared" si="6"/>
        <v>1.52E-2</v>
      </c>
      <c r="D90" s="10">
        <f t="shared" si="5"/>
        <v>5.4900826446281064E-3</v>
      </c>
      <c r="E90" s="6">
        <f t="shared" si="7"/>
        <v>1.2690950503093366E-3</v>
      </c>
      <c r="H90" s="5"/>
    </row>
    <row r="91" spans="1:8">
      <c r="A91" s="13">
        <v>43891</v>
      </c>
      <c r="B91">
        <v>0.28999999999999998</v>
      </c>
      <c r="C91">
        <f t="shared" si="6"/>
        <v>2.8999999999999998E-3</v>
      </c>
      <c r="D91" s="10">
        <f t="shared" si="5"/>
        <v>-6.8099173553718938E-3</v>
      </c>
      <c r="E91" s="6">
        <f t="shared" si="7"/>
        <v>2.156393735117958E-2</v>
      </c>
      <c r="H91" s="5"/>
    </row>
    <row r="92" spans="1:8">
      <c r="A92" s="13">
        <v>43922</v>
      </c>
      <c r="B92">
        <v>0.14000000000000001</v>
      </c>
      <c r="C92">
        <f t="shared" si="6"/>
        <v>1.4000000000000002E-3</v>
      </c>
      <c r="D92" s="10">
        <f t="shared" si="5"/>
        <v>-8.3099173553718934E-3</v>
      </c>
      <c r="E92" s="6">
        <f t="shared" si="7"/>
        <v>3.4481275186121096E-2</v>
      </c>
      <c r="H92" s="5"/>
    </row>
    <row r="93" spans="1:8">
      <c r="A93" s="13">
        <v>43952</v>
      </c>
      <c r="B93">
        <v>0.13</v>
      </c>
      <c r="C93">
        <f t="shared" si="6"/>
        <v>1.2999999999999999E-3</v>
      </c>
      <c r="D93" s="10">
        <f t="shared" si="5"/>
        <v>-8.4099173553718945E-3</v>
      </c>
      <c r="E93" s="6">
        <f t="shared" si="7"/>
        <v>3.5026624389885068E-2</v>
      </c>
      <c r="H93" s="5"/>
    </row>
    <row r="94" spans="1:8">
      <c r="A94" s="13">
        <v>43983</v>
      </c>
      <c r="B94">
        <v>0.16</v>
      </c>
      <c r="C94">
        <f t="shared" si="6"/>
        <v>1.6000000000000001E-3</v>
      </c>
      <c r="D94" s="10">
        <f t="shared" si="5"/>
        <v>-8.1099173553718928E-3</v>
      </c>
      <c r="E94" s="6">
        <f t="shared" si="7"/>
        <v>2.5823958763062566E-2</v>
      </c>
      <c r="H94" s="5"/>
    </row>
    <row r="95" spans="1:8">
      <c r="A95" s="13">
        <v>44013</v>
      </c>
      <c r="B95">
        <v>0.13</v>
      </c>
      <c r="C95">
        <f t="shared" si="6"/>
        <v>1.2999999999999999E-3</v>
      </c>
      <c r="D95" s="10">
        <f t="shared" si="5"/>
        <v>-8.4099173553718945E-3</v>
      </c>
      <c r="E95" s="6">
        <f t="shared" si="7"/>
        <v>3.5443112628918763E-2</v>
      </c>
      <c r="H95" s="5"/>
    </row>
    <row r="96" spans="1:8">
      <c r="A96" s="13">
        <v>44044</v>
      </c>
      <c r="B96">
        <v>0.1</v>
      </c>
      <c r="C96">
        <f t="shared" si="6"/>
        <v>1E-3</v>
      </c>
      <c r="D96" s="10">
        <f t="shared" si="5"/>
        <v>-8.7099173553718927E-3</v>
      </c>
      <c r="E96" s="6">
        <f t="shared" si="7"/>
        <v>4.9391854682057097E-2</v>
      </c>
      <c r="H96" s="5"/>
    </row>
    <row r="97" spans="1:8">
      <c r="A97" s="13">
        <v>44075</v>
      </c>
      <c r="B97">
        <v>0.11</v>
      </c>
      <c r="C97">
        <f t="shared" si="6"/>
        <v>1.1000000000000001E-3</v>
      </c>
      <c r="D97" s="10">
        <f t="shared" si="5"/>
        <v>-8.6099173553718933E-3</v>
      </c>
      <c r="E97" s="6">
        <f t="shared" si="7"/>
        <v>4.2880468944619943E-2</v>
      </c>
      <c r="H97" s="5"/>
    </row>
    <row r="98" spans="1:8">
      <c r="A98" s="13">
        <v>44105</v>
      </c>
      <c r="B98">
        <v>0.1</v>
      </c>
      <c r="C98">
        <f t="shared" si="6"/>
        <v>1E-3</v>
      </c>
      <c r="D98" s="10">
        <f t="shared" si="5"/>
        <v>-8.7099173553718927E-3</v>
      </c>
      <c r="E98" s="6">
        <f t="shared" si="7"/>
        <v>4.8831219971313289E-2</v>
      </c>
      <c r="H98" s="5"/>
    </row>
    <row r="99" spans="1:8">
      <c r="A99" s="13">
        <v>44136</v>
      </c>
      <c r="B99">
        <v>0.09</v>
      </c>
      <c r="C99">
        <f t="shared" si="6"/>
        <v>8.9999999999999998E-4</v>
      </c>
      <c r="D99" s="10">
        <f t="shared" si="5"/>
        <v>-8.8099173553718938E-3</v>
      </c>
      <c r="E99" s="6">
        <f t="shared" si="7"/>
        <v>5.5506321547556643E-2</v>
      </c>
      <c r="H99" s="5"/>
    </row>
    <row r="100" spans="1:8">
      <c r="A100" s="13">
        <v>44166</v>
      </c>
      <c r="B100">
        <v>0.09</v>
      </c>
      <c r="C100">
        <f t="shared" si="6"/>
        <v>8.9999999999999998E-4</v>
      </c>
      <c r="D100" s="10">
        <f t="shared" si="5"/>
        <v>-8.8099173553718938E-3</v>
      </c>
      <c r="E100" s="6">
        <f t="shared" si="7"/>
        <v>5.5192635597143408E-2</v>
      </c>
      <c r="H100" s="5"/>
    </row>
    <row r="101" spans="1:8">
      <c r="A101" s="13">
        <v>44197</v>
      </c>
      <c r="B101">
        <v>0.08</v>
      </c>
      <c r="C101">
        <f t="shared" si="6"/>
        <v>8.0000000000000004E-4</v>
      </c>
      <c r="D101" s="10">
        <f t="shared" si="5"/>
        <v>-8.9099173553718932E-3</v>
      </c>
      <c r="E101" s="6">
        <f t="shared" si="7"/>
        <v>6.3866198517860656E-2</v>
      </c>
      <c r="H101" s="5"/>
    </row>
    <row r="102" spans="1:8">
      <c r="A102" s="13">
        <v>44228</v>
      </c>
      <c r="B102">
        <v>0.04</v>
      </c>
      <c r="C102">
        <f t="shared" si="6"/>
        <v>4.0000000000000002E-4</v>
      </c>
      <c r="D102" s="10">
        <f t="shared" si="5"/>
        <v>-9.3099173553718943E-3</v>
      </c>
      <c r="E102" s="6">
        <f t="shared" si="7"/>
        <v>0.14167447141588696</v>
      </c>
      <c r="H102" s="5"/>
    </row>
    <row r="103" spans="1:8">
      <c r="A103" s="13">
        <v>44256</v>
      </c>
      <c r="B103">
        <v>0.03</v>
      </c>
      <c r="C103">
        <f t="shared" si="6"/>
        <v>2.9999999999999997E-4</v>
      </c>
      <c r="D103" s="10">
        <f t="shared" si="5"/>
        <v>-9.4099173553718937E-3</v>
      </c>
      <c r="E103" s="6">
        <f t="shared" si="7"/>
        <v>0.18990435307242198</v>
      </c>
      <c r="H103" s="5"/>
    </row>
    <row r="104" spans="1:8">
      <c r="A104" s="13">
        <v>44287</v>
      </c>
      <c r="B104">
        <v>0.02</v>
      </c>
      <c r="C104">
        <f t="shared" si="6"/>
        <v>2.0000000000000001E-4</v>
      </c>
      <c r="D104" s="10">
        <f t="shared" si="5"/>
        <v>-9.509917355371893E-3</v>
      </c>
      <c r="E104" s="6">
        <f t="shared" si="7"/>
        <v>0.29092687671607004</v>
      </c>
      <c r="H104" s="5"/>
    </row>
    <row r="105" spans="1:8">
      <c r="A105" s="13">
        <v>44317</v>
      </c>
      <c r="B105">
        <v>0.02</v>
      </c>
      <c r="C105">
        <f t="shared" si="6"/>
        <v>2.0000000000000001E-4</v>
      </c>
      <c r="D105" s="10">
        <f t="shared" ref="D105:D129" si="8">C105-$B$1</f>
        <v>-9.509917355371893E-3</v>
      </c>
      <c r="E105" s="6">
        <f t="shared" si="7"/>
        <v>0.28940328993921055</v>
      </c>
      <c r="H105" s="5"/>
    </row>
    <row r="106" spans="1:8">
      <c r="A106" s="13">
        <v>44348</v>
      </c>
      <c r="B106">
        <v>0.04</v>
      </c>
      <c r="C106">
        <f t="shared" si="6"/>
        <v>4.0000000000000002E-4</v>
      </c>
      <c r="D106" s="10">
        <f t="shared" si="8"/>
        <v>-9.3099173553718943E-3</v>
      </c>
      <c r="E106" s="6">
        <f t="shared" ref="E106:E129" si="9">(D106-$B$3*D105)^2/(D106+$B$1)</f>
        <v>0.13719371108530842</v>
      </c>
      <c r="H106" s="5"/>
    </row>
    <row r="107" spans="1:8">
      <c r="A107" s="13">
        <v>44378</v>
      </c>
      <c r="B107">
        <v>0.05</v>
      </c>
      <c r="C107">
        <f t="shared" si="6"/>
        <v>5.0000000000000001E-4</v>
      </c>
      <c r="D107" s="10">
        <f t="shared" si="8"/>
        <v>-9.2099173553718931E-3</v>
      </c>
      <c r="E107" s="6">
        <f>(D107-$B$3*D106)^2/(D107+$B$1)</f>
        <v>0.10798426473601502</v>
      </c>
      <c r="H107" s="5"/>
    </row>
    <row r="108" spans="1:8">
      <c r="A108" s="13">
        <v>44409</v>
      </c>
      <c r="B108">
        <v>0.05</v>
      </c>
      <c r="C108">
        <f t="shared" si="6"/>
        <v>5.0000000000000001E-4</v>
      </c>
      <c r="D108" s="10">
        <f t="shared" si="8"/>
        <v>-9.2099173553718931E-3</v>
      </c>
      <c r="E108" s="6">
        <f t="shared" si="9"/>
        <v>0.10857289944675882</v>
      </c>
      <c r="H108" s="5"/>
    </row>
    <row r="109" spans="1:8">
      <c r="A109" s="13">
        <v>44440</v>
      </c>
      <c r="B109">
        <v>0.04</v>
      </c>
      <c r="C109">
        <f t="shared" si="6"/>
        <v>4.0000000000000002E-4</v>
      </c>
      <c r="D109" s="10">
        <f t="shared" si="8"/>
        <v>-9.3099173553718943E-3</v>
      </c>
      <c r="E109" s="6">
        <f t="shared" si="9"/>
        <v>0.13942509125059771</v>
      </c>
      <c r="H109" s="5"/>
    </row>
    <row r="110" spans="1:8">
      <c r="A110" s="13">
        <v>44470</v>
      </c>
      <c r="B110">
        <v>0.05</v>
      </c>
      <c r="C110">
        <f t="shared" si="6"/>
        <v>5.0000000000000001E-4</v>
      </c>
      <c r="D110" s="10">
        <f t="shared" si="8"/>
        <v>-9.2099173553718931E-3</v>
      </c>
      <c r="E110" s="6">
        <f t="shared" si="9"/>
        <v>0.10798426473601502</v>
      </c>
      <c r="H110" s="5"/>
    </row>
    <row r="111" spans="1:8">
      <c r="A111" s="13">
        <v>44501</v>
      </c>
      <c r="B111">
        <v>0.05</v>
      </c>
      <c r="C111">
        <f t="shared" si="6"/>
        <v>5.0000000000000001E-4</v>
      </c>
      <c r="D111" s="10">
        <f t="shared" si="8"/>
        <v>-9.2099173553718931E-3</v>
      </c>
      <c r="E111" s="6">
        <f t="shared" si="9"/>
        <v>0.10857289944675882</v>
      </c>
      <c r="H111" s="5"/>
    </row>
    <row r="112" spans="1:8">
      <c r="A112" s="13">
        <v>44531</v>
      </c>
      <c r="B112">
        <v>0.06</v>
      </c>
      <c r="C112">
        <f t="shared" si="6"/>
        <v>5.9999999999999995E-4</v>
      </c>
      <c r="D112" s="10">
        <f t="shared" si="8"/>
        <v>-9.1099173553718937E-3</v>
      </c>
      <c r="E112" s="6">
        <f t="shared" si="9"/>
        <v>8.8038104910866638E-2</v>
      </c>
      <c r="H112" s="5"/>
    </row>
    <row r="113" spans="1:8">
      <c r="A113" s="13">
        <v>44562</v>
      </c>
      <c r="B113">
        <v>0.15</v>
      </c>
      <c r="C113">
        <f t="shared" si="6"/>
        <v>1.5E-3</v>
      </c>
      <c r="D113" s="10">
        <f t="shared" si="8"/>
        <v>-8.209917355371894E-3</v>
      </c>
      <c r="E113" s="6">
        <f t="shared" si="9"/>
        <v>2.7203799540104236E-2</v>
      </c>
      <c r="H113" s="5"/>
    </row>
    <row r="114" spans="1:8">
      <c r="A114" s="13">
        <v>44593</v>
      </c>
      <c r="B114">
        <v>0.33</v>
      </c>
      <c r="C114">
        <f t="shared" si="6"/>
        <v>3.3E-3</v>
      </c>
      <c r="D114" s="10">
        <f t="shared" si="8"/>
        <v>-6.4099173553718936E-3</v>
      </c>
      <c r="E114" s="6">
        <f t="shared" si="9"/>
        <v>6.8888465227370877E-3</v>
      </c>
      <c r="H114" s="5"/>
    </row>
    <row r="115" spans="1:8">
      <c r="A115" s="13">
        <v>44621</v>
      </c>
      <c r="B115">
        <v>0.44</v>
      </c>
      <c r="C115">
        <f t="shared" si="6"/>
        <v>4.4000000000000003E-3</v>
      </c>
      <c r="D115" s="10">
        <f t="shared" si="8"/>
        <v>-5.3099173553718933E-3</v>
      </c>
      <c r="E115" s="6">
        <f t="shared" si="9"/>
        <v>3.6873298582436511E-3</v>
      </c>
      <c r="H115" s="5"/>
    </row>
    <row r="116" spans="1:8">
      <c r="A116" s="13">
        <v>44652</v>
      </c>
      <c r="B116">
        <v>0.76</v>
      </c>
      <c r="C116">
        <f t="shared" si="6"/>
        <v>7.6E-3</v>
      </c>
      <c r="D116" s="10">
        <f t="shared" si="8"/>
        <v>-2.1099173553718936E-3</v>
      </c>
      <c r="E116" s="6">
        <f t="shared" si="9"/>
        <v>1.4449545077090489E-4</v>
      </c>
      <c r="H116" s="5"/>
    </row>
    <row r="117" spans="1:8">
      <c r="A117" s="13">
        <v>44682</v>
      </c>
      <c r="B117">
        <v>0.98</v>
      </c>
      <c r="C117">
        <f t="shared" si="6"/>
        <v>9.7999999999999997E-3</v>
      </c>
      <c r="D117" s="10">
        <f t="shared" si="8"/>
        <v>9.0082644628106112E-5</v>
      </c>
      <c r="E117" s="6">
        <f t="shared" si="9"/>
        <v>2.6756296617411289E-5</v>
      </c>
      <c r="H117" s="5"/>
    </row>
    <row r="118" spans="1:8">
      <c r="A118" s="13">
        <v>44713</v>
      </c>
      <c r="B118">
        <v>1.49</v>
      </c>
      <c r="C118">
        <f t="shared" si="6"/>
        <v>1.49E-2</v>
      </c>
      <c r="D118" s="10">
        <f t="shared" si="8"/>
        <v>5.1900826446281065E-3</v>
      </c>
      <c r="E118" s="6">
        <f t="shared" si="9"/>
        <v>1.7953199936374359E-3</v>
      </c>
      <c r="H118" s="5"/>
    </row>
    <row r="119" spans="1:8">
      <c r="A119" s="13">
        <v>44743</v>
      </c>
      <c r="B119">
        <v>2.23</v>
      </c>
      <c r="C119">
        <f t="shared" si="6"/>
        <v>2.23E-2</v>
      </c>
      <c r="D119" s="10">
        <f t="shared" si="8"/>
        <v>1.2590082644628107E-2</v>
      </c>
      <c r="E119" s="6">
        <f t="shared" si="9"/>
        <v>5.9843153157650908E-3</v>
      </c>
      <c r="H119" s="5"/>
    </row>
    <row r="120" spans="1:8">
      <c r="A120" s="13">
        <v>44774</v>
      </c>
      <c r="B120">
        <v>2.63</v>
      </c>
      <c r="C120">
        <f t="shared" si="6"/>
        <v>2.63E-2</v>
      </c>
      <c r="D120" s="10">
        <f t="shared" si="8"/>
        <v>1.6590082644628107E-2</v>
      </c>
      <c r="E120" s="6">
        <f t="shared" si="9"/>
        <v>7.5293933370609136E-3</v>
      </c>
      <c r="H120" s="5"/>
    </row>
    <row r="121" spans="1:8">
      <c r="A121" s="13">
        <v>44805</v>
      </c>
      <c r="B121">
        <v>3.13</v>
      </c>
      <c r="C121">
        <f t="shared" si="6"/>
        <v>3.1300000000000001E-2</v>
      </c>
      <c r="D121" s="10">
        <f t="shared" si="8"/>
        <v>2.1590082644628108E-2</v>
      </c>
      <c r="E121" s="6">
        <f t="shared" si="9"/>
        <v>1.0666722049092744E-2</v>
      </c>
      <c r="H121" s="5"/>
    </row>
    <row r="122" spans="1:8">
      <c r="A122" s="13">
        <v>44835</v>
      </c>
      <c r="B122">
        <v>3.72</v>
      </c>
      <c r="C122">
        <f t="shared" si="6"/>
        <v>3.7200000000000004E-2</v>
      </c>
      <c r="D122" s="10">
        <f t="shared" si="8"/>
        <v>2.749008264462811E-2</v>
      </c>
      <c r="E122" s="6">
        <f t="shared" si="9"/>
        <v>1.4433995915873315E-2</v>
      </c>
      <c r="H122" s="5"/>
    </row>
    <row r="123" spans="1:8">
      <c r="A123" s="13">
        <v>44866</v>
      </c>
      <c r="B123">
        <v>4.1500000000000004</v>
      </c>
      <c r="C123">
        <f t="shared" si="6"/>
        <v>4.1500000000000002E-2</v>
      </c>
      <c r="D123" s="10">
        <f t="shared" si="8"/>
        <v>3.1790082644628112E-2</v>
      </c>
      <c r="E123" s="6">
        <f t="shared" si="9"/>
        <v>1.6657174473071586E-2</v>
      </c>
      <c r="H123" s="5"/>
    </row>
    <row r="124" spans="1:8">
      <c r="A124" s="13">
        <v>44896</v>
      </c>
      <c r="B124">
        <v>4.25</v>
      </c>
      <c r="C124">
        <f t="shared" si="6"/>
        <v>4.2500000000000003E-2</v>
      </c>
      <c r="D124" s="10">
        <f t="shared" si="8"/>
        <v>3.2790082644628113E-2</v>
      </c>
      <c r="E124" s="6">
        <f t="shared" si="9"/>
        <v>1.6438920450467472E-2</v>
      </c>
      <c r="H124" s="5"/>
    </row>
    <row r="125" spans="1:8">
      <c r="A125" s="13">
        <v>44927</v>
      </c>
      <c r="B125">
        <v>4.54</v>
      </c>
      <c r="C125">
        <f t="shared" si="6"/>
        <v>4.5400000000000003E-2</v>
      </c>
      <c r="D125" s="10">
        <f t="shared" si="8"/>
        <v>3.5690082644628113E-2</v>
      </c>
      <c r="E125" s="6">
        <f t="shared" si="9"/>
        <v>1.8693332074221608E-2</v>
      </c>
      <c r="H125" s="5"/>
    </row>
    <row r="126" spans="1:8">
      <c r="A126" s="13">
        <v>44958</v>
      </c>
      <c r="B126">
        <v>4.6500000000000004</v>
      </c>
      <c r="C126">
        <f t="shared" si="6"/>
        <v>4.6500000000000007E-2</v>
      </c>
      <c r="D126" s="10">
        <f t="shared" si="8"/>
        <v>3.6790082644628117E-2</v>
      </c>
      <c r="E126" s="6">
        <f t="shared" si="9"/>
        <v>1.8908495159784766E-2</v>
      </c>
      <c r="H126" s="5"/>
    </row>
    <row r="127" spans="1:8">
      <c r="A127" s="13">
        <v>44986</v>
      </c>
      <c r="B127">
        <v>4.6900000000000004</v>
      </c>
      <c r="C127">
        <f t="shared" si="6"/>
        <v>4.6900000000000004E-2</v>
      </c>
      <c r="D127" s="10">
        <f t="shared" si="8"/>
        <v>3.7190082644628114E-2</v>
      </c>
      <c r="E127" s="6">
        <f t="shared" si="9"/>
        <v>1.8975525985749347E-2</v>
      </c>
      <c r="H127" s="5"/>
    </row>
    <row r="128" spans="1:8">
      <c r="A128" s="13">
        <v>45017</v>
      </c>
      <c r="B128">
        <v>4.92</v>
      </c>
      <c r="C128">
        <f t="shared" si="6"/>
        <v>4.9200000000000001E-2</v>
      </c>
      <c r="D128" s="10">
        <f t="shared" si="8"/>
        <v>3.9490082644628111E-2</v>
      </c>
      <c r="E128" s="6">
        <f t="shared" si="9"/>
        <v>2.0880791509865108E-2</v>
      </c>
      <c r="H128" s="5"/>
    </row>
    <row r="129" spans="1:8">
      <c r="A129" s="13">
        <v>45047</v>
      </c>
      <c r="B129">
        <v>5.14</v>
      </c>
      <c r="C129">
        <f t="shared" si="6"/>
        <v>5.1399999999999994E-2</v>
      </c>
      <c r="D129" s="10">
        <f t="shared" si="8"/>
        <v>4.1690082644628104E-2</v>
      </c>
      <c r="E129" s="6">
        <f t="shared" si="9"/>
        <v>2.2216025921556574E-2</v>
      </c>
      <c r="H129" s="5"/>
    </row>
  </sheetData>
  <mergeCells count="1">
    <mergeCell ref="D1:F2"/>
  </mergeCells>
  <hyperlinks>
    <hyperlink ref="H5" r:id="rId1"/>
    <hyperlink ref="H7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Yu Meng</cp:lastModifiedBy>
  <dcterms:created xsi:type="dcterms:W3CDTF">2019-04-01T21:06:38Z</dcterms:created>
  <dcterms:modified xsi:type="dcterms:W3CDTF">2023-06-10T21:47:08Z</dcterms:modified>
</cp:coreProperties>
</file>