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AtlanticCampaignGitHub\Atlantic2025\assets\TrainingData\"/>
    </mc:Choice>
  </mc:AlternateContent>
  <xr:revisionPtr revIDLastSave="0" documentId="13_ncr:1_{3FED2E02-D57C-45B9-A568-758AD373D31A}" xr6:coauthVersionLast="47" xr6:coauthVersionMax="47" xr10:uidLastSave="{00000000-0000-0000-0000-000000000000}"/>
  <bookViews>
    <workbookView xWindow="-108" yWindow="-108" windowWidth="23256" windowHeight="12576" activeTab="2" xr2:uid="{9956CCA0-EDC1-448C-805F-C6625285F815}"/>
  </bookViews>
  <sheets>
    <sheet name="Logs" sheetId="1" r:id="rId1"/>
    <sheet name="WeeklyTotalsCoords" sheetId="3" r:id="rId2"/>
    <sheet name="Tota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3" l="1"/>
  <c r="B68" i="3"/>
  <c r="B69" i="3"/>
  <c r="G133" i="1"/>
  <c r="F133" i="1"/>
  <c r="G134" i="1"/>
  <c r="F134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F125" i="1"/>
  <c r="G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F80" i="1"/>
  <c r="F79" i="1"/>
  <c r="F78" i="1"/>
  <c r="F77" i="1"/>
  <c r="F76" i="1"/>
  <c r="F75" i="1"/>
  <c r="G74" i="1"/>
  <c r="G75" i="1"/>
  <c r="G76" i="1"/>
  <c r="G77" i="1"/>
  <c r="G78" i="1"/>
  <c r="G79" i="1"/>
  <c r="G80" i="1"/>
  <c r="F74" i="1"/>
  <c r="G73" i="1"/>
  <c r="F73" i="1"/>
  <c r="G72" i="1"/>
  <c r="F72" i="1"/>
  <c r="E2" i="2"/>
  <c r="G70" i="1"/>
  <c r="G71" i="1"/>
  <c r="F71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B66" i="3" s="1"/>
  <c r="B2" i="2"/>
  <c r="C2" i="2" s="1"/>
  <c r="A2" i="2"/>
  <c r="B65" i="3" l="1"/>
  <c r="B64" i="3"/>
  <c r="B62" i="3"/>
  <c r="B63" i="3"/>
  <c r="B58" i="3"/>
  <c r="B61" i="3"/>
  <c r="B60" i="3"/>
  <c r="B59" i="3"/>
  <c r="B56" i="3"/>
  <c r="B57" i="3"/>
  <c r="B55" i="3"/>
  <c r="B52" i="3"/>
  <c r="B54" i="3"/>
  <c r="B53" i="3"/>
  <c r="B49" i="3"/>
  <c r="B46" i="3"/>
  <c r="B44" i="3"/>
  <c r="B51" i="3"/>
  <c r="B50" i="3"/>
  <c r="B48" i="3"/>
  <c r="B47" i="3"/>
  <c r="B45" i="3"/>
  <c r="B42" i="3"/>
  <c r="B43" i="3"/>
  <c r="B41" i="3"/>
  <c r="B40" i="3"/>
  <c r="B38" i="3"/>
  <c r="B39" i="3"/>
  <c r="D2" i="2"/>
  <c r="B37" i="3"/>
  <c r="B4" i="3"/>
  <c r="B19" i="3"/>
  <c r="B34" i="3"/>
  <c r="B26" i="3"/>
  <c r="B18" i="3"/>
  <c r="B10" i="3"/>
  <c r="B27" i="3"/>
  <c r="B33" i="3"/>
  <c r="B25" i="3"/>
  <c r="B17" i="3"/>
  <c r="B9" i="3"/>
  <c r="B35" i="3"/>
  <c r="B16" i="3"/>
  <c r="B8" i="3"/>
  <c r="B30" i="3"/>
  <c r="B11" i="3"/>
  <c r="B32" i="3"/>
  <c r="B24" i="3"/>
  <c r="B31" i="3"/>
  <c r="B23" i="3"/>
  <c r="B15" i="3"/>
  <c r="B7" i="3"/>
  <c r="B22" i="3"/>
  <c r="B14" i="3"/>
  <c r="B6" i="3"/>
  <c r="B3" i="3"/>
  <c r="B29" i="3"/>
  <c r="B21" i="3"/>
  <c r="B13" i="3"/>
  <c r="B5" i="3"/>
  <c r="B36" i="3"/>
  <c r="B28" i="3"/>
  <c r="B20" i="3"/>
  <c r="B12" i="3"/>
</calcChain>
</file>

<file path=xl/sharedStrings.xml><?xml version="1.0" encoding="utf-8"?>
<sst xmlns="http://schemas.openxmlformats.org/spreadsheetml/2006/main" count="46" uniqueCount="38">
  <si>
    <t>Date</t>
  </si>
  <si>
    <t>ErgDistance / km</t>
  </si>
  <si>
    <t>RiverDistance / km</t>
  </si>
  <si>
    <t>OceanDistance / km</t>
  </si>
  <si>
    <t>Notes</t>
  </si>
  <si>
    <t>Capsized after 4 hour mark into freezing water</t>
  </si>
  <si>
    <t>High Water level, unsafe for rowing.</t>
  </si>
  <si>
    <t>TotalErg</t>
  </si>
  <si>
    <t>TotalRiver</t>
  </si>
  <si>
    <t>Snow Conditions Stopped Early. No Car access plus early morning icy snowing conditions. Took A break Monday</t>
  </si>
  <si>
    <t>River High</t>
  </si>
  <si>
    <t>Maintenance Day. Putting in posts in river</t>
  </si>
  <si>
    <t>LTR 23 Volunteering</t>
  </si>
  <si>
    <t>Windy</t>
  </si>
  <si>
    <t>New PB</t>
  </si>
  <si>
    <t>2k Erg Sprint EVENT</t>
  </si>
  <si>
    <t>Had to leave 30mins early because everyone was leaving</t>
  </si>
  <si>
    <t>Locked out of clubhouse</t>
  </si>
  <si>
    <t>New PB  3Hrs 25minutes</t>
  </si>
  <si>
    <t>RiverTurns</t>
  </si>
  <si>
    <t>Fastest Speed 11.1 km/h</t>
  </si>
  <si>
    <t>Week</t>
  </si>
  <si>
    <t>Distance</t>
  </si>
  <si>
    <t>Totals</t>
  </si>
  <si>
    <t>Latitude</t>
  </si>
  <si>
    <t>Longitude</t>
  </si>
  <si>
    <t>TotalDistance</t>
  </si>
  <si>
    <t>Calories Burned</t>
  </si>
  <si>
    <t>CaloriesBurned</t>
  </si>
  <si>
    <t>Great Ouse Marathon 2023</t>
  </si>
  <si>
    <t>Ancholme Head Race 2023</t>
  </si>
  <si>
    <t>Christmas  Regatta</t>
  </si>
  <si>
    <t>Incorrect month Filled in</t>
  </si>
  <si>
    <t>Had wrong month date input. So 20231 is now 0, and the other two entries have gone into 20235,20236.</t>
  </si>
  <si>
    <t>Manually typed in 20241 so two data points would aggregate to same group than split to two different</t>
  </si>
  <si>
    <t>2.00.5 /500m split average for 3hrs</t>
  </si>
  <si>
    <t>1.55.6 / 500m split for 2 hours</t>
  </si>
  <si>
    <t>York Head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</si>
</sst>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FF2C-4335-4855-AACD-0416F2175CD4}">
  <dimension ref="A1:H134"/>
  <sheetViews>
    <sheetView topLeftCell="A118" workbookViewId="0">
      <selection activeCell="H135" sqref="H135"/>
    </sheetView>
  </sheetViews>
  <sheetFormatPr defaultRowHeight="14.4" x14ac:dyDescent="0.3"/>
  <cols>
    <col min="1" max="1" width="10.5546875" bestFit="1" customWidth="1"/>
    <col min="5" max="5" width="30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23</v>
      </c>
      <c r="H1" t="s">
        <v>27</v>
      </c>
    </row>
    <row r="2" spans="1:8" x14ac:dyDescent="0.3">
      <c r="A2" s="1">
        <v>44878</v>
      </c>
      <c r="B2">
        <v>0</v>
      </c>
      <c r="C2">
        <v>24</v>
      </c>
      <c r="D2">
        <v>0</v>
      </c>
      <c r="F2" t="str">
        <f>_xlfn.CONCAT(YEAR(A2),WEEKNUM(A2))</f>
        <v>202247</v>
      </c>
      <c r="G2">
        <f>SUM(B2:D2)</f>
        <v>24</v>
      </c>
      <c r="H2">
        <v>2400</v>
      </c>
    </row>
    <row r="3" spans="1:8" x14ac:dyDescent="0.3">
      <c r="A3" s="1">
        <v>44885</v>
      </c>
      <c r="B3">
        <v>0</v>
      </c>
      <c r="C3">
        <v>39.06</v>
      </c>
      <c r="D3">
        <v>0</v>
      </c>
      <c r="F3" t="str">
        <f t="shared" ref="F3:F134" si="0">_xlfn.CONCAT(YEAR(A3),WEEKNUM(A3))</f>
        <v>202248</v>
      </c>
      <c r="G3">
        <f t="shared" ref="G3:G70" si="1">SUM(B3:D3)</f>
        <v>39.06</v>
      </c>
      <c r="H3">
        <v>3500</v>
      </c>
    </row>
    <row r="4" spans="1:8" x14ac:dyDescent="0.3">
      <c r="A4" s="1">
        <v>44892</v>
      </c>
      <c r="B4">
        <v>0</v>
      </c>
      <c r="C4">
        <v>32.03</v>
      </c>
      <c r="D4">
        <v>0</v>
      </c>
      <c r="F4" t="str">
        <f t="shared" si="0"/>
        <v>202249</v>
      </c>
      <c r="G4">
        <f t="shared" si="1"/>
        <v>32.03</v>
      </c>
      <c r="H4">
        <v>3200</v>
      </c>
    </row>
    <row r="5" spans="1:8" x14ac:dyDescent="0.3">
      <c r="A5" s="1">
        <v>44899</v>
      </c>
      <c r="B5">
        <v>5.7</v>
      </c>
      <c r="C5">
        <v>26.58</v>
      </c>
      <c r="D5">
        <v>0</v>
      </c>
      <c r="F5" t="str">
        <f t="shared" si="0"/>
        <v>202250</v>
      </c>
      <c r="G5">
        <f t="shared" si="1"/>
        <v>32.28</v>
      </c>
      <c r="H5">
        <v>3200</v>
      </c>
    </row>
    <row r="6" spans="1:8" ht="28.8" x14ac:dyDescent="0.3">
      <c r="A6" s="1">
        <v>44906</v>
      </c>
      <c r="B6">
        <v>0</v>
      </c>
      <c r="C6">
        <v>32.5</v>
      </c>
      <c r="D6">
        <v>0</v>
      </c>
      <c r="E6" s="2" t="s">
        <v>5</v>
      </c>
      <c r="F6" t="str">
        <f t="shared" si="0"/>
        <v>202251</v>
      </c>
      <c r="G6">
        <f t="shared" si="1"/>
        <v>32.5</v>
      </c>
      <c r="H6">
        <v>3200</v>
      </c>
    </row>
    <row r="7" spans="1:8" x14ac:dyDescent="0.3">
      <c r="A7" s="1">
        <v>44910</v>
      </c>
      <c r="B7">
        <v>25.2</v>
      </c>
      <c r="C7">
        <v>0</v>
      </c>
      <c r="D7">
        <v>0</v>
      </c>
      <c r="F7" t="str">
        <f t="shared" si="0"/>
        <v>202251</v>
      </c>
      <c r="G7">
        <f t="shared" si="1"/>
        <v>25.2</v>
      </c>
      <c r="H7">
        <v>1400</v>
      </c>
    </row>
    <row r="8" spans="1:8" x14ac:dyDescent="0.3">
      <c r="A8" s="1">
        <v>44917</v>
      </c>
      <c r="B8">
        <v>15</v>
      </c>
      <c r="C8">
        <v>0</v>
      </c>
      <c r="D8">
        <v>0</v>
      </c>
      <c r="F8" t="str">
        <f t="shared" si="0"/>
        <v>202252</v>
      </c>
      <c r="G8">
        <f t="shared" si="1"/>
        <v>15</v>
      </c>
      <c r="H8">
        <v>900</v>
      </c>
    </row>
    <row r="9" spans="1:8" x14ac:dyDescent="0.3">
      <c r="A9" s="1">
        <v>44934</v>
      </c>
      <c r="B9">
        <v>24.8</v>
      </c>
      <c r="C9">
        <v>0</v>
      </c>
      <c r="D9">
        <v>0</v>
      </c>
      <c r="E9" s="4" t="s">
        <v>6</v>
      </c>
      <c r="F9" t="str">
        <f t="shared" si="0"/>
        <v>20232</v>
      </c>
      <c r="G9">
        <f t="shared" si="1"/>
        <v>24.8</v>
      </c>
      <c r="H9">
        <v>1400</v>
      </c>
    </row>
    <row r="10" spans="1:8" x14ac:dyDescent="0.3">
      <c r="A10" s="1">
        <v>44937</v>
      </c>
      <c r="B10">
        <v>13.4</v>
      </c>
      <c r="C10">
        <v>0</v>
      </c>
      <c r="D10">
        <v>0</v>
      </c>
      <c r="E10" s="4"/>
      <c r="F10" t="str">
        <f t="shared" si="0"/>
        <v>20232</v>
      </c>
      <c r="G10">
        <f t="shared" si="1"/>
        <v>13.4</v>
      </c>
      <c r="H10">
        <v>800</v>
      </c>
    </row>
    <row r="11" spans="1:8" x14ac:dyDescent="0.3">
      <c r="A11" s="1">
        <v>44938</v>
      </c>
      <c r="B11">
        <v>26.2</v>
      </c>
      <c r="C11">
        <v>0</v>
      </c>
      <c r="D11">
        <v>0</v>
      </c>
      <c r="E11" s="4"/>
      <c r="F11" t="str">
        <f t="shared" si="0"/>
        <v>20232</v>
      </c>
      <c r="G11">
        <f t="shared" si="1"/>
        <v>26.2</v>
      </c>
      <c r="H11">
        <v>1600</v>
      </c>
    </row>
    <row r="12" spans="1:8" x14ac:dyDescent="0.3">
      <c r="A12" s="1">
        <v>44944</v>
      </c>
      <c r="B12">
        <v>26.6</v>
      </c>
      <c r="C12">
        <v>0</v>
      </c>
      <c r="D12">
        <v>0</v>
      </c>
      <c r="E12" s="4"/>
      <c r="F12" t="str">
        <f t="shared" si="0"/>
        <v>20233</v>
      </c>
      <c r="G12">
        <f t="shared" si="1"/>
        <v>26.6</v>
      </c>
      <c r="H12">
        <v>1600</v>
      </c>
    </row>
    <row r="13" spans="1:8" x14ac:dyDescent="0.3">
      <c r="A13" s="1">
        <v>44945</v>
      </c>
      <c r="B13">
        <v>40</v>
      </c>
      <c r="C13">
        <v>0</v>
      </c>
      <c r="D13">
        <v>0</v>
      </c>
      <c r="E13" s="4"/>
      <c r="F13" t="str">
        <f t="shared" si="0"/>
        <v>20233</v>
      </c>
      <c r="G13">
        <f t="shared" si="1"/>
        <v>40</v>
      </c>
      <c r="H13">
        <v>2300</v>
      </c>
    </row>
    <row r="14" spans="1:8" x14ac:dyDescent="0.3">
      <c r="A14" s="1">
        <v>44951</v>
      </c>
      <c r="B14">
        <v>40</v>
      </c>
      <c r="C14">
        <v>0</v>
      </c>
      <c r="D14">
        <v>0</v>
      </c>
      <c r="F14" t="str">
        <f t="shared" si="0"/>
        <v>20234</v>
      </c>
      <c r="G14">
        <f t="shared" si="1"/>
        <v>40</v>
      </c>
      <c r="H14">
        <v>2300</v>
      </c>
    </row>
    <row r="15" spans="1:8" x14ac:dyDescent="0.3">
      <c r="A15" s="1">
        <v>44955</v>
      </c>
      <c r="B15">
        <v>0</v>
      </c>
      <c r="C15">
        <v>32.299999999999997</v>
      </c>
      <c r="D15">
        <v>0</v>
      </c>
      <c r="F15" t="str">
        <f t="shared" si="0"/>
        <v>20235</v>
      </c>
      <c r="G15">
        <f t="shared" si="1"/>
        <v>32.299999999999997</v>
      </c>
      <c r="H15">
        <v>3200</v>
      </c>
    </row>
    <row r="16" spans="1:8" x14ac:dyDescent="0.3">
      <c r="A16" s="1">
        <v>44959</v>
      </c>
      <c r="B16">
        <v>40</v>
      </c>
      <c r="C16">
        <v>0</v>
      </c>
      <c r="D16">
        <v>0</v>
      </c>
      <c r="E16" t="s">
        <v>32</v>
      </c>
      <c r="F16" t="str">
        <f t="shared" si="0"/>
        <v>20235</v>
      </c>
      <c r="G16">
        <f t="shared" si="1"/>
        <v>40</v>
      </c>
      <c r="H16">
        <v>2300</v>
      </c>
    </row>
    <row r="17" spans="1:8" x14ac:dyDescent="0.3">
      <c r="A17" s="1">
        <v>44962</v>
      </c>
      <c r="B17">
        <v>0</v>
      </c>
      <c r="C17">
        <v>37.299999999999997</v>
      </c>
      <c r="D17">
        <v>0</v>
      </c>
      <c r="E17" t="s">
        <v>32</v>
      </c>
      <c r="F17" t="str">
        <f t="shared" si="0"/>
        <v>20236</v>
      </c>
      <c r="G17">
        <f t="shared" si="1"/>
        <v>37.299999999999997</v>
      </c>
      <c r="H17">
        <v>3200</v>
      </c>
    </row>
    <row r="18" spans="1:8" x14ac:dyDescent="0.3">
      <c r="A18" s="1">
        <v>44966</v>
      </c>
      <c r="B18">
        <v>40</v>
      </c>
      <c r="C18">
        <v>0</v>
      </c>
      <c r="D18">
        <v>0</v>
      </c>
      <c r="F18" t="str">
        <f t="shared" si="0"/>
        <v>20236</v>
      </c>
      <c r="G18">
        <f t="shared" si="1"/>
        <v>40</v>
      </c>
      <c r="H18">
        <v>2300</v>
      </c>
    </row>
    <row r="19" spans="1:8" x14ac:dyDescent="0.3">
      <c r="A19" s="1">
        <v>44969</v>
      </c>
      <c r="B19">
        <v>0</v>
      </c>
      <c r="C19">
        <v>40.299999999999997</v>
      </c>
      <c r="D19">
        <v>0</v>
      </c>
      <c r="F19" t="str">
        <f t="shared" si="0"/>
        <v>20237</v>
      </c>
      <c r="G19">
        <f t="shared" si="1"/>
        <v>40.299999999999997</v>
      </c>
      <c r="H19">
        <v>3500</v>
      </c>
    </row>
    <row r="20" spans="1:8" x14ac:dyDescent="0.3">
      <c r="A20" s="1">
        <v>44973</v>
      </c>
      <c r="B20">
        <v>20</v>
      </c>
      <c r="C20">
        <v>0</v>
      </c>
      <c r="D20">
        <v>0</v>
      </c>
      <c r="F20" t="str">
        <f t="shared" si="0"/>
        <v>20237</v>
      </c>
      <c r="G20">
        <f t="shared" si="1"/>
        <v>20</v>
      </c>
      <c r="H20">
        <v>1200</v>
      </c>
    </row>
    <row r="21" spans="1:8" x14ac:dyDescent="0.3">
      <c r="A21" s="1">
        <v>44976</v>
      </c>
      <c r="B21">
        <v>12.1</v>
      </c>
      <c r="C21">
        <v>36.159999999999997</v>
      </c>
      <c r="D21">
        <v>0</v>
      </c>
      <c r="F21" t="str">
        <f t="shared" si="0"/>
        <v>20238</v>
      </c>
      <c r="G21">
        <f t="shared" si="1"/>
        <v>48.26</v>
      </c>
      <c r="H21">
        <v>4000</v>
      </c>
    </row>
    <row r="22" spans="1:8" x14ac:dyDescent="0.3">
      <c r="A22" s="1">
        <v>44980</v>
      </c>
      <c r="B22">
        <v>40</v>
      </c>
      <c r="C22">
        <v>0</v>
      </c>
      <c r="D22">
        <v>0</v>
      </c>
      <c r="F22" t="str">
        <f t="shared" si="0"/>
        <v>20238</v>
      </c>
      <c r="G22">
        <f t="shared" si="1"/>
        <v>40</v>
      </c>
      <c r="H22">
        <v>2300</v>
      </c>
    </row>
    <row r="23" spans="1:8" x14ac:dyDescent="0.3">
      <c r="A23" s="1">
        <v>44983</v>
      </c>
      <c r="B23">
        <v>0</v>
      </c>
      <c r="C23">
        <v>35.159999999999997</v>
      </c>
      <c r="D23">
        <v>0</v>
      </c>
      <c r="F23" t="str">
        <f t="shared" si="0"/>
        <v>20239</v>
      </c>
      <c r="G23">
        <f t="shared" si="1"/>
        <v>35.159999999999997</v>
      </c>
      <c r="H23">
        <v>3400</v>
      </c>
    </row>
    <row r="24" spans="1:8" x14ac:dyDescent="0.3">
      <c r="A24" s="1">
        <v>44987</v>
      </c>
      <c r="B24">
        <v>40</v>
      </c>
      <c r="C24">
        <v>0</v>
      </c>
      <c r="D24">
        <v>0</v>
      </c>
      <c r="F24" t="str">
        <f t="shared" si="0"/>
        <v>20239</v>
      </c>
      <c r="G24">
        <f t="shared" si="1"/>
        <v>40</v>
      </c>
      <c r="H24">
        <v>2300</v>
      </c>
    </row>
    <row r="25" spans="1:8" x14ac:dyDescent="0.3">
      <c r="A25" s="1">
        <v>44990</v>
      </c>
      <c r="B25">
        <v>0</v>
      </c>
      <c r="C25">
        <v>40.68</v>
      </c>
      <c r="D25">
        <v>0</v>
      </c>
      <c r="F25" t="str">
        <f t="shared" si="0"/>
        <v>202310</v>
      </c>
      <c r="G25">
        <f t="shared" si="1"/>
        <v>40.68</v>
      </c>
      <c r="H25">
        <v>3400</v>
      </c>
    </row>
    <row r="26" spans="1:8" ht="57.6" x14ac:dyDescent="0.3">
      <c r="A26" s="1">
        <v>44993</v>
      </c>
      <c r="B26">
        <v>20</v>
      </c>
      <c r="C26">
        <v>0</v>
      </c>
      <c r="D26">
        <v>0</v>
      </c>
      <c r="E26" s="2" t="s">
        <v>9</v>
      </c>
      <c r="F26" t="str">
        <f t="shared" si="0"/>
        <v>202310</v>
      </c>
      <c r="G26">
        <f t="shared" si="1"/>
        <v>20</v>
      </c>
      <c r="H26">
        <v>1200</v>
      </c>
    </row>
    <row r="27" spans="1:8" x14ac:dyDescent="0.3">
      <c r="A27" s="1">
        <v>45001</v>
      </c>
      <c r="B27">
        <v>28.1</v>
      </c>
      <c r="C27">
        <v>0</v>
      </c>
      <c r="D27">
        <v>0</v>
      </c>
      <c r="F27" t="str">
        <f t="shared" si="0"/>
        <v>202311</v>
      </c>
      <c r="G27">
        <f t="shared" si="1"/>
        <v>28.1</v>
      </c>
      <c r="H27">
        <v>1700</v>
      </c>
    </row>
    <row r="28" spans="1:8" x14ac:dyDescent="0.3">
      <c r="A28" s="1">
        <v>45004</v>
      </c>
      <c r="B28">
        <v>0</v>
      </c>
      <c r="C28">
        <v>35.1</v>
      </c>
      <c r="D28">
        <v>0</v>
      </c>
      <c r="F28" t="str">
        <f t="shared" si="0"/>
        <v>202312</v>
      </c>
      <c r="G28">
        <f t="shared" si="1"/>
        <v>35.1</v>
      </c>
      <c r="H28">
        <v>2750</v>
      </c>
    </row>
    <row r="29" spans="1:8" x14ac:dyDescent="0.3">
      <c r="A29" s="1">
        <v>45008</v>
      </c>
      <c r="B29">
        <v>2</v>
      </c>
      <c r="C29">
        <v>0</v>
      </c>
      <c r="D29">
        <v>0</v>
      </c>
      <c r="E29" t="s">
        <v>15</v>
      </c>
      <c r="F29" t="str">
        <f t="shared" si="0"/>
        <v>202312</v>
      </c>
      <c r="G29">
        <f t="shared" si="1"/>
        <v>2</v>
      </c>
      <c r="H29">
        <v>100</v>
      </c>
    </row>
    <row r="30" spans="1:8" x14ac:dyDescent="0.3">
      <c r="A30" s="1">
        <v>45011</v>
      </c>
      <c r="B30">
        <v>50</v>
      </c>
      <c r="C30">
        <v>0</v>
      </c>
      <c r="D30">
        <v>0</v>
      </c>
      <c r="F30" t="str">
        <f t="shared" si="0"/>
        <v>202313</v>
      </c>
      <c r="G30">
        <f t="shared" si="1"/>
        <v>50</v>
      </c>
      <c r="H30">
        <v>3400</v>
      </c>
    </row>
    <row r="31" spans="1:8" x14ac:dyDescent="0.3">
      <c r="A31" s="1">
        <v>45015</v>
      </c>
      <c r="B31">
        <v>14</v>
      </c>
      <c r="C31">
        <v>0</v>
      </c>
      <c r="D31">
        <v>0</v>
      </c>
      <c r="F31" t="str">
        <f t="shared" si="0"/>
        <v>202313</v>
      </c>
      <c r="G31">
        <f t="shared" si="1"/>
        <v>14</v>
      </c>
      <c r="H31">
        <v>950</v>
      </c>
    </row>
    <row r="32" spans="1:8" x14ac:dyDescent="0.3">
      <c r="A32" s="1">
        <v>45018</v>
      </c>
      <c r="B32">
        <v>0</v>
      </c>
      <c r="C32">
        <v>38.15</v>
      </c>
      <c r="D32">
        <v>0</v>
      </c>
      <c r="F32" t="str">
        <f t="shared" si="0"/>
        <v>202314</v>
      </c>
      <c r="G32">
        <f t="shared" si="1"/>
        <v>38.15</v>
      </c>
      <c r="H32">
        <v>3350</v>
      </c>
    </row>
    <row r="33" spans="1:8" x14ac:dyDescent="0.3">
      <c r="A33" s="1">
        <v>45022</v>
      </c>
      <c r="B33">
        <v>0</v>
      </c>
      <c r="C33">
        <v>11</v>
      </c>
      <c r="D33">
        <v>0</v>
      </c>
      <c r="F33" t="str">
        <f t="shared" si="0"/>
        <v>202314</v>
      </c>
      <c r="G33">
        <f t="shared" si="1"/>
        <v>11</v>
      </c>
      <c r="H33">
        <v>950</v>
      </c>
    </row>
    <row r="34" spans="1:8" x14ac:dyDescent="0.3">
      <c r="A34" s="1">
        <v>45025</v>
      </c>
      <c r="B34">
        <v>0</v>
      </c>
      <c r="C34">
        <v>40.07</v>
      </c>
      <c r="F34" t="str">
        <f t="shared" si="0"/>
        <v>202315</v>
      </c>
      <c r="G34">
        <f t="shared" si="1"/>
        <v>40.07</v>
      </c>
      <c r="H34">
        <v>3500</v>
      </c>
    </row>
    <row r="35" spans="1:8" x14ac:dyDescent="0.3">
      <c r="A35" s="1">
        <v>45029</v>
      </c>
      <c r="B35">
        <v>14.5</v>
      </c>
      <c r="C35">
        <v>0</v>
      </c>
      <c r="D35">
        <v>0</v>
      </c>
      <c r="E35" t="s">
        <v>10</v>
      </c>
      <c r="F35" t="str">
        <f t="shared" si="0"/>
        <v>202315</v>
      </c>
      <c r="G35">
        <f t="shared" si="1"/>
        <v>14.5</v>
      </c>
      <c r="H35">
        <v>950</v>
      </c>
    </row>
    <row r="36" spans="1:8" x14ac:dyDescent="0.3">
      <c r="A36" s="1">
        <v>45032</v>
      </c>
      <c r="B36">
        <v>0</v>
      </c>
      <c r="C36">
        <v>20.5</v>
      </c>
      <c r="D36">
        <v>0</v>
      </c>
      <c r="E36" t="s">
        <v>11</v>
      </c>
      <c r="F36" t="str">
        <f t="shared" si="0"/>
        <v>202316</v>
      </c>
      <c r="G36">
        <f t="shared" si="1"/>
        <v>20.5</v>
      </c>
      <c r="H36">
        <v>1900</v>
      </c>
    </row>
    <row r="37" spans="1:8" x14ac:dyDescent="0.3">
      <c r="A37" s="1">
        <v>45036</v>
      </c>
      <c r="B37">
        <v>0</v>
      </c>
      <c r="C37">
        <v>15</v>
      </c>
      <c r="D37">
        <v>0</v>
      </c>
      <c r="F37" t="str">
        <f t="shared" si="0"/>
        <v>202316</v>
      </c>
      <c r="G37">
        <f t="shared" si="1"/>
        <v>15</v>
      </c>
      <c r="H37">
        <v>1300</v>
      </c>
    </row>
    <row r="38" spans="1:8" x14ac:dyDescent="0.3">
      <c r="A38" s="1">
        <v>45039</v>
      </c>
      <c r="B38">
        <v>0</v>
      </c>
      <c r="C38">
        <v>35.520000000000003</v>
      </c>
      <c r="D38">
        <v>0</v>
      </c>
      <c r="F38" t="str">
        <f t="shared" si="0"/>
        <v>202317</v>
      </c>
      <c r="G38">
        <f t="shared" si="1"/>
        <v>35.520000000000003</v>
      </c>
      <c r="H38">
        <v>3200</v>
      </c>
    </row>
    <row r="39" spans="1:8" x14ac:dyDescent="0.3">
      <c r="A39" s="1">
        <v>45043</v>
      </c>
      <c r="B39">
        <v>0</v>
      </c>
      <c r="C39">
        <v>20.64</v>
      </c>
      <c r="D39">
        <v>0</v>
      </c>
      <c r="F39" t="str">
        <f t="shared" si="0"/>
        <v>202317</v>
      </c>
      <c r="G39">
        <f t="shared" si="1"/>
        <v>20.64</v>
      </c>
      <c r="H39">
        <v>1900</v>
      </c>
    </row>
    <row r="40" spans="1:8" x14ac:dyDescent="0.3">
      <c r="A40" s="1">
        <v>45046</v>
      </c>
      <c r="B40">
        <v>0</v>
      </c>
      <c r="C40">
        <v>40.6</v>
      </c>
      <c r="D40">
        <v>0</v>
      </c>
      <c r="E40" t="s">
        <v>14</v>
      </c>
      <c r="F40" t="str">
        <f t="shared" si="0"/>
        <v>202318</v>
      </c>
      <c r="G40">
        <f t="shared" si="1"/>
        <v>40.6</v>
      </c>
      <c r="H40">
        <v>3500</v>
      </c>
    </row>
    <row r="41" spans="1:8" x14ac:dyDescent="0.3">
      <c r="A41" s="1">
        <v>45050</v>
      </c>
      <c r="B41">
        <v>0</v>
      </c>
      <c r="C41">
        <v>20.48</v>
      </c>
      <c r="D41">
        <v>0</v>
      </c>
      <c r="E41" t="s">
        <v>13</v>
      </c>
      <c r="F41" t="str">
        <f t="shared" si="0"/>
        <v>202318</v>
      </c>
      <c r="G41">
        <f t="shared" si="1"/>
        <v>20.48</v>
      </c>
      <c r="H41">
        <v>1900</v>
      </c>
    </row>
    <row r="42" spans="1:8" x14ac:dyDescent="0.3">
      <c r="A42" s="1">
        <v>45053</v>
      </c>
      <c r="B42">
        <v>0</v>
      </c>
      <c r="C42">
        <v>30.04</v>
      </c>
      <c r="D42">
        <v>0</v>
      </c>
      <c r="E42" t="s">
        <v>12</v>
      </c>
      <c r="F42" t="str">
        <f t="shared" si="0"/>
        <v>202319</v>
      </c>
      <c r="G42">
        <f t="shared" si="1"/>
        <v>30.04</v>
      </c>
      <c r="H42">
        <v>2600</v>
      </c>
    </row>
    <row r="43" spans="1:8" x14ac:dyDescent="0.3">
      <c r="A43" s="1">
        <v>45057</v>
      </c>
      <c r="B43">
        <v>0</v>
      </c>
      <c r="C43">
        <v>14.25</v>
      </c>
      <c r="D43">
        <v>0</v>
      </c>
      <c r="E43" t="s">
        <v>16</v>
      </c>
      <c r="F43" t="str">
        <f t="shared" si="0"/>
        <v>202319</v>
      </c>
      <c r="G43">
        <f t="shared" si="1"/>
        <v>14.25</v>
      </c>
      <c r="H43">
        <v>1300</v>
      </c>
    </row>
    <row r="44" spans="1:8" x14ac:dyDescent="0.3">
      <c r="A44" s="1">
        <v>45060</v>
      </c>
      <c r="B44">
        <v>0</v>
      </c>
      <c r="C44">
        <v>30.19</v>
      </c>
      <c r="D44">
        <v>0</v>
      </c>
      <c r="E44" t="s">
        <v>12</v>
      </c>
      <c r="F44" t="str">
        <f t="shared" si="0"/>
        <v>202320</v>
      </c>
      <c r="G44">
        <f t="shared" si="1"/>
        <v>30.19</v>
      </c>
      <c r="H44">
        <v>2600</v>
      </c>
    </row>
    <row r="45" spans="1:8" x14ac:dyDescent="0.3">
      <c r="A45" s="1">
        <v>45064</v>
      </c>
      <c r="B45">
        <v>0</v>
      </c>
      <c r="C45">
        <v>15.29</v>
      </c>
      <c r="D45">
        <v>0</v>
      </c>
      <c r="E45" t="s">
        <v>16</v>
      </c>
      <c r="F45" t="str">
        <f t="shared" si="0"/>
        <v>202320</v>
      </c>
      <c r="G45">
        <f t="shared" si="1"/>
        <v>15.29</v>
      </c>
      <c r="H45">
        <v>1400</v>
      </c>
    </row>
    <row r="46" spans="1:8" x14ac:dyDescent="0.3">
      <c r="A46" s="1">
        <v>45067</v>
      </c>
      <c r="B46">
        <v>0</v>
      </c>
      <c r="C46">
        <v>30.05</v>
      </c>
      <c r="D46">
        <v>0</v>
      </c>
      <c r="E46" t="s">
        <v>12</v>
      </c>
      <c r="F46" t="str">
        <f t="shared" si="0"/>
        <v>202321</v>
      </c>
      <c r="G46">
        <f t="shared" si="1"/>
        <v>30.05</v>
      </c>
      <c r="H46">
        <v>2600</v>
      </c>
    </row>
    <row r="47" spans="1:8" x14ac:dyDescent="0.3">
      <c r="A47" s="1">
        <v>45071</v>
      </c>
      <c r="B47">
        <v>0</v>
      </c>
      <c r="C47">
        <v>11</v>
      </c>
      <c r="D47">
        <v>0</v>
      </c>
      <c r="E47" t="s">
        <v>17</v>
      </c>
      <c r="F47" t="str">
        <f t="shared" si="0"/>
        <v>202321</v>
      </c>
      <c r="G47">
        <f t="shared" si="1"/>
        <v>11</v>
      </c>
      <c r="H47">
        <v>950</v>
      </c>
    </row>
    <row r="48" spans="1:8" x14ac:dyDescent="0.3">
      <c r="A48" s="1">
        <v>45074</v>
      </c>
      <c r="B48">
        <v>0</v>
      </c>
      <c r="C48">
        <v>35.94</v>
      </c>
      <c r="D48">
        <v>0</v>
      </c>
      <c r="E48" t="s">
        <v>18</v>
      </c>
      <c r="F48" t="str">
        <f t="shared" si="0"/>
        <v>202322</v>
      </c>
      <c r="G48">
        <f t="shared" si="1"/>
        <v>35.94</v>
      </c>
      <c r="H48">
        <v>3500</v>
      </c>
    </row>
    <row r="49" spans="1:8" x14ac:dyDescent="0.3">
      <c r="A49" s="1">
        <v>45078</v>
      </c>
      <c r="B49">
        <v>0</v>
      </c>
      <c r="C49">
        <v>13</v>
      </c>
      <c r="D49">
        <v>0</v>
      </c>
      <c r="F49" t="str">
        <f t="shared" si="0"/>
        <v>202322</v>
      </c>
      <c r="G49">
        <f t="shared" si="1"/>
        <v>13</v>
      </c>
      <c r="H49">
        <v>1242</v>
      </c>
    </row>
    <row r="50" spans="1:8" x14ac:dyDescent="0.3">
      <c r="A50" s="1">
        <v>45081</v>
      </c>
      <c r="B50">
        <v>0</v>
      </c>
      <c r="C50">
        <v>27.5</v>
      </c>
      <c r="D50">
        <v>0</v>
      </c>
      <c r="E50" t="s">
        <v>20</v>
      </c>
      <c r="F50" t="str">
        <f t="shared" si="0"/>
        <v>202323</v>
      </c>
      <c r="G50">
        <f t="shared" si="1"/>
        <v>27.5</v>
      </c>
      <c r="H50">
        <v>2576</v>
      </c>
    </row>
    <row r="51" spans="1:8" x14ac:dyDescent="0.3">
      <c r="A51" s="1">
        <v>45085</v>
      </c>
      <c r="B51">
        <v>0</v>
      </c>
      <c r="C51">
        <v>11.5</v>
      </c>
      <c r="D51">
        <v>0</v>
      </c>
      <c r="F51" t="str">
        <f t="shared" si="0"/>
        <v>202323</v>
      </c>
      <c r="G51">
        <f t="shared" si="1"/>
        <v>11.5</v>
      </c>
      <c r="H51">
        <v>1214</v>
      </c>
    </row>
    <row r="52" spans="1:8" x14ac:dyDescent="0.3">
      <c r="A52" s="1">
        <v>45088</v>
      </c>
      <c r="B52">
        <v>0</v>
      </c>
      <c r="C52">
        <v>32.19</v>
      </c>
      <c r="D52">
        <v>0</v>
      </c>
      <c r="E52" t="s">
        <v>12</v>
      </c>
      <c r="F52" t="str">
        <f t="shared" si="0"/>
        <v>202324</v>
      </c>
      <c r="G52">
        <f t="shared" si="1"/>
        <v>32.19</v>
      </c>
      <c r="H52">
        <v>3178</v>
      </c>
    </row>
    <row r="53" spans="1:8" x14ac:dyDescent="0.3">
      <c r="A53" s="1">
        <v>45092</v>
      </c>
      <c r="B53">
        <v>0</v>
      </c>
      <c r="C53">
        <v>22.56</v>
      </c>
      <c r="D53">
        <v>0</v>
      </c>
      <c r="F53" t="str">
        <f t="shared" si="0"/>
        <v>202324</v>
      </c>
      <c r="G53">
        <f t="shared" si="1"/>
        <v>22.56</v>
      </c>
      <c r="H53">
        <v>2332</v>
      </c>
    </row>
    <row r="54" spans="1:8" x14ac:dyDescent="0.3">
      <c r="A54" s="1">
        <v>45095</v>
      </c>
      <c r="B54">
        <v>0</v>
      </c>
      <c r="C54">
        <v>37.26</v>
      </c>
      <c r="D54">
        <v>0</v>
      </c>
      <c r="E54" t="s">
        <v>12</v>
      </c>
      <c r="F54" t="str">
        <f t="shared" si="0"/>
        <v>202325</v>
      </c>
      <c r="G54">
        <f t="shared" si="1"/>
        <v>37.26</v>
      </c>
      <c r="H54">
        <v>2991</v>
      </c>
    </row>
    <row r="55" spans="1:8" x14ac:dyDescent="0.3">
      <c r="A55" s="1">
        <v>45099</v>
      </c>
      <c r="B55">
        <v>0</v>
      </c>
      <c r="C55">
        <v>21.82</v>
      </c>
      <c r="D55">
        <v>0</v>
      </c>
      <c r="F55" t="str">
        <f t="shared" si="0"/>
        <v>202325</v>
      </c>
      <c r="G55">
        <f t="shared" si="1"/>
        <v>21.82</v>
      </c>
      <c r="H55">
        <v>2115</v>
      </c>
    </row>
    <row r="56" spans="1:8" x14ac:dyDescent="0.3">
      <c r="A56" s="1">
        <v>45102</v>
      </c>
      <c r="B56">
        <v>0</v>
      </c>
      <c r="C56">
        <v>26.04</v>
      </c>
      <c r="D56">
        <v>0</v>
      </c>
      <c r="F56" t="str">
        <f t="shared" si="0"/>
        <v>202326</v>
      </c>
      <c r="G56">
        <f t="shared" si="1"/>
        <v>26.04</v>
      </c>
      <c r="H56">
        <v>2370</v>
      </c>
    </row>
    <row r="57" spans="1:8" x14ac:dyDescent="0.3">
      <c r="A57" s="1">
        <v>45103</v>
      </c>
      <c r="B57">
        <v>0</v>
      </c>
      <c r="C57">
        <v>18.2</v>
      </c>
      <c r="D57">
        <v>0</v>
      </c>
      <c r="F57" t="str">
        <f t="shared" si="0"/>
        <v>202326</v>
      </c>
      <c r="G57">
        <f t="shared" si="1"/>
        <v>18.2</v>
      </c>
      <c r="H57">
        <v>1593</v>
      </c>
    </row>
    <row r="58" spans="1:8" x14ac:dyDescent="0.3">
      <c r="A58" s="1">
        <v>45106</v>
      </c>
      <c r="B58">
        <v>0</v>
      </c>
      <c r="C58">
        <v>17.37</v>
      </c>
      <c r="D58">
        <v>0</v>
      </c>
      <c r="F58" t="str">
        <f t="shared" si="0"/>
        <v>202326</v>
      </c>
      <c r="G58">
        <f t="shared" si="1"/>
        <v>17.37</v>
      </c>
      <c r="H58">
        <v>1701</v>
      </c>
    </row>
    <row r="59" spans="1:8" x14ac:dyDescent="0.3">
      <c r="A59" s="1">
        <v>45109</v>
      </c>
      <c r="B59">
        <v>0</v>
      </c>
      <c r="C59">
        <v>36.590000000000003</v>
      </c>
      <c r="D59">
        <v>0</v>
      </c>
      <c r="F59" t="str">
        <f t="shared" si="0"/>
        <v>202327</v>
      </c>
      <c r="G59">
        <f t="shared" si="1"/>
        <v>36.590000000000003</v>
      </c>
      <c r="H59">
        <v>3339</v>
      </c>
    </row>
    <row r="60" spans="1:8" x14ac:dyDescent="0.3">
      <c r="A60" s="1">
        <v>45113</v>
      </c>
      <c r="B60">
        <v>0</v>
      </c>
      <c r="C60">
        <v>21.65</v>
      </c>
      <c r="D60">
        <v>0</v>
      </c>
      <c r="F60" t="str">
        <f t="shared" si="0"/>
        <v>202327</v>
      </c>
      <c r="G60">
        <f t="shared" si="1"/>
        <v>21.65</v>
      </c>
      <c r="H60">
        <v>2022</v>
      </c>
    </row>
    <row r="61" spans="1:8" x14ac:dyDescent="0.3">
      <c r="A61" s="1">
        <v>45116</v>
      </c>
      <c r="B61">
        <v>0</v>
      </c>
      <c r="C61">
        <v>35.700000000000003</v>
      </c>
      <c r="D61">
        <v>0</v>
      </c>
      <c r="F61" t="str">
        <f t="shared" si="0"/>
        <v>202328</v>
      </c>
      <c r="G61">
        <f t="shared" si="1"/>
        <v>35.700000000000003</v>
      </c>
      <c r="H61">
        <v>3007</v>
      </c>
    </row>
    <row r="62" spans="1:8" x14ac:dyDescent="0.3">
      <c r="A62" s="1">
        <v>45116</v>
      </c>
      <c r="B62">
        <v>0</v>
      </c>
      <c r="C62">
        <v>5.81</v>
      </c>
      <c r="D62">
        <v>0</v>
      </c>
      <c r="F62" t="str">
        <f t="shared" si="0"/>
        <v>202328</v>
      </c>
      <c r="G62">
        <f t="shared" si="1"/>
        <v>5.81</v>
      </c>
      <c r="H62">
        <v>543</v>
      </c>
    </row>
    <row r="63" spans="1:8" x14ac:dyDescent="0.3">
      <c r="A63" s="1">
        <v>45119</v>
      </c>
      <c r="B63">
        <v>0</v>
      </c>
      <c r="C63">
        <v>21.58</v>
      </c>
      <c r="D63">
        <v>0</v>
      </c>
      <c r="F63" t="str">
        <f t="shared" si="0"/>
        <v>202328</v>
      </c>
      <c r="G63">
        <f t="shared" si="1"/>
        <v>21.58</v>
      </c>
      <c r="H63">
        <v>1804</v>
      </c>
    </row>
    <row r="64" spans="1:8" x14ac:dyDescent="0.3">
      <c r="A64" s="1">
        <v>45123</v>
      </c>
      <c r="B64">
        <v>0</v>
      </c>
      <c r="C64">
        <v>33.119999999999997</v>
      </c>
      <c r="D64">
        <v>0</v>
      </c>
      <c r="F64" t="str">
        <f t="shared" si="0"/>
        <v>202329</v>
      </c>
      <c r="G64">
        <f t="shared" si="1"/>
        <v>33.119999999999997</v>
      </c>
      <c r="H64">
        <v>3039</v>
      </c>
    </row>
    <row r="65" spans="1:8" x14ac:dyDescent="0.3">
      <c r="A65" s="1">
        <v>45127</v>
      </c>
      <c r="B65">
        <v>0</v>
      </c>
      <c r="C65">
        <v>22.12</v>
      </c>
      <c r="D65">
        <v>0</v>
      </c>
      <c r="F65" t="str">
        <f t="shared" si="0"/>
        <v>202329</v>
      </c>
      <c r="G65">
        <f t="shared" si="1"/>
        <v>22.12</v>
      </c>
      <c r="H65">
        <v>1994</v>
      </c>
    </row>
    <row r="66" spans="1:8" x14ac:dyDescent="0.3">
      <c r="A66" s="1">
        <v>45130</v>
      </c>
      <c r="B66">
        <v>42.18</v>
      </c>
      <c r="C66">
        <v>0</v>
      </c>
      <c r="D66">
        <v>0</v>
      </c>
      <c r="F66" t="str">
        <f t="shared" si="0"/>
        <v>202330</v>
      </c>
      <c r="G66">
        <f t="shared" si="1"/>
        <v>42.18</v>
      </c>
      <c r="H66">
        <v>3000</v>
      </c>
    </row>
    <row r="67" spans="1:8" x14ac:dyDescent="0.3">
      <c r="A67" s="1">
        <v>45134</v>
      </c>
      <c r="B67">
        <v>0</v>
      </c>
      <c r="C67">
        <v>21.28</v>
      </c>
      <c r="D67">
        <v>0</v>
      </c>
      <c r="F67" t="str">
        <f t="shared" si="0"/>
        <v>202330</v>
      </c>
      <c r="G67">
        <f t="shared" si="1"/>
        <v>21.28</v>
      </c>
      <c r="H67">
        <v>1857</v>
      </c>
    </row>
    <row r="68" spans="1:8" x14ac:dyDescent="0.3">
      <c r="A68" s="1">
        <v>45137</v>
      </c>
      <c r="B68">
        <v>0</v>
      </c>
      <c r="C68">
        <v>32.880000000000003</v>
      </c>
      <c r="D68">
        <v>0</v>
      </c>
      <c r="F68" t="str">
        <f t="shared" si="0"/>
        <v>202331</v>
      </c>
      <c r="G68">
        <f t="shared" si="1"/>
        <v>32.880000000000003</v>
      </c>
      <c r="H68">
        <v>3085</v>
      </c>
    </row>
    <row r="69" spans="1:8" x14ac:dyDescent="0.3">
      <c r="A69" s="1">
        <v>45141</v>
      </c>
      <c r="B69">
        <v>20</v>
      </c>
      <c r="C69">
        <v>0</v>
      </c>
      <c r="D69">
        <v>0</v>
      </c>
      <c r="F69" t="str">
        <f t="shared" si="0"/>
        <v>202331</v>
      </c>
      <c r="G69">
        <f t="shared" si="1"/>
        <v>20</v>
      </c>
      <c r="H69">
        <v>1354</v>
      </c>
    </row>
    <row r="70" spans="1:8" x14ac:dyDescent="0.3">
      <c r="A70" s="1">
        <v>45144</v>
      </c>
      <c r="B70">
        <v>0</v>
      </c>
      <c r="C70">
        <v>37.159999999999997</v>
      </c>
      <c r="D70">
        <v>0</v>
      </c>
      <c r="F70" t="str">
        <f t="shared" si="0"/>
        <v>202332</v>
      </c>
      <c r="G70">
        <f t="shared" si="1"/>
        <v>37.159999999999997</v>
      </c>
      <c r="H70">
        <v>3328</v>
      </c>
    </row>
    <row r="71" spans="1:8" x14ac:dyDescent="0.3">
      <c r="A71" s="1">
        <v>45148</v>
      </c>
      <c r="B71">
        <v>0</v>
      </c>
      <c r="C71">
        <v>21.6</v>
      </c>
      <c r="D71">
        <v>0</v>
      </c>
      <c r="F71" t="str">
        <f t="shared" si="0"/>
        <v>202332</v>
      </c>
      <c r="G71">
        <f t="shared" ref="G71:G134" si="2">SUM(B71:D71)</f>
        <v>21.6</v>
      </c>
      <c r="H71">
        <v>1932</v>
      </c>
    </row>
    <row r="72" spans="1:8" x14ac:dyDescent="0.3">
      <c r="A72" s="1">
        <v>45151</v>
      </c>
      <c r="B72">
        <v>0</v>
      </c>
      <c r="C72">
        <v>39.450000000000003</v>
      </c>
      <c r="D72">
        <v>0</v>
      </c>
      <c r="F72" t="str">
        <f t="shared" si="0"/>
        <v>202333</v>
      </c>
      <c r="G72">
        <f t="shared" si="2"/>
        <v>39.450000000000003</v>
      </c>
      <c r="H72">
        <v>3603</v>
      </c>
    </row>
    <row r="73" spans="1:8" x14ac:dyDescent="0.3">
      <c r="A73" s="1">
        <v>45155</v>
      </c>
      <c r="B73">
        <v>0</v>
      </c>
      <c r="C73">
        <v>22.03</v>
      </c>
      <c r="D73">
        <v>0</v>
      </c>
      <c r="F73" t="str">
        <f t="shared" si="0"/>
        <v>202333</v>
      </c>
      <c r="G73">
        <f t="shared" si="2"/>
        <v>22.03</v>
      </c>
      <c r="H73">
        <v>1800</v>
      </c>
    </row>
    <row r="74" spans="1:8" x14ac:dyDescent="0.3">
      <c r="A74" s="1">
        <v>45158</v>
      </c>
      <c r="B74">
        <v>0</v>
      </c>
      <c r="C74">
        <v>35.119999999999997</v>
      </c>
      <c r="D74">
        <v>0</v>
      </c>
      <c r="F74" t="str">
        <f t="shared" si="0"/>
        <v>202334</v>
      </c>
      <c r="G74">
        <f t="shared" si="2"/>
        <v>35.119999999999997</v>
      </c>
      <c r="H74">
        <v>3176</v>
      </c>
    </row>
    <row r="75" spans="1:8" x14ac:dyDescent="0.3">
      <c r="A75" s="1">
        <v>45162</v>
      </c>
      <c r="B75">
        <v>0</v>
      </c>
      <c r="C75">
        <v>17</v>
      </c>
      <c r="D75">
        <v>0</v>
      </c>
      <c r="F75" t="str">
        <f t="shared" si="0"/>
        <v>202334</v>
      </c>
      <c r="G75">
        <f t="shared" si="2"/>
        <v>17</v>
      </c>
      <c r="H75">
        <v>1514</v>
      </c>
    </row>
    <row r="76" spans="1:8" x14ac:dyDescent="0.3">
      <c r="A76" s="1">
        <v>45165</v>
      </c>
      <c r="B76">
        <v>0</v>
      </c>
      <c r="C76">
        <v>37.36</v>
      </c>
      <c r="D76">
        <v>0</v>
      </c>
      <c r="F76" t="str">
        <f t="shared" si="0"/>
        <v>202335</v>
      </c>
      <c r="G76">
        <f t="shared" si="2"/>
        <v>37.36</v>
      </c>
      <c r="H76">
        <v>3000</v>
      </c>
    </row>
    <row r="77" spans="1:8" x14ac:dyDescent="0.3">
      <c r="A77" s="1">
        <v>45169</v>
      </c>
      <c r="B77">
        <v>0</v>
      </c>
      <c r="C77">
        <v>11.44</v>
      </c>
      <c r="D77">
        <v>0</v>
      </c>
      <c r="F77" t="str">
        <f t="shared" si="0"/>
        <v>202335</v>
      </c>
      <c r="G77">
        <f t="shared" si="2"/>
        <v>11.44</v>
      </c>
      <c r="H77">
        <v>1023</v>
      </c>
    </row>
    <row r="78" spans="1:8" x14ac:dyDescent="0.3">
      <c r="A78" s="1">
        <v>45172</v>
      </c>
      <c r="B78">
        <v>0</v>
      </c>
      <c r="C78">
        <v>23.51</v>
      </c>
      <c r="D78">
        <v>0</v>
      </c>
      <c r="E78" t="s">
        <v>29</v>
      </c>
      <c r="F78" t="str">
        <f t="shared" si="0"/>
        <v>202336</v>
      </c>
      <c r="G78">
        <f t="shared" si="2"/>
        <v>23.51</v>
      </c>
      <c r="H78">
        <v>1800</v>
      </c>
    </row>
    <row r="79" spans="1:8" x14ac:dyDescent="0.3">
      <c r="A79" s="1">
        <v>45176</v>
      </c>
      <c r="B79">
        <v>0</v>
      </c>
      <c r="C79">
        <v>8.2200000000000006</v>
      </c>
      <c r="D79">
        <v>0</v>
      </c>
      <c r="F79" t="str">
        <f t="shared" si="0"/>
        <v>202336</v>
      </c>
      <c r="G79">
        <f t="shared" si="2"/>
        <v>8.2200000000000006</v>
      </c>
      <c r="H79">
        <v>653</v>
      </c>
    </row>
    <row r="80" spans="1:8" x14ac:dyDescent="0.3">
      <c r="A80" s="1">
        <v>45179</v>
      </c>
      <c r="B80">
        <v>0</v>
      </c>
      <c r="C80">
        <v>26.86</v>
      </c>
      <c r="D80">
        <v>0</v>
      </c>
      <c r="F80" t="str">
        <f t="shared" si="0"/>
        <v>202337</v>
      </c>
      <c r="G80">
        <f t="shared" si="2"/>
        <v>26.86</v>
      </c>
      <c r="H80">
        <v>2254</v>
      </c>
    </row>
    <row r="81" spans="1:8" x14ac:dyDescent="0.3">
      <c r="A81" s="1">
        <v>45183</v>
      </c>
      <c r="B81">
        <v>0</v>
      </c>
      <c r="C81">
        <v>12.79</v>
      </c>
      <c r="D81">
        <v>0</v>
      </c>
      <c r="F81" t="str">
        <f t="shared" si="0"/>
        <v>202337</v>
      </c>
      <c r="G81">
        <f t="shared" si="2"/>
        <v>12.79</v>
      </c>
      <c r="H81">
        <v>1186</v>
      </c>
    </row>
    <row r="82" spans="1:8" x14ac:dyDescent="0.3">
      <c r="A82" s="1">
        <v>45186</v>
      </c>
      <c r="B82">
        <v>0</v>
      </c>
      <c r="C82">
        <v>34.979999999999997</v>
      </c>
      <c r="D82">
        <v>0</v>
      </c>
      <c r="F82" t="str">
        <f t="shared" si="0"/>
        <v>202338</v>
      </c>
      <c r="G82">
        <f t="shared" si="2"/>
        <v>34.979999999999997</v>
      </c>
      <c r="H82">
        <v>3198</v>
      </c>
    </row>
    <row r="83" spans="1:8" x14ac:dyDescent="0.3">
      <c r="A83" s="1">
        <v>45190</v>
      </c>
      <c r="B83">
        <v>0</v>
      </c>
      <c r="C83">
        <v>9.2200000000000006</v>
      </c>
      <c r="D83">
        <v>0</v>
      </c>
      <c r="F83" t="str">
        <f t="shared" si="0"/>
        <v>202338</v>
      </c>
      <c r="G83">
        <f t="shared" si="2"/>
        <v>9.2200000000000006</v>
      </c>
      <c r="H83">
        <v>640</v>
      </c>
    </row>
    <row r="84" spans="1:8" x14ac:dyDescent="0.3">
      <c r="A84" s="1">
        <v>45193</v>
      </c>
      <c r="B84">
        <v>0</v>
      </c>
      <c r="C84">
        <v>40.01</v>
      </c>
      <c r="D84">
        <v>0</v>
      </c>
      <c r="F84" t="str">
        <f t="shared" si="0"/>
        <v>202339</v>
      </c>
      <c r="G84">
        <f t="shared" si="2"/>
        <v>40.01</v>
      </c>
      <c r="H84">
        <v>3076</v>
      </c>
    </row>
    <row r="85" spans="1:8" x14ac:dyDescent="0.3">
      <c r="A85" s="1">
        <v>45197</v>
      </c>
      <c r="B85">
        <v>0</v>
      </c>
      <c r="C85">
        <v>11.6</v>
      </c>
      <c r="D85">
        <v>0</v>
      </c>
      <c r="F85" t="str">
        <f t="shared" si="0"/>
        <v>202339</v>
      </c>
      <c r="G85">
        <f t="shared" si="2"/>
        <v>11.6</v>
      </c>
      <c r="H85">
        <v>1191</v>
      </c>
    </row>
    <row r="86" spans="1:8" x14ac:dyDescent="0.3">
      <c r="A86" s="1">
        <v>45200</v>
      </c>
      <c r="B86">
        <v>0</v>
      </c>
      <c r="C86">
        <v>35.54</v>
      </c>
      <c r="D86">
        <v>0</v>
      </c>
      <c r="F86" t="str">
        <f t="shared" si="0"/>
        <v>202340</v>
      </c>
      <c r="G86">
        <f t="shared" si="2"/>
        <v>35.54</v>
      </c>
      <c r="H86">
        <v>2918</v>
      </c>
    </row>
    <row r="87" spans="1:8" x14ac:dyDescent="0.3">
      <c r="A87" s="1">
        <v>45204</v>
      </c>
      <c r="B87">
        <v>15</v>
      </c>
      <c r="C87">
        <v>0</v>
      </c>
      <c r="D87">
        <v>0</v>
      </c>
      <c r="F87" t="str">
        <f t="shared" si="0"/>
        <v>202340</v>
      </c>
      <c r="G87">
        <f t="shared" si="2"/>
        <v>15</v>
      </c>
      <c r="H87">
        <v>977</v>
      </c>
    </row>
    <row r="88" spans="1:8" x14ac:dyDescent="0.3">
      <c r="A88" s="1">
        <v>45207</v>
      </c>
      <c r="B88">
        <v>40</v>
      </c>
      <c r="C88">
        <v>8</v>
      </c>
      <c r="D88">
        <v>0</v>
      </c>
      <c r="E88" t="s">
        <v>30</v>
      </c>
      <c r="F88" t="str">
        <f t="shared" si="0"/>
        <v>202341</v>
      </c>
      <c r="G88">
        <f t="shared" si="2"/>
        <v>48</v>
      </c>
      <c r="H88">
        <v>2600</v>
      </c>
    </row>
    <row r="89" spans="1:8" x14ac:dyDescent="0.3">
      <c r="A89" s="1">
        <v>45211</v>
      </c>
      <c r="B89">
        <v>15</v>
      </c>
      <c r="C89">
        <v>0</v>
      </c>
      <c r="D89">
        <v>0</v>
      </c>
      <c r="F89" t="str">
        <f t="shared" si="0"/>
        <v>202341</v>
      </c>
      <c r="G89">
        <f t="shared" si="2"/>
        <v>15</v>
      </c>
      <c r="H89">
        <v>900</v>
      </c>
    </row>
    <row r="90" spans="1:8" x14ac:dyDescent="0.3">
      <c r="A90" s="1">
        <v>45214</v>
      </c>
      <c r="B90">
        <v>0</v>
      </c>
      <c r="C90">
        <v>45.16</v>
      </c>
      <c r="D90">
        <v>0</v>
      </c>
      <c r="F90" t="str">
        <f t="shared" si="0"/>
        <v>202342</v>
      </c>
      <c r="G90">
        <f t="shared" si="2"/>
        <v>45.16</v>
      </c>
      <c r="H90">
        <v>3200</v>
      </c>
    </row>
    <row r="91" spans="1:8" x14ac:dyDescent="0.3">
      <c r="A91" s="1">
        <v>45218</v>
      </c>
      <c r="B91">
        <v>28.5</v>
      </c>
      <c r="C91">
        <v>0</v>
      </c>
      <c r="D91">
        <v>0</v>
      </c>
      <c r="F91" t="str">
        <f t="shared" si="0"/>
        <v>202342</v>
      </c>
      <c r="G91">
        <f t="shared" si="2"/>
        <v>28.5</v>
      </c>
      <c r="H91">
        <v>1800</v>
      </c>
    </row>
    <row r="92" spans="1:8" x14ac:dyDescent="0.3">
      <c r="A92" s="1">
        <v>45221</v>
      </c>
      <c r="B92">
        <v>42</v>
      </c>
      <c r="C92">
        <v>0</v>
      </c>
      <c r="D92">
        <v>0</v>
      </c>
      <c r="F92" t="str">
        <f t="shared" si="0"/>
        <v>202343</v>
      </c>
      <c r="G92">
        <f t="shared" si="2"/>
        <v>42</v>
      </c>
      <c r="H92">
        <v>2700</v>
      </c>
    </row>
    <row r="93" spans="1:8" x14ac:dyDescent="0.3">
      <c r="A93" s="1">
        <v>45225</v>
      </c>
      <c r="B93">
        <v>29</v>
      </c>
      <c r="C93">
        <v>0</v>
      </c>
      <c r="D93">
        <v>0</v>
      </c>
      <c r="F93" t="str">
        <f t="shared" si="0"/>
        <v>202343</v>
      </c>
      <c r="G93">
        <f t="shared" si="2"/>
        <v>29</v>
      </c>
      <c r="H93">
        <v>1800</v>
      </c>
    </row>
    <row r="94" spans="1:8" x14ac:dyDescent="0.3">
      <c r="A94" s="1">
        <v>45228</v>
      </c>
      <c r="B94">
        <v>42</v>
      </c>
      <c r="C94">
        <v>0</v>
      </c>
      <c r="D94">
        <v>0</v>
      </c>
      <c r="F94" t="str">
        <f t="shared" si="0"/>
        <v>202344</v>
      </c>
      <c r="G94">
        <f t="shared" si="2"/>
        <v>42</v>
      </c>
      <c r="H94">
        <v>2700</v>
      </c>
    </row>
    <row r="95" spans="1:8" x14ac:dyDescent="0.3">
      <c r="A95" s="1">
        <v>45232</v>
      </c>
      <c r="B95">
        <v>28.9</v>
      </c>
      <c r="C95">
        <v>0</v>
      </c>
      <c r="D95">
        <v>0</v>
      </c>
      <c r="F95" t="str">
        <f t="shared" si="0"/>
        <v>202344</v>
      </c>
      <c r="G95">
        <f t="shared" si="2"/>
        <v>28.9</v>
      </c>
      <c r="H95">
        <v>1800</v>
      </c>
    </row>
    <row r="96" spans="1:8" x14ac:dyDescent="0.3">
      <c r="A96" s="1">
        <v>45235</v>
      </c>
      <c r="B96">
        <v>0</v>
      </c>
      <c r="C96">
        <v>27.86</v>
      </c>
      <c r="D96">
        <v>0</v>
      </c>
      <c r="F96" t="str">
        <f t="shared" si="0"/>
        <v>202345</v>
      </c>
      <c r="G96">
        <f t="shared" si="2"/>
        <v>27.86</v>
      </c>
      <c r="H96">
        <v>2189</v>
      </c>
    </row>
    <row r="97" spans="1:8" x14ac:dyDescent="0.3">
      <c r="A97" s="1">
        <v>45239</v>
      </c>
      <c r="B97">
        <v>29.3</v>
      </c>
      <c r="C97">
        <v>0</v>
      </c>
      <c r="D97">
        <v>0</v>
      </c>
      <c r="F97" t="str">
        <f t="shared" si="0"/>
        <v>202345</v>
      </c>
      <c r="G97">
        <f t="shared" si="2"/>
        <v>29.3</v>
      </c>
      <c r="H97">
        <v>1900</v>
      </c>
    </row>
    <row r="98" spans="1:8" x14ac:dyDescent="0.3">
      <c r="A98" s="1">
        <v>45242</v>
      </c>
      <c r="B98">
        <v>0</v>
      </c>
      <c r="C98">
        <v>41.29</v>
      </c>
      <c r="D98">
        <v>0</v>
      </c>
      <c r="F98" t="str">
        <f t="shared" si="0"/>
        <v>202346</v>
      </c>
      <c r="G98">
        <f t="shared" si="2"/>
        <v>41.29</v>
      </c>
      <c r="H98">
        <v>3000</v>
      </c>
    </row>
    <row r="99" spans="1:8" x14ac:dyDescent="0.3">
      <c r="A99" s="1">
        <v>45246</v>
      </c>
      <c r="B99">
        <v>25.6</v>
      </c>
      <c r="C99">
        <v>0</v>
      </c>
      <c r="D99">
        <v>0</v>
      </c>
      <c r="F99" t="str">
        <f t="shared" si="0"/>
        <v>202346</v>
      </c>
      <c r="G99">
        <f t="shared" si="2"/>
        <v>25.6</v>
      </c>
      <c r="H99">
        <v>1400</v>
      </c>
    </row>
    <row r="100" spans="1:8" x14ac:dyDescent="0.3">
      <c r="A100" s="1">
        <v>45249</v>
      </c>
      <c r="B100">
        <v>42.2</v>
      </c>
      <c r="C100">
        <v>0</v>
      </c>
      <c r="D100">
        <v>0</v>
      </c>
      <c r="F100" t="str">
        <f t="shared" si="0"/>
        <v>202347</v>
      </c>
      <c r="G100">
        <f t="shared" si="2"/>
        <v>42.2</v>
      </c>
      <c r="H100">
        <v>2700</v>
      </c>
    </row>
    <row r="101" spans="1:8" x14ac:dyDescent="0.3">
      <c r="A101" s="1">
        <v>45253</v>
      </c>
      <c r="B101">
        <v>29</v>
      </c>
      <c r="C101">
        <v>0</v>
      </c>
      <c r="D101">
        <v>0</v>
      </c>
      <c r="F101" t="str">
        <f t="shared" si="0"/>
        <v>202347</v>
      </c>
      <c r="G101">
        <f t="shared" si="2"/>
        <v>29</v>
      </c>
      <c r="H101">
        <v>1900</v>
      </c>
    </row>
    <row r="102" spans="1:8" x14ac:dyDescent="0.3">
      <c r="A102" s="1">
        <v>45257</v>
      </c>
      <c r="B102">
        <v>0</v>
      </c>
      <c r="C102">
        <v>40.299999999999997</v>
      </c>
      <c r="D102">
        <v>0</v>
      </c>
      <c r="F102" t="str">
        <f t="shared" si="0"/>
        <v>202348</v>
      </c>
      <c r="G102">
        <f t="shared" si="2"/>
        <v>40.299999999999997</v>
      </c>
      <c r="H102">
        <v>3000</v>
      </c>
    </row>
    <row r="103" spans="1:8" x14ac:dyDescent="0.3">
      <c r="A103" s="1">
        <v>45261</v>
      </c>
      <c r="B103">
        <v>0</v>
      </c>
      <c r="C103">
        <v>7.42</v>
      </c>
      <c r="D103">
        <v>0</v>
      </c>
      <c r="F103" t="str">
        <f t="shared" si="0"/>
        <v>202348</v>
      </c>
      <c r="G103">
        <f t="shared" si="2"/>
        <v>7.42</v>
      </c>
      <c r="H103">
        <v>500</v>
      </c>
    </row>
    <row r="104" spans="1:8" x14ac:dyDescent="0.3">
      <c r="A104" s="1">
        <v>45263</v>
      </c>
      <c r="B104">
        <v>0</v>
      </c>
      <c r="C104">
        <v>27.11</v>
      </c>
      <c r="D104">
        <v>0</v>
      </c>
      <c r="F104" t="str">
        <f t="shared" si="0"/>
        <v>202349</v>
      </c>
      <c r="G104">
        <f t="shared" si="2"/>
        <v>27.11</v>
      </c>
      <c r="H104">
        <v>2000</v>
      </c>
    </row>
    <row r="105" spans="1:8" x14ac:dyDescent="0.3">
      <c r="A105" s="1">
        <v>45267</v>
      </c>
      <c r="B105">
        <v>21.5</v>
      </c>
      <c r="C105">
        <v>0</v>
      </c>
      <c r="D105">
        <v>0</v>
      </c>
      <c r="F105" t="str">
        <f t="shared" si="0"/>
        <v>202349</v>
      </c>
      <c r="G105">
        <f t="shared" si="2"/>
        <v>21.5</v>
      </c>
      <c r="H105">
        <v>1350</v>
      </c>
    </row>
    <row r="106" spans="1:8" x14ac:dyDescent="0.3">
      <c r="A106" s="1">
        <v>45270</v>
      </c>
      <c r="B106">
        <v>28.4</v>
      </c>
      <c r="C106">
        <v>0</v>
      </c>
      <c r="D106">
        <v>0</v>
      </c>
      <c r="F106" t="str">
        <f t="shared" si="0"/>
        <v>202350</v>
      </c>
      <c r="G106">
        <f t="shared" si="2"/>
        <v>28.4</v>
      </c>
      <c r="H106">
        <v>1800</v>
      </c>
    </row>
    <row r="107" spans="1:8" x14ac:dyDescent="0.3">
      <c r="A107" s="1">
        <v>45274</v>
      </c>
      <c r="B107">
        <v>29.2</v>
      </c>
      <c r="C107">
        <v>0</v>
      </c>
      <c r="D107">
        <v>0</v>
      </c>
      <c r="F107" t="str">
        <f t="shared" si="0"/>
        <v>202350</v>
      </c>
      <c r="G107">
        <f t="shared" si="2"/>
        <v>29.2</v>
      </c>
      <c r="H107">
        <v>1800</v>
      </c>
    </row>
    <row r="108" spans="1:8" x14ac:dyDescent="0.3">
      <c r="A108" s="1">
        <v>45277</v>
      </c>
      <c r="B108">
        <v>0</v>
      </c>
      <c r="C108">
        <v>20.63</v>
      </c>
      <c r="D108">
        <v>0</v>
      </c>
      <c r="E108" t="s">
        <v>31</v>
      </c>
      <c r="F108" t="str">
        <f t="shared" si="0"/>
        <v>202351</v>
      </c>
      <c r="G108">
        <f t="shared" si="2"/>
        <v>20.63</v>
      </c>
      <c r="H108">
        <v>1360</v>
      </c>
    </row>
    <row r="109" spans="1:8" x14ac:dyDescent="0.3">
      <c r="A109" s="1">
        <v>45278</v>
      </c>
      <c r="B109">
        <v>0</v>
      </c>
      <c r="C109">
        <v>24.2</v>
      </c>
      <c r="D109">
        <v>0</v>
      </c>
      <c r="F109" t="str">
        <f t="shared" si="0"/>
        <v>202351</v>
      </c>
      <c r="G109">
        <f t="shared" si="2"/>
        <v>24.2</v>
      </c>
      <c r="H109">
        <v>1968</v>
      </c>
    </row>
    <row r="110" spans="1:8" x14ac:dyDescent="0.3">
      <c r="A110" s="1">
        <v>45281</v>
      </c>
      <c r="B110">
        <v>22.1</v>
      </c>
      <c r="C110">
        <v>0</v>
      </c>
      <c r="D110">
        <v>0</v>
      </c>
      <c r="F110" t="str">
        <f t="shared" si="0"/>
        <v>202351</v>
      </c>
      <c r="G110">
        <f t="shared" si="2"/>
        <v>22.1</v>
      </c>
      <c r="H110">
        <v>1350</v>
      </c>
    </row>
    <row r="111" spans="1:8" x14ac:dyDescent="0.3">
      <c r="A111" s="1">
        <v>45284</v>
      </c>
      <c r="B111">
        <v>28.5</v>
      </c>
      <c r="C111">
        <v>0</v>
      </c>
      <c r="D111">
        <v>0</v>
      </c>
      <c r="F111" t="str">
        <f t="shared" si="0"/>
        <v>202352</v>
      </c>
      <c r="G111">
        <f t="shared" si="2"/>
        <v>28.5</v>
      </c>
      <c r="H111">
        <v>1800</v>
      </c>
    </row>
    <row r="112" spans="1:8" x14ac:dyDescent="0.3">
      <c r="A112" s="1">
        <v>45288</v>
      </c>
      <c r="B112">
        <v>30</v>
      </c>
      <c r="C112">
        <v>0</v>
      </c>
      <c r="D112">
        <v>0</v>
      </c>
      <c r="F112" t="str">
        <f t="shared" si="0"/>
        <v>202352</v>
      </c>
      <c r="G112">
        <f t="shared" si="2"/>
        <v>30</v>
      </c>
      <c r="H112">
        <v>1900</v>
      </c>
    </row>
    <row r="113" spans="1:8" x14ac:dyDescent="0.3">
      <c r="A113" s="1">
        <v>45291</v>
      </c>
      <c r="B113">
        <v>30</v>
      </c>
      <c r="C113">
        <v>0</v>
      </c>
      <c r="D113">
        <v>0</v>
      </c>
      <c r="E113" t="s">
        <v>34</v>
      </c>
      <c r="F113">
        <v>20241</v>
      </c>
      <c r="G113">
        <f t="shared" si="2"/>
        <v>30</v>
      </c>
      <c r="H113">
        <v>1900</v>
      </c>
    </row>
    <row r="114" spans="1:8" x14ac:dyDescent="0.3">
      <c r="A114" s="1">
        <v>45295</v>
      </c>
      <c r="B114">
        <v>30</v>
      </c>
      <c r="C114">
        <v>0</v>
      </c>
      <c r="D114">
        <v>0</v>
      </c>
      <c r="F114" t="str">
        <f t="shared" si="0"/>
        <v>20241</v>
      </c>
      <c r="G114">
        <f t="shared" si="2"/>
        <v>30</v>
      </c>
      <c r="H114">
        <v>1900</v>
      </c>
    </row>
    <row r="115" spans="1:8" x14ac:dyDescent="0.3">
      <c r="A115" s="1">
        <v>45298</v>
      </c>
      <c r="B115">
        <v>0</v>
      </c>
      <c r="C115">
        <v>36.26</v>
      </c>
      <c r="D115">
        <v>0</v>
      </c>
      <c r="F115" t="str">
        <f t="shared" si="0"/>
        <v>20242</v>
      </c>
      <c r="G115">
        <f t="shared" si="2"/>
        <v>36.26</v>
      </c>
      <c r="H115">
        <v>2932</v>
      </c>
    </row>
    <row r="116" spans="1:8" x14ac:dyDescent="0.3">
      <c r="A116" s="1">
        <v>45301</v>
      </c>
      <c r="B116">
        <v>30</v>
      </c>
      <c r="C116">
        <v>0</v>
      </c>
      <c r="D116">
        <v>0</v>
      </c>
      <c r="F116" t="str">
        <f t="shared" si="0"/>
        <v>20242</v>
      </c>
      <c r="G116">
        <f t="shared" si="2"/>
        <v>30</v>
      </c>
      <c r="H116">
        <v>1900</v>
      </c>
    </row>
    <row r="117" spans="1:8" x14ac:dyDescent="0.3">
      <c r="A117" s="1">
        <v>45305</v>
      </c>
      <c r="B117">
        <v>0</v>
      </c>
      <c r="C117">
        <v>44.21</v>
      </c>
      <c r="D117">
        <v>0</v>
      </c>
      <c r="F117" t="str">
        <f t="shared" si="0"/>
        <v>20243</v>
      </c>
      <c r="G117">
        <f t="shared" si="2"/>
        <v>44.21</v>
      </c>
      <c r="H117">
        <v>3040</v>
      </c>
    </row>
    <row r="118" spans="1:8" x14ac:dyDescent="0.3">
      <c r="A118" s="1">
        <v>45309</v>
      </c>
      <c r="B118">
        <v>30</v>
      </c>
      <c r="C118">
        <v>0</v>
      </c>
      <c r="D118">
        <v>0</v>
      </c>
      <c r="F118" t="str">
        <f t="shared" si="0"/>
        <v>20243</v>
      </c>
      <c r="G118">
        <f t="shared" si="2"/>
        <v>30</v>
      </c>
      <c r="H118">
        <v>1900</v>
      </c>
    </row>
    <row r="119" spans="1:8" x14ac:dyDescent="0.3">
      <c r="A119" s="1">
        <v>45311</v>
      </c>
      <c r="B119">
        <v>0</v>
      </c>
      <c r="C119">
        <v>11.44</v>
      </c>
      <c r="D119">
        <v>0</v>
      </c>
      <c r="F119" t="str">
        <f t="shared" si="0"/>
        <v>20243</v>
      </c>
      <c r="G119">
        <f t="shared" si="2"/>
        <v>11.44</v>
      </c>
      <c r="H119">
        <v>694</v>
      </c>
    </row>
    <row r="120" spans="1:8" x14ac:dyDescent="0.3">
      <c r="A120" s="1">
        <v>45312</v>
      </c>
      <c r="B120">
        <v>0</v>
      </c>
      <c r="C120">
        <v>32.299999999999997</v>
      </c>
      <c r="D120">
        <v>0</v>
      </c>
      <c r="F120" t="str">
        <f t="shared" si="0"/>
        <v>20244</v>
      </c>
      <c r="G120">
        <f t="shared" si="2"/>
        <v>32.299999999999997</v>
      </c>
      <c r="H120">
        <v>2089</v>
      </c>
    </row>
    <row r="121" spans="1:8" x14ac:dyDescent="0.3">
      <c r="A121" s="1">
        <v>45316</v>
      </c>
      <c r="B121">
        <v>30</v>
      </c>
      <c r="C121">
        <v>0</v>
      </c>
      <c r="D121">
        <v>0</v>
      </c>
      <c r="F121" t="str">
        <f t="shared" si="0"/>
        <v>20244</v>
      </c>
      <c r="G121">
        <f t="shared" si="2"/>
        <v>30</v>
      </c>
      <c r="H121">
        <v>1900</v>
      </c>
    </row>
    <row r="122" spans="1:8" x14ac:dyDescent="0.3">
      <c r="A122" s="1">
        <v>45319</v>
      </c>
      <c r="B122">
        <v>0</v>
      </c>
      <c r="C122">
        <v>41.13</v>
      </c>
      <c r="D122">
        <v>0</v>
      </c>
      <c r="F122" t="str">
        <f t="shared" si="0"/>
        <v>20245</v>
      </c>
      <c r="G122">
        <f t="shared" si="2"/>
        <v>41.13</v>
      </c>
      <c r="H122">
        <v>2797</v>
      </c>
    </row>
    <row r="123" spans="1:8" x14ac:dyDescent="0.3">
      <c r="A123" s="1">
        <v>45323</v>
      </c>
      <c r="B123">
        <v>30</v>
      </c>
      <c r="C123">
        <v>0</v>
      </c>
      <c r="D123">
        <v>0</v>
      </c>
      <c r="F123" t="str">
        <f t="shared" si="0"/>
        <v>20245</v>
      </c>
      <c r="G123">
        <f t="shared" si="2"/>
        <v>30</v>
      </c>
      <c r="H123">
        <v>1950</v>
      </c>
    </row>
    <row r="124" spans="1:8" x14ac:dyDescent="0.3">
      <c r="A124" s="1">
        <v>45326</v>
      </c>
      <c r="B124">
        <v>0</v>
      </c>
      <c r="C124">
        <v>40.770000000000003</v>
      </c>
      <c r="D124">
        <v>0</v>
      </c>
      <c r="F124" t="str">
        <f t="shared" si="0"/>
        <v>20246</v>
      </c>
      <c r="G124">
        <f t="shared" si="2"/>
        <v>40.770000000000003</v>
      </c>
      <c r="H124">
        <v>2838</v>
      </c>
    </row>
    <row r="125" spans="1:8" x14ac:dyDescent="0.3">
      <c r="A125" s="1">
        <v>45330</v>
      </c>
      <c r="B125">
        <v>25</v>
      </c>
      <c r="C125">
        <v>0</v>
      </c>
      <c r="D125">
        <v>0</v>
      </c>
      <c r="F125" t="str">
        <f t="shared" si="0"/>
        <v>20246</v>
      </c>
      <c r="G125">
        <f t="shared" si="2"/>
        <v>25</v>
      </c>
      <c r="H125">
        <v>1650</v>
      </c>
    </row>
    <row r="126" spans="1:8" x14ac:dyDescent="0.3">
      <c r="A126" s="1">
        <v>45333</v>
      </c>
      <c r="B126">
        <v>45</v>
      </c>
      <c r="C126">
        <v>0</v>
      </c>
      <c r="D126">
        <v>0</v>
      </c>
      <c r="E126" t="s">
        <v>35</v>
      </c>
      <c r="F126" t="str">
        <f t="shared" si="0"/>
        <v>20247</v>
      </c>
      <c r="G126">
        <f t="shared" si="2"/>
        <v>45</v>
      </c>
      <c r="H126">
        <v>2900</v>
      </c>
    </row>
    <row r="127" spans="1:8" x14ac:dyDescent="0.3">
      <c r="A127" s="1">
        <v>45336</v>
      </c>
      <c r="B127">
        <v>30</v>
      </c>
      <c r="C127">
        <v>0</v>
      </c>
      <c r="D127">
        <v>0</v>
      </c>
      <c r="E127" t="s">
        <v>36</v>
      </c>
      <c r="F127" t="str">
        <f t="shared" si="0"/>
        <v>20247</v>
      </c>
      <c r="G127">
        <f t="shared" si="2"/>
        <v>30</v>
      </c>
      <c r="H127">
        <v>2000</v>
      </c>
    </row>
    <row r="128" spans="1:8" x14ac:dyDescent="0.3">
      <c r="A128" s="1">
        <v>45340</v>
      </c>
      <c r="B128">
        <v>30</v>
      </c>
      <c r="C128">
        <v>0</v>
      </c>
      <c r="D128">
        <v>0</v>
      </c>
      <c r="F128" t="str">
        <f t="shared" si="0"/>
        <v>20248</v>
      </c>
      <c r="G128">
        <f t="shared" si="2"/>
        <v>30</v>
      </c>
      <c r="H128">
        <v>1900</v>
      </c>
    </row>
    <row r="129" spans="1:8" x14ac:dyDescent="0.3">
      <c r="A129" s="1">
        <v>45344</v>
      </c>
      <c r="B129">
        <v>30</v>
      </c>
      <c r="C129">
        <v>0</v>
      </c>
      <c r="D129">
        <v>0</v>
      </c>
      <c r="F129" t="str">
        <f t="shared" si="0"/>
        <v>20248</v>
      </c>
      <c r="G129">
        <f t="shared" si="2"/>
        <v>30</v>
      </c>
      <c r="H129">
        <v>1800</v>
      </c>
    </row>
    <row r="130" spans="1:8" x14ac:dyDescent="0.3">
      <c r="A130" s="1">
        <v>45347</v>
      </c>
      <c r="B130">
        <v>0</v>
      </c>
      <c r="C130">
        <v>43.35</v>
      </c>
      <c r="D130">
        <v>0</v>
      </c>
      <c r="F130" t="str">
        <f t="shared" si="0"/>
        <v>20249</v>
      </c>
      <c r="G130">
        <f t="shared" si="2"/>
        <v>43.35</v>
      </c>
      <c r="H130">
        <v>2741</v>
      </c>
    </row>
    <row r="131" spans="1:8" x14ac:dyDescent="0.3">
      <c r="A131" s="1">
        <v>45350</v>
      </c>
      <c r="B131">
        <v>15.1</v>
      </c>
      <c r="C131">
        <v>0</v>
      </c>
      <c r="D131">
        <v>0</v>
      </c>
      <c r="F131" t="str">
        <f t="shared" si="0"/>
        <v>20249</v>
      </c>
      <c r="G131">
        <f t="shared" si="2"/>
        <v>15.1</v>
      </c>
      <c r="H131">
        <v>950</v>
      </c>
    </row>
    <row r="132" spans="1:8" x14ac:dyDescent="0.3">
      <c r="A132" s="1">
        <v>45351</v>
      </c>
      <c r="B132">
        <v>30</v>
      </c>
      <c r="C132">
        <v>0</v>
      </c>
      <c r="D132">
        <v>0</v>
      </c>
      <c r="F132" t="str">
        <f t="shared" si="0"/>
        <v>20249</v>
      </c>
      <c r="G132">
        <f t="shared" si="2"/>
        <v>30</v>
      </c>
      <c r="H132">
        <v>1800</v>
      </c>
    </row>
    <row r="133" spans="1:8" x14ac:dyDescent="0.3">
      <c r="A133" s="1">
        <v>45353</v>
      </c>
      <c r="B133">
        <v>0</v>
      </c>
      <c r="C133">
        <v>11</v>
      </c>
      <c r="D133">
        <v>0</v>
      </c>
      <c r="E133" t="s">
        <v>37</v>
      </c>
      <c r="F133" t="str">
        <f t="shared" si="0"/>
        <v>20249</v>
      </c>
      <c r="G133">
        <f t="shared" si="2"/>
        <v>11</v>
      </c>
      <c r="H133">
        <v>400</v>
      </c>
    </row>
    <row r="134" spans="1:8" x14ac:dyDescent="0.3">
      <c r="A134" s="1">
        <v>45354</v>
      </c>
      <c r="B134">
        <v>15.5</v>
      </c>
      <c r="C134">
        <v>20.56</v>
      </c>
      <c r="D134">
        <v>0</v>
      </c>
      <c r="F134" t="str">
        <f t="shared" si="0"/>
        <v>202410</v>
      </c>
      <c r="G134">
        <f t="shared" si="2"/>
        <v>36.06</v>
      </c>
      <c r="H134">
        <v>2069</v>
      </c>
    </row>
  </sheetData>
  <sortState xmlns:xlrd2="http://schemas.microsoft.com/office/spreadsheetml/2017/richdata2" ref="M1:M3">
    <sortCondition descending="1" ref="M1:M3"/>
  </sortState>
  <mergeCells count="1">
    <mergeCell ref="E9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A6E9-10D0-457E-98AF-F8512C9ECF35}">
  <dimension ref="A1:E69"/>
  <sheetViews>
    <sheetView topLeftCell="A58" workbookViewId="0">
      <selection activeCell="D70" sqref="D70"/>
    </sheetView>
  </sheetViews>
  <sheetFormatPr defaultRowHeight="14.4" x14ac:dyDescent="0.3"/>
  <cols>
    <col min="1" max="1" width="9.5546875" bestFit="1" customWidth="1"/>
  </cols>
  <sheetData>
    <row r="1" spans="1:5" x14ac:dyDescent="0.3">
      <c r="A1" t="s">
        <v>21</v>
      </c>
      <c r="B1" t="s">
        <v>22</v>
      </c>
      <c r="C1" t="s">
        <v>24</v>
      </c>
      <c r="D1" t="s">
        <v>25</v>
      </c>
      <c r="E1" t="s">
        <v>4</v>
      </c>
    </row>
    <row r="2" spans="1:5" x14ac:dyDescent="0.3">
      <c r="A2">
        <v>202246</v>
      </c>
      <c r="B2">
        <v>0</v>
      </c>
      <c r="C2">
        <v>28.0870344165834</v>
      </c>
      <c r="D2">
        <v>-17.107233951159401</v>
      </c>
    </row>
    <row r="3" spans="1:5" x14ac:dyDescent="0.3">
      <c r="A3">
        <v>202247</v>
      </c>
      <c r="B3">
        <f ca="1">SUMIF(Logs!F:G,WeeklyTotalsCoords!A3,Logs!G:G)</f>
        <v>24</v>
      </c>
      <c r="C3">
        <v>27.874771051318501</v>
      </c>
      <c r="D3">
        <v>-17.151612627724599</v>
      </c>
    </row>
    <row r="4" spans="1:5" x14ac:dyDescent="0.3">
      <c r="A4">
        <v>202248</v>
      </c>
      <c r="B4">
        <f ca="1">SUMIF(Logs!F:G,WeeklyTotalsCoords!A4,Logs!G:G)</f>
        <v>39.06</v>
      </c>
      <c r="C4">
        <v>27.5647663188706</v>
      </c>
      <c r="D4">
        <v>-17.3369235078621</v>
      </c>
    </row>
    <row r="5" spans="1:5" x14ac:dyDescent="0.3">
      <c r="A5">
        <v>202249</v>
      </c>
      <c r="B5">
        <f ca="1">SUMIF(Logs!F:G,WeeklyTotalsCoords!A5,Logs!G:G)</f>
        <v>32.03</v>
      </c>
      <c r="C5">
        <v>27.3403217722954</v>
      </c>
      <c r="D5">
        <v>-17.541576480017401</v>
      </c>
    </row>
    <row r="6" spans="1:5" x14ac:dyDescent="0.3">
      <c r="A6">
        <v>202250</v>
      </c>
      <c r="B6">
        <f ca="1">SUMIF(Logs!F:G,WeeklyTotalsCoords!A6,Logs!G:G)</f>
        <v>32.28</v>
      </c>
      <c r="C6">
        <v>27.102877809110598</v>
      </c>
      <c r="D6">
        <v>-17.729788646430901</v>
      </c>
    </row>
    <row r="7" spans="1:5" x14ac:dyDescent="0.3">
      <c r="A7">
        <v>202251</v>
      </c>
      <c r="B7">
        <f ca="1">SUMIF(Logs!F:G,WeeklyTotalsCoords!A7,Logs!G:G)</f>
        <v>57.7</v>
      </c>
      <c r="C7">
        <v>26.742115663651798</v>
      </c>
      <c r="D7">
        <v>-18.147711361868598</v>
      </c>
    </row>
    <row r="8" spans="1:5" x14ac:dyDescent="0.3">
      <c r="A8">
        <v>202252</v>
      </c>
      <c r="B8">
        <f ca="1">SUMIF(Logs!F:G,WeeklyTotalsCoords!A8,Logs!G:G)</f>
        <v>15</v>
      </c>
      <c r="C8">
        <v>26.661015651600799</v>
      </c>
      <c r="D8">
        <v>-18.270159687750599</v>
      </c>
    </row>
    <row r="9" spans="1:5" x14ac:dyDescent="0.3">
      <c r="A9">
        <v>20232</v>
      </c>
      <c r="B9">
        <f ca="1">SUMIF(Logs!F:G,WeeklyTotalsCoords!A9,Logs!G:G)</f>
        <v>64.400000000000006</v>
      </c>
      <c r="C9">
        <v>26.236647042731899</v>
      </c>
      <c r="D9">
        <v>-18.7123327505101</v>
      </c>
    </row>
    <row r="10" spans="1:5" x14ac:dyDescent="0.3">
      <c r="A10">
        <v>20233</v>
      </c>
      <c r="B10">
        <f ca="1">SUMIF(Logs!F:G,WeeklyTotalsCoords!A10,Logs!G:G)</f>
        <v>66.599999999999994</v>
      </c>
      <c r="C10">
        <v>25.791026683337599</v>
      </c>
      <c r="D10">
        <v>-19.156661618237301</v>
      </c>
    </row>
    <row r="11" spans="1:5" x14ac:dyDescent="0.3">
      <c r="A11">
        <v>20234</v>
      </c>
      <c r="B11">
        <f ca="1">SUMIF(Logs!F:G,WeeklyTotalsCoords!A11,Logs!G:G)</f>
        <v>40</v>
      </c>
      <c r="C11">
        <v>25.563653680141002</v>
      </c>
      <c r="D11">
        <v>-19.4678166148143</v>
      </c>
    </row>
    <row r="12" spans="1:5" x14ac:dyDescent="0.3">
      <c r="A12">
        <v>20235</v>
      </c>
      <c r="B12">
        <f ca="1">SUMIF(Logs!F:G,WeeklyTotalsCoords!A12,Logs!G:G)</f>
        <v>72.3</v>
      </c>
      <c r="C12">
        <v>25.382146896135399</v>
      </c>
      <c r="D12">
        <v>-19.720824909849</v>
      </c>
    </row>
    <row r="13" spans="1:5" x14ac:dyDescent="0.3">
      <c r="A13">
        <v>20231</v>
      </c>
      <c r="B13">
        <f ca="1">SUMIF(Logs!F:G,WeeklyTotalsCoords!A13,Logs!G:G)</f>
        <v>0</v>
      </c>
      <c r="C13">
        <v>25.0015602821912</v>
      </c>
      <c r="D13">
        <v>-20.368645836888302</v>
      </c>
      <c r="E13" t="s">
        <v>33</v>
      </c>
    </row>
    <row r="14" spans="1:5" x14ac:dyDescent="0.3">
      <c r="A14">
        <v>20236</v>
      </c>
      <c r="B14">
        <f ca="1">SUMIF(Logs!F:G,WeeklyTotalsCoords!A14,Logs!G:G)</f>
        <v>77.3</v>
      </c>
      <c r="C14">
        <v>24.822851417419098</v>
      </c>
      <c r="D14">
        <v>-20.7131835463315</v>
      </c>
    </row>
    <row r="15" spans="1:5" x14ac:dyDescent="0.3">
      <c r="A15">
        <v>20237</v>
      </c>
      <c r="B15">
        <f ca="1">SUMIF(Logs!F:G,WeeklyTotalsCoords!A15,Logs!G:G)</f>
        <v>60.3</v>
      </c>
      <c r="C15">
        <v>24.4026049249787</v>
      </c>
      <c r="D15">
        <v>-21.0921411797469</v>
      </c>
    </row>
    <row r="16" spans="1:5" x14ac:dyDescent="0.3">
      <c r="A16">
        <v>20238</v>
      </c>
      <c r="B16">
        <f ca="1">SUMIF(Logs!F:G,WeeklyTotalsCoords!A16,Logs!G:G)</f>
        <v>88.259999999999991</v>
      </c>
      <c r="C16">
        <v>23.781738580551501</v>
      </c>
      <c r="D16">
        <v>-21.640417490963099</v>
      </c>
    </row>
    <row r="17" spans="1:4" x14ac:dyDescent="0.3">
      <c r="A17">
        <v>20239</v>
      </c>
      <c r="B17">
        <f ca="1">SUMIF(Logs!F:G,WeeklyTotalsCoords!A17,Logs!G:G)</f>
        <v>75.16</v>
      </c>
      <c r="C17">
        <v>23.288757047634402</v>
      </c>
      <c r="D17">
        <v>-22.144887322159398</v>
      </c>
    </row>
    <row r="18" spans="1:4" x14ac:dyDescent="0.3">
      <c r="A18">
        <v>202310</v>
      </c>
      <c r="B18">
        <f ca="1">SUMIF(Logs!F:G,WeeklyTotalsCoords!A18,Logs!G:G)</f>
        <v>60.68</v>
      </c>
      <c r="C18">
        <v>22.828261190893599</v>
      </c>
      <c r="D18">
        <v>-22.464858234021602</v>
      </c>
    </row>
    <row r="19" spans="1:4" x14ac:dyDescent="0.3">
      <c r="A19">
        <v>202311</v>
      </c>
      <c r="B19">
        <f ca="1">SUMIF(Logs!F:G,WeeklyTotalsCoords!A19,Logs!G:G)</f>
        <v>28.1</v>
      </c>
      <c r="C19">
        <v>22.628380312242101</v>
      </c>
      <c r="D19">
        <v>-22.631889294503001</v>
      </c>
    </row>
    <row r="20" spans="1:4" x14ac:dyDescent="0.3">
      <c r="A20">
        <v>202312</v>
      </c>
      <c r="B20">
        <f ca="1">SUMIF(Logs!F:G,WeeklyTotalsCoords!A20,Logs!G:G)</f>
        <v>37.1</v>
      </c>
      <c r="C20">
        <v>22.447235787331699</v>
      </c>
      <c r="D20">
        <v>-22.9349694816514</v>
      </c>
    </row>
    <row r="21" spans="1:4" x14ac:dyDescent="0.3">
      <c r="A21">
        <v>202313</v>
      </c>
      <c r="B21">
        <f ca="1">SUMIF(Logs!F:G,WeeklyTotalsCoords!A21,Logs!G:G)</f>
        <v>64</v>
      </c>
      <c r="C21">
        <v>22.105519614606301</v>
      </c>
      <c r="D21">
        <v>-23.436741406668599</v>
      </c>
    </row>
    <row r="22" spans="1:4" x14ac:dyDescent="0.3">
      <c r="A22">
        <v>202314</v>
      </c>
      <c r="B22">
        <f ca="1">SUMIF(Logs!F:G,WeeklyTotalsCoords!A22,Logs!G:G)</f>
        <v>49.15</v>
      </c>
      <c r="C22">
        <v>21.740067244989199</v>
      </c>
      <c r="D22">
        <v>-23.705118422104398</v>
      </c>
    </row>
    <row r="23" spans="1:4" x14ac:dyDescent="0.3">
      <c r="A23">
        <v>202315</v>
      </c>
      <c r="B23">
        <f ca="1">SUMIF(Logs!F:G,WeeklyTotalsCoords!A23,Logs!G:G)</f>
        <v>54.57</v>
      </c>
      <c r="C23">
        <v>21.3826831639335</v>
      </c>
      <c r="D23">
        <v>-24.0663245618126</v>
      </c>
    </row>
    <row r="24" spans="1:4" x14ac:dyDescent="0.3">
      <c r="A24">
        <v>202316</v>
      </c>
      <c r="B24">
        <f ca="1">SUMIF(Logs!F:G,WeeklyTotalsCoords!A24,Logs!G:G)</f>
        <v>35.5</v>
      </c>
      <c r="C24">
        <v>21.265423600670999</v>
      </c>
      <c r="D24">
        <v>-24.386033161083098</v>
      </c>
    </row>
    <row r="25" spans="1:4" x14ac:dyDescent="0.3">
      <c r="A25">
        <v>202317</v>
      </c>
      <c r="B25">
        <f ca="1">SUMIF(Logs!F:G,WeeklyTotalsCoords!A25,Logs!G:G)</f>
        <v>56.160000000000004</v>
      </c>
      <c r="C25">
        <v>21.041129854388501</v>
      </c>
      <c r="D25">
        <v>-24.8714770177993</v>
      </c>
    </row>
    <row r="26" spans="1:4" x14ac:dyDescent="0.3">
      <c r="A26">
        <v>202318</v>
      </c>
      <c r="B26">
        <f ca="1">SUMIF(Logs!F:G,WeeklyTotalsCoords!A26,Logs!G:G)</f>
        <v>61.08</v>
      </c>
      <c r="C26">
        <v>20.870689020309001</v>
      </c>
      <c r="D26">
        <v>-25.431351413850201</v>
      </c>
    </row>
    <row r="27" spans="1:4" x14ac:dyDescent="0.3">
      <c r="A27">
        <v>202319</v>
      </c>
      <c r="B27">
        <f ca="1">SUMIF(Logs!F:G,WeeklyTotalsCoords!A27,Logs!G:G)</f>
        <v>44.29</v>
      </c>
      <c r="C27">
        <v>20.758066132359399</v>
      </c>
      <c r="D27">
        <v>-25.8402056959163</v>
      </c>
    </row>
    <row r="28" spans="1:4" x14ac:dyDescent="0.3">
      <c r="A28">
        <v>202320</v>
      </c>
      <c r="B28">
        <f ca="1">SUMIF(Logs!F:G,WeeklyTotalsCoords!A28,Logs!G:G)</f>
        <v>45.480000000000004</v>
      </c>
      <c r="C28">
        <v>20.644696802336</v>
      </c>
      <c r="D28">
        <v>-26.260276640517201</v>
      </c>
    </row>
    <row r="29" spans="1:4" x14ac:dyDescent="0.3">
      <c r="A29">
        <v>202321</v>
      </c>
      <c r="B29">
        <f ca="1">SUMIF(Logs!F:G,WeeklyTotalsCoords!A29,Logs!G:G)</f>
        <v>41.05</v>
      </c>
      <c r="C29">
        <v>20.545763032829498</v>
      </c>
      <c r="D29">
        <v>-26.6393926627211</v>
      </c>
    </row>
    <row r="30" spans="1:4" x14ac:dyDescent="0.3">
      <c r="A30">
        <v>202322</v>
      </c>
      <c r="B30">
        <f ca="1">SUMIF(Logs!F:G,WeeklyTotalsCoords!A30,Logs!G:G)</f>
        <v>48.94</v>
      </c>
      <c r="C30">
        <v>20.3660612844469</v>
      </c>
      <c r="D30">
        <v>-27.0685283211849</v>
      </c>
    </row>
    <row r="31" spans="1:4" x14ac:dyDescent="0.3">
      <c r="A31">
        <v>202323</v>
      </c>
      <c r="B31">
        <f ca="1">SUMIF(Logs!F:G,WeeklyTotalsCoords!A31,Logs!G:G)</f>
        <v>39</v>
      </c>
      <c r="C31">
        <v>20.247353517877901</v>
      </c>
      <c r="D31">
        <v>-27.4205337600918</v>
      </c>
    </row>
    <row r="32" spans="1:4" x14ac:dyDescent="0.3">
      <c r="A32">
        <v>202324</v>
      </c>
      <c r="B32">
        <f ca="1">SUMIF(Logs!F:G,WeeklyTotalsCoords!A32,Logs!G:G)</f>
        <v>54.75</v>
      </c>
      <c r="C32">
        <v>20.127542681507901</v>
      </c>
      <c r="D32">
        <v>-27.929502174819302</v>
      </c>
    </row>
    <row r="33" spans="1:4" x14ac:dyDescent="0.3">
      <c r="A33">
        <v>202325</v>
      </c>
      <c r="B33">
        <f ca="1">SUMIF(Logs!F:G,WeeklyTotalsCoords!A33,Logs!G:G)</f>
        <v>59.08</v>
      </c>
      <c r="C33">
        <v>20.019357150075301</v>
      </c>
      <c r="D33">
        <v>-28.483294057612099</v>
      </c>
    </row>
    <row r="34" spans="1:4" x14ac:dyDescent="0.3">
      <c r="A34">
        <v>202326</v>
      </c>
      <c r="B34">
        <f ca="1">SUMIF(Logs!F:G,WeeklyTotalsCoords!A34,Logs!G:G)</f>
        <v>61.61</v>
      </c>
      <c r="C34">
        <v>19.903929386382</v>
      </c>
      <c r="D34">
        <v>-29.060452208283898</v>
      </c>
    </row>
    <row r="35" spans="1:4" x14ac:dyDescent="0.3">
      <c r="A35">
        <v>202327</v>
      </c>
      <c r="B35">
        <f ca="1">SUMIF(Logs!F:G,WeeklyTotalsCoords!A35,Logs!G:G)</f>
        <v>58.24</v>
      </c>
      <c r="C35">
        <v>19.822374854260001</v>
      </c>
      <c r="D35">
        <v>-29.611150261178</v>
      </c>
    </row>
    <row r="36" spans="1:4" x14ac:dyDescent="0.3">
      <c r="A36">
        <v>202328</v>
      </c>
      <c r="B36">
        <f ca="1">SUMIF(Logs!F:G,WeeklyTotalsCoords!A36,Logs!G:G)</f>
        <v>63.09</v>
      </c>
      <c r="C36">
        <v>19.742435546020499</v>
      </c>
      <c r="D36">
        <v>-30.207688061499798</v>
      </c>
    </row>
    <row r="37" spans="1:4" x14ac:dyDescent="0.3">
      <c r="A37">
        <v>202329</v>
      </c>
      <c r="B37">
        <f ca="1">SUMIF(Logs!F:G,WeeklyTotalsCoords!A37,Logs!G:G)</f>
        <v>55.239999999999995</v>
      </c>
      <c r="C37">
        <v>19.6203889206455</v>
      </c>
      <c r="D37">
        <v>-30.720247379111001</v>
      </c>
    </row>
    <row r="38" spans="1:4" x14ac:dyDescent="0.3">
      <c r="A38">
        <v>202330</v>
      </c>
      <c r="B38">
        <f ca="1">SUMIF(Logs!F:G,WeeklyTotalsCoords!A38,Logs!G:G)</f>
        <v>63.46</v>
      </c>
      <c r="C38">
        <v>19.546957076009701</v>
      </c>
      <c r="D38">
        <v>-31.320175957187701</v>
      </c>
    </row>
    <row r="39" spans="1:4" x14ac:dyDescent="0.3">
      <c r="A39">
        <v>202331</v>
      </c>
      <c r="B39">
        <f ca="1">SUMIF(Logs!F:G,WeeklyTotalsCoords!A39,Logs!G:G)</f>
        <v>52.88</v>
      </c>
      <c r="C39">
        <v>19.5242960448353</v>
      </c>
      <c r="D39">
        <v>-31.8233046098869</v>
      </c>
    </row>
    <row r="40" spans="1:4" x14ac:dyDescent="0.3">
      <c r="A40">
        <v>202332</v>
      </c>
      <c r="B40">
        <f ca="1">SUMIF(Logs!F:G,WeeklyTotalsCoords!A40,Logs!G:G)</f>
        <v>58.76</v>
      </c>
      <c r="C40">
        <v>19.472323610455401</v>
      </c>
      <c r="D40">
        <v>-32.382509450427598</v>
      </c>
    </row>
    <row r="41" spans="1:4" x14ac:dyDescent="0.3">
      <c r="A41">
        <v>202333</v>
      </c>
      <c r="B41">
        <f ca="1">SUMIF(Logs!F:G,WeeklyTotalsCoords!A41,Logs!G:G)</f>
        <v>61.480000000000004</v>
      </c>
      <c r="C41">
        <v>19.408587011744899</v>
      </c>
      <c r="D41">
        <v>-32.965743240464597</v>
      </c>
    </row>
    <row r="42" spans="1:4" x14ac:dyDescent="0.3">
      <c r="A42">
        <v>202334</v>
      </c>
      <c r="B42">
        <f ca="1">SUMIF(Logs!F:G,WeeklyTotalsCoords!A42,Logs!G:G)</f>
        <v>52.12</v>
      </c>
      <c r="C42">
        <v>19.3387598150588</v>
      </c>
      <c r="D42">
        <v>-33.465532668974099</v>
      </c>
    </row>
    <row r="43" spans="1:4" x14ac:dyDescent="0.3">
      <c r="A43">
        <v>202335</v>
      </c>
      <c r="B43">
        <f ca="1">SUMIF(Logs!F:G,WeeklyTotalsCoords!A43,Logs!G:G)</f>
        <v>48.8</v>
      </c>
      <c r="C43">
        <v>19.322345283869701</v>
      </c>
      <c r="D43">
        <v>-33.954730457608299</v>
      </c>
    </row>
    <row r="44" spans="1:4" x14ac:dyDescent="0.3">
      <c r="A44">
        <v>202336</v>
      </c>
      <c r="B44">
        <f ca="1">SUMIF(Logs!F:G,WeeklyTotalsCoords!A44,Logs!G:G)</f>
        <v>31.730000000000004</v>
      </c>
      <c r="C44">
        <v>19.2834309462737</v>
      </c>
      <c r="D44">
        <v>-34.2547498485375</v>
      </c>
    </row>
    <row r="45" spans="1:4" x14ac:dyDescent="0.3">
      <c r="A45">
        <v>202337</v>
      </c>
      <c r="B45">
        <f ca="1">SUMIF(Logs!F:G,WeeklyTotalsCoords!A45,Logs!G:G)</f>
        <v>39.65</v>
      </c>
      <c r="C45">
        <v>19.249024033972901</v>
      </c>
      <c r="D45">
        <v>-34.631881252474798</v>
      </c>
    </row>
    <row r="46" spans="1:4" x14ac:dyDescent="0.3">
      <c r="A46">
        <v>202338</v>
      </c>
      <c r="B46">
        <f ca="1">SUMIF(Logs!F:G,WeeklyTotalsCoords!A46,Logs!G:G)</f>
        <v>44.199999999999996</v>
      </c>
      <c r="C46">
        <v>19.162689323613399</v>
      </c>
      <c r="D46">
        <v>-35.043282709055397</v>
      </c>
    </row>
    <row r="47" spans="1:4" x14ac:dyDescent="0.3">
      <c r="A47">
        <v>202339</v>
      </c>
      <c r="B47">
        <f ca="1">SUMIF(Logs!F:G,WeeklyTotalsCoords!A47,Logs!G:G)</f>
        <v>51.61</v>
      </c>
      <c r="C47">
        <v>19.0994929338463</v>
      </c>
      <c r="D47">
        <v>-35.527917032935498</v>
      </c>
    </row>
    <row r="48" spans="1:4" x14ac:dyDescent="0.3">
      <c r="A48">
        <v>202340</v>
      </c>
      <c r="B48">
        <f ca="1">SUMIF(Logs!F:G,WeeklyTotalsCoords!A48,Logs!G:G)</f>
        <v>50.54</v>
      </c>
      <c r="C48">
        <v>19.0010436616829</v>
      </c>
      <c r="D48">
        <v>-35.996731373293997</v>
      </c>
    </row>
    <row r="49" spans="1:4" x14ac:dyDescent="0.3">
      <c r="A49">
        <v>202341</v>
      </c>
      <c r="B49">
        <f ca="1">SUMIF(Logs!F:G,WeeklyTotalsCoords!A49,Logs!G:G)</f>
        <v>63</v>
      </c>
      <c r="C49">
        <v>18.958084078680699</v>
      </c>
      <c r="D49">
        <v>-36.593744743422498</v>
      </c>
    </row>
    <row r="50" spans="1:4" x14ac:dyDescent="0.3">
      <c r="A50">
        <v>202342</v>
      </c>
      <c r="B50">
        <f ca="1">SUMIF(Logs!F:G,WeeklyTotalsCoords!A50,Logs!G:G)</f>
        <v>73.66</v>
      </c>
      <c r="C50">
        <v>18.909478878385201</v>
      </c>
      <c r="D50">
        <v>-37.293565679102997</v>
      </c>
    </row>
    <row r="51" spans="1:4" x14ac:dyDescent="0.3">
      <c r="A51">
        <v>202343</v>
      </c>
      <c r="B51">
        <f ca="1">SUMIF(Logs!F:G,WeeklyTotalsCoords!A51,Logs!G:G)</f>
        <v>71</v>
      </c>
      <c r="C51">
        <v>18.859701771728499</v>
      </c>
      <c r="D51">
        <v>-37.964381854448199</v>
      </c>
    </row>
    <row r="52" spans="1:4" x14ac:dyDescent="0.3">
      <c r="A52">
        <v>202344</v>
      </c>
      <c r="B52">
        <f ca="1">SUMIF(Logs!F:G,WeeklyTotalsCoords!A52,Logs!G:G)</f>
        <v>70.900000000000006</v>
      </c>
      <c r="C52">
        <v>18.788899978552401</v>
      </c>
      <c r="D52">
        <v>-38.6342713417122</v>
      </c>
    </row>
    <row r="53" spans="1:4" x14ac:dyDescent="0.3">
      <c r="A53">
        <v>202345</v>
      </c>
      <c r="B53">
        <f ca="1">SUMIF(Logs!F:G,WeeklyTotalsCoords!A53,Logs!G:G)</f>
        <v>57.16</v>
      </c>
      <c r="C53">
        <v>18.733137990217799</v>
      </c>
      <c r="D53">
        <v>-39.181930205504102</v>
      </c>
    </row>
    <row r="54" spans="1:4" x14ac:dyDescent="0.3">
      <c r="A54">
        <v>202346</v>
      </c>
      <c r="B54">
        <f ca="1">SUMIF(Logs!F:G,WeeklyTotalsCoords!A54,Logs!G:G)</f>
        <v>66.89</v>
      </c>
      <c r="C54">
        <v>18.648595407663802</v>
      </c>
      <c r="D54">
        <v>-39.804179876092903</v>
      </c>
    </row>
    <row r="55" spans="1:4" x14ac:dyDescent="0.3">
      <c r="A55">
        <v>202347</v>
      </c>
      <c r="B55">
        <f ca="1">SUMIF(Logs!F:G,WeeklyTotalsCoords!A55,Logs!G:G)</f>
        <v>71.2</v>
      </c>
      <c r="C55">
        <v>18.5547211464913</v>
      </c>
      <c r="D55">
        <v>-40.4726373413814</v>
      </c>
    </row>
    <row r="56" spans="1:4" x14ac:dyDescent="0.3">
      <c r="A56">
        <v>202348</v>
      </c>
      <c r="B56">
        <f ca="1">SUMIF(Logs!F:G,WeeklyTotalsCoords!A56,Logs!G:G)</f>
        <v>47.72</v>
      </c>
      <c r="C56">
        <v>18.5290098581176</v>
      </c>
      <c r="D56">
        <v>-40.924701656027999</v>
      </c>
    </row>
    <row r="57" spans="1:4" x14ac:dyDescent="0.3">
      <c r="A57">
        <v>202349</v>
      </c>
      <c r="B57">
        <f ca="1">SUMIF(Logs!F:G,WeeklyTotalsCoords!A57,Logs!G:G)</f>
        <v>48.61</v>
      </c>
      <c r="C57">
        <v>18.512315714568299</v>
      </c>
      <c r="D57">
        <v>-41.387065084529802</v>
      </c>
    </row>
    <row r="58" spans="1:4" x14ac:dyDescent="0.3">
      <c r="A58">
        <v>202350</v>
      </c>
      <c r="B58">
        <f ca="1">SUMIF(Logs!F:G,WeeklyTotalsCoords!A58,Logs!G:G)</f>
        <v>57.599999999999994</v>
      </c>
      <c r="C58">
        <v>18.477973983617101</v>
      </c>
      <c r="D58">
        <v>-41.930764146943403</v>
      </c>
    </row>
    <row r="59" spans="1:4" x14ac:dyDescent="0.3">
      <c r="A59">
        <v>202351</v>
      </c>
      <c r="B59">
        <f ca="1">SUMIF(Logs!F:G,WeeklyTotalsCoords!A59,Logs!G:G)</f>
        <v>66.930000000000007</v>
      </c>
      <c r="C59">
        <v>18.461413880242201</v>
      </c>
      <c r="D59">
        <v>-42.4792807343619</v>
      </c>
    </row>
    <row r="60" spans="1:4" x14ac:dyDescent="0.3">
      <c r="A60">
        <v>202352</v>
      </c>
      <c r="B60">
        <f ca="1">SUMIF(Logs!F:G,WeeklyTotalsCoords!A60,Logs!G:G)</f>
        <v>58.5</v>
      </c>
      <c r="C60">
        <v>18.442494472528502</v>
      </c>
      <c r="D60">
        <v>-43.036923292509499</v>
      </c>
    </row>
    <row r="61" spans="1:4" x14ac:dyDescent="0.3">
      <c r="A61">
        <v>20241</v>
      </c>
      <c r="B61">
        <f ca="1">SUMIF(Logs!F:G,WeeklyTotalsCoords!A61,Logs!G:G)</f>
        <v>60</v>
      </c>
      <c r="C61">
        <v>18.4102447253923</v>
      </c>
      <c r="D61">
        <v>-43.604855183042297</v>
      </c>
    </row>
    <row r="62" spans="1:4" x14ac:dyDescent="0.3">
      <c r="A62">
        <v>20242</v>
      </c>
      <c r="B62">
        <f ca="1">SUMIF(Logs!F:G,WeeklyTotalsCoords!A62,Logs!G:G)</f>
        <v>66.259999999999991</v>
      </c>
      <c r="C62">
        <v>18.345831645453401</v>
      </c>
      <c r="D62">
        <v>-44.230595600170702</v>
      </c>
    </row>
    <row r="63" spans="1:4" x14ac:dyDescent="0.3">
      <c r="A63">
        <v>20243</v>
      </c>
      <c r="B63">
        <f ca="1">SUMIF(Logs!F:G,WeeklyTotalsCoords!A63,Logs!G:G)</f>
        <v>85.65</v>
      </c>
      <c r="C63">
        <v>18.2958443111688</v>
      </c>
      <c r="D63">
        <v>-44.920729235351601</v>
      </c>
    </row>
    <row r="64" spans="1:4" x14ac:dyDescent="0.3">
      <c r="A64">
        <v>20244</v>
      </c>
      <c r="B64">
        <f ca="1">SUMIF(Logs!F:G,WeeklyTotalsCoords!A64,Logs!G:G)</f>
        <v>62.3</v>
      </c>
      <c r="C64">
        <v>18.223375231644098</v>
      </c>
      <c r="D64">
        <v>-45.507726369403599</v>
      </c>
    </row>
    <row r="65" spans="1:4" x14ac:dyDescent="0.3">
      <c r="A65">
        <v>20245</v>
      </c>
      <c r="B65">
        <f ca="1">SUMIF(Logs!F:G,WeeklyTotalsCoords!A65,Logs!G:G)</f>
        <v>71.13</v>
      </c>
      <c r="C65">
        <v>18.148194376457901</v>
      </c>
      <c r="D65">
        <v>-46.177237461543598</v>
      </c>
    </row>
    <row r="66" spans="1:4" x14ac:dyDescent="0.3">
      <c r="A66">
        <v>20246</v>
      </c>
      <c r="B66">
        <f ca="1">SUMIF(Logs!F:G,WeeklyTotalsCoords!A66,Logs!G:G)</f>
        <v>65.77000000000001</v>
      </c>
      <c r="C66">
        <v>18.076226491983199</v>
      </c>
      <c r="D66">
        <v>-46.797400599461298</v>
      </c>
    </row>
    <row r="67" spans="1:4" x14ac:dyDescent="0.3">
      <c r="A67">
        <v>20247</v>
      </c>
      <c r="B67">
        <f ca="1">SUMIF(Logs!F:G,WeeklyTotalsCoords!A67,Logs!G:G)</f>
        <v>75</v>
      </c>
      <c r="C67">
        <v>18.006172302063401</v>
      </c>
      <c r="D67">
        <v>-47.502953695150701</v>
      </c>
    </row>
    <row r="68" spans="1:4" x14ac:dyDescent="0.3">
      <c r="A68">
        <v>20248</v>
      </c>
      <c r="B68">
        <f ca="1">SUMIF(Logs!F:G,WeeklyTotalsCoords!A68,Logs!G:G)</f>
        <v>60</v>
      </c>
      <c r="C68">
        <v>17.950379583748202</v>
      </c>
      <c r="D68">
        <v>-48.069756010491503</v>
      </c>
    </row>
    <row r="69" spans="1:4" x14ac:dyDescent="0.3">
      <c r="A69">
        <v>20249</v>
      </c>
      <c r="B69">
        <f ca="1">SUMIF(Logs!F:G,WeeklyTotalsCoords!A69,Logs!G:G)</f>
        <v>99.45</v>
      </c>
      <c r="C69">
        <v>17.877663259846599</v>
      </c>
      <c r="D69">
        <v>-49.007225539382702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0148-AE80-4B6E-8748-89A0FF71CD4F}">
  <dimension ref="A1:E2"/>
  <sheetViews>
    <sheetView tabSelected="1" workbookViewId="0">
      <selection activeCell="D2" sqref="D2"/>
    </sheetView>
  </sheetViews>
  <sheetFormatPr defaultRowHeight="14.4" x14ac:dyDescent="0.3"/>
  <cols>
    <col min="2" max="2" width="9.33203125" bestFit="1" customWidth="1"/>
    <col min="4" max="4" width="12.21875" bestFit="1" customWidth="1"/>
  </cols>
  <sheetData>
    <row r="1" spans="1:5" x14ac:dyDescent="0.3">
      <c r="A1" s="3" t="s">
        <v>7</v>
      </c>
      <c r="B1" t="s">
        <v>8</v>
      </c>
      <c r="C1" t="s">
        <v>19</v>
      </c>
      <c r="D1" t="s">
        <v>26</v>
      </c>
      <c r="E1" t="s">
        <v>28</v>
      </c>
    </row>
    <row r="2" spans="1:5" x14ac:dyDescent="0.3">
      <c r="A2">
        <f>SUM(Logs!B:B)</f>
        <v>1526.5799999999997</v>
      </c>
      <c r="B2">
        <f>SUM(Logs!C:C)</f>
        <v>2224.9399999999991</v>
      </c>
      <c r="C2">
        <f>ROUND(B2/0.68,0)-ROUND(30/0.68,0)</f>
        <v>3228</v>
      </c>
      <c r="D2">
        <f>ROUND(SUM(A2:B2),2)</f>
        <v>3751.52</v>
      </c>
      <c r="E2">
        <f>SUM(Logs!H:H)</f>
        <v>283492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WeeklyTotalsCoords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 Still</cp:lastModifiedBy>
  <dcterms:created xsi:type="dcterms:W3CDTF">2022-11-13T16:45:12Z</dcterms:created>
  <dcterms:modified xsi:type="dcterms:W3CDTF">2024-03-04T19:29:39Z</dcterms:modified>
</cp:coreProperties>
</file>