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59371840-B161-414D-A459-4184FDDD50E8}" xr6:coauthVersionLast="47" xr6:coauthVersionMax="47" xr10:uidLastSave="{00000000-0000-0000-0000-000000000000}"/>
  <bookViews>
    <workbookView xWindow="-108" yWindow="-108" windowWidth="23256" windowHeight="12576" activeTab="1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3" l="1"/>
  <c r="B89" i="3"/>
  <c r="B90" i="3"/>
  <c r="B91" i="3"/>
  <c r="G2" i="2"/>
  <c r="K161" i="1"/>
  <c r="K167" i="1"/>
  <c r="K179" i="1"/>
  <c r="G188" i="1"/>
  <c r="F188" i="1"/>
  <c r="G187" i="1"/>
  <c r="F187" i="1"/>
  <c r="K186" i="1"/>
  <c r="G186" i="1"/>
  <c r="F186" i="1"/>
  <c r="K185" i="1"/>
  <c r="G185" i="1"/>
  <c r="F185" i="1"/>
  <c r="K184" i="1"/>
  <c r="G184" i="1"/>
  <c r="F184" i="1"/>
  <c r="K183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B87" i="3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B81" i="3" s="1"/>
  <c r="G163" i="1"/>
  <c r="F163" i="1"/>
  <c r="B80" i="3"/>
  <c r="C2" i="2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F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D2" i="2" s="1"/>
  <c r="A2" i="2"/>
  <c r="B79" i="3" l="1"/>
  <c r="B86" i="3"/>
  <c r="B82" i="3"/>
  <c r="B84" i="3"/>
  <c r="B83" i="3"/>
  <c r="B78" i="3"/>
  <c r="B72" i="3"/>
  <c r="B85" i="3"/>
  <c r="E2" i="2"/>
  <c r="B75" i="3"/>
  <c r="B74" i="3"/>
  <c r="B73" i="3"/>
  <c r="B71" i="3"/>
  <c r="B66" i="3"/>
  <c r="B70" i="3"/>
  <c r="B77" i="3"/>
  <c r="B76" i="3"/>
  <c r="B67" i="3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<sst xmlns="http://schemas.openxmlformats.org/spreadsheetml/2006/main" count="56" uniqueCount="47">
  <si>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</si>
  <si>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</si>
  <si>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</si>
  <si>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</si>
  <si>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</si>
  <si>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</si>
  <si>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</si>
  <si>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</si>
  <si>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</si>
  <si>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</si>
  <si>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</si>
  <si>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</si>
  <si>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</si>
  <si>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</si>
  <si>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</si>
  <si>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</si>
  <si>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</si>
  <si>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</si>
  <si>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</si>
  <si>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</si>
  <si>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</si>
  <si>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</si>
  <si>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</si>
  <si>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</si>
  <si>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</si>
  <si>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</si>
  <si>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</si>
  <si>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</si>
  <si>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</si>
  <si>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</si>
  <si>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</si>
  <si>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</si>
  <si>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</si>
  <si>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</si>
  <si>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</si>
  <si>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</si>
  <si>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</si>
  <si>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</si>
  <si>
    <t>TotalOcean</t>
  </si>
  <si>
    <t>Ocean Hours</t>
  </si>
  <si>
    <t>Ocean Minutes</t>
  </si>
  <si>
    <t>Ocean Duration</t>
  </si>
  <si>
    <t>Hartlepool Training day 1</t>
  </si>
  <si>
    <t>Hartlepool Training day 2</t>
  </si>
  <si>
    <t>Solo Sleep Anchor</t>
  </si>
  <si>
    <t>Hartlepool Training day 3</t>
  </si>
  <si>
    <t>Ocean Rowing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</si>
</sst>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K188"/>
  <sheetViews>
    <sheetView topLeftCell="A177" workbookViewId="0">
      <selection activeCell="L167" sqref="L167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  <c r="I1" t="s">
        <v>39</v>
      </c>
      <c r="J1" t="s">
        <v>40</v>
      </c>
      <c r="K1" t="s">
        <v>41</v>
      </c>
    </row>
    <row r="2" spans="1:11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11" x14ac:dyDescent="0.3">
      <c r="A3" s="1">
        <v>44885</v>
      </c>
      <c r="B3">
        <v>0</v>
      </c>
      <c r="C3">
        <v>39.06</v>
      </c>
      <c r="D3">
        <v>0</v>
      </c>
      <c r="F3" t="str">
        <f t="shared" ref="F3:F188" si="0">_xlfn.CONCAT(YEAR(A3),WEEKNUM(A3))</f>
        <v>202248</v>
      </c>
      <c r="G3">
        <f t="shared" ref="G3:G70" si="1">SUM(B3:D3)</f>
        <v>39.06</v>
      </c>
      <c r="H3">
        <v>3500</v>
      </c>
    </row>
    <row r="4" spans="1:11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11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11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11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11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11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11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11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11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11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11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11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11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88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  <row r="153" spans="1:8" x14ac:dyDescent="0.3">
      <c r="A153" s="1">
        <v>45413</v>
      </c>
      <c r="B153">
        <v>0</v>
      </c>
      <c r="C153">
        <v>12.72</v>
      </c>
      <c r="D153">
        <v>0</v>
      </c>
      <c r="F153" t="str">
        <f t="shared" si="0"/>
        <v>202418</v>
      </c>
      <c r="G153">
        <f t="shared" si="2"/>
        <v>12.72</v>
      </c>
      <c r="H153">
        <v>955</v>
      </c>
    </row>
    <row r="154" spans="1:8" x14ac:dyDescent="0.3">
      <c r="A154" s="1">
        <v>45413</v>
      </c>
      <c r="B154">
        <v>0</v>
      </c>
      <c r="C154">
        <v>8.68</v>
      </c>
      <c r="D154">
        <v>0</v>
      </c>
      <c r="F154" t="str">
        <f t="shared" si="0"/>
        <v>202418</v>
      </c>
      <c r="G154">
        <f t="shared" si="2"/>
        <v>8.68</v>
      </c>
      <c r="H154">
        <v>656</v>
      </c>
    </row>
    <row r="155" spans="1:8" x14ac:dyDescent="0.3">
      <c r="A155" s="1">
        <v>45414</v>
      </c>
      <c r="B155">
        <v>0</v>
      </c>
      <c r="C155">
        <v>21.99</v>
      </c>
      <c r="D155">
        <v>0</v>
      </c>
      <c r="F155" t="str">
        <f t="shared" si="0"/>
        <v>202418</v>
      </c>
      <c r="G155">
        <f t="shared" si="2"/>
        <v>21.99</v>
      </c>
      <c r="H155">
        <v>1321</v>
      </c>
    </row>
    <row r="156" spans="1:8" x14ac:dyDescent="0.3">
      <c r="A156" s="1">
        <v>45417</v>
      </c>
      <c r="B156">
        <v>0</v>
      </c>
      <c r="C156">
        <v>40.99</v>
      </c>
      <c r="D156">
        <v>0</v>
      </c>
      <c r="F156" t="str">
        <f t="shared" si="0"/>
        <v>202419</v>
      </c>
      <c r="G156">
        <f t="shared" si="2"/>
        <v>40.99</v>
      </c>
      <c r="H156">
        <v>2571</v>
      </c>
    </row>
    <row r="157" spans="1:8" x14ac:dyDescent="0.3">
      <c r="A157" s="1">
        <v>45420</v>
      </c>
      <c r="B157">
        <v>0</v>
      </c>
      <c r="C157">
        <v>22.72</v>
      </c>
      <c r="D157">
        <v>0</v>
      </c>
      <c r="F157" t="str">
        <f t="shared" si="0"/>
        <v>202419</v>
      </c>
      <c r="G157">
        <f t="shared" si="2"/>
        <v>22.72</v>
      </c>
      <c r="H157">
        <v>1582</v>
      </c>
    </row>
    <row r="158" spans="1:8" x14ac:dyDescent="0.3">
      <c r="A158" s="1">
        <v>45424</v>
      </c>
      <c r="B158">
        <v>0</v>
      </c>
      <c r="C158">
        <v>42.08</v>
      </c>
      <c r="D158">
        <v>0</v>
      </c>
      <c r="F158" t="str">
        <f t="shared" si="0"/>
        <v>202420</v>
      </c>
      <c r="G158">
        <f t="shared" si="2"/>
        <v>42.08</v>
      </c>
      <c r="H158">
        <v>2531</v>
      </c>
    </row>
    <row r="159" spans="1:8" x14ac:dyDescent="0.3">
      <c r="A159" s="1">
        <v>45428</v>
      </c>
      <c r="B159">
        <v>0</v>
      </c>
      <c r="C159">
        <v>22.58</v>
      </c>
      <c r="D159">
        <v>0</v>
      </c>
      <c r="F159" t="str">
        <f t="shared" si="0"/>
        <v>202420</v>
      </c>
      <c r="G159">
        <f t="shared" si="2"/>
        <v>22.58</v>
      </c>
      <c r="H159">
        <v>793</v>
      </c>
    </row>
    <row r="160" spans="1:8" x14ac:dyDescent="0.3">
      <c r="A160" s="1">
        <v>45431</v>
      </c>
      <c r="B160">
        <v>0</v>
      </c>
      <c r="C160">
        <v>38.840000000000003</v>
      </c>
      <c r="D160">
        <v>0</v>
      </c>
      <c r="F160" t="str">
        <f t="shared" si="0"/>
        <v>202421</v>
      </c>
      <c r="G160">
        <f t="shared" si="2"/>
        <v>38.840000000000003</v>
      </c>
      <c r="H160">
        <v>1605</v>
      </c>
    </row>
    <row r="161" spans="1:11" x14ac:dyDescent="0.3">
      <c r="A161" s="1">
        <v>45436</v>
      </c>
      <c r="B161">
        <v>0</v>
      </c>
      <c r="C161">
        <v>0</v>
      </c>
      <c r="D161">
        <v>19.920000000000002</v>
      </c>
      <c r="F161" t="str">
        <f t="shared" si="0"/>
        <v>202421</v>
      </c>
      <c r="G161">
        <f t="shared" si="2"/>
        <v>19.920000000000002</v>
      </c>
      <c r="H161">
        <v>1457</v>
      </c>
      <c r="I161">
        <v>4</v>
      </c>
      <c r="J161">
        <v>30</v>
      </c>
      <c r="K161">
        <f>I161+J161/60</f>
        <v>4.5</v>
      </c>
    </row>
    <row r="162" spans="1:11" x14ac:dyDescent="0.3">
      <c r="A162" s="1">
        <v>45438</v>
      </c>
      <c r="B162">
        <v>0</v>
      </c>
      <c r="C162">
        <v>28.84</v>
      </c>
      <c r="D162">
        <v>0</v>
      </c>
      <c r="F162" t="str">
        <f t="shared" si="0"/>
        <v>202422</v>
      </c>
      <c r="G162">
        <f t="shared" si="2"/>
        <v>28.84</v>
      </c>
      <c r="H162">
        <v>1683</v>
      </c>
    </row>
    <row r="163" spans="1:11" x14ac:dyDescent="0.3">
      <c r="A163" s="1">
        <v>45442</v>
      </c>
      <c r="B163">
        <v>0</v>
      </c>
      <c r="C163">
        <v>22.55</v>
      </c>
      <c r="D163">
        <v>0</v>
      </c>
      <c r="F163" t="str">
        <f t="shared" si="0"/>
        <v>202422</v>
      </c>
      <c r="G163">
        <f t="shared" si="2"/>
        <v>22.55</v>
      </c>
      <c r="H163">
        <v>1687</v>
      </c>
    </row>
    <row r="164" spans="1:11" x14ac:dyDescent="0.3">
      <c r="A164" s="1">
        <v>45445</v>
      </c>
      <c r="B164">
        <v>0</v>
      </c>
      <c r="C164">
        <v>39.200000000000003</v>
      </c>
      <c r="D164">
        <v>0</v>
      </c>
      <c r="F164" t="str">
        <f t="shared" si="0"/>
        <v>202423</v>
      </c>
      <c r="G164">
        <f t="shared" si="2"/>
        <v>39.200000000000003</v>
      </c>
      <c r="H164">
        <v>2700</v>
      </c>
    </row>
    <row r="165" spans="1:11" x14ac:dyDescent="0.3">
      <c r="A165" s="1">
        <v>45448</v>
      </c>
      <c r="B165">
        <v>0</v>
      </c>
      <c r="C165">
        <v>9.74</v>
      </c>
      <c r="D165">
        <v>0</v>
      </c>
      <c r="F165" t="str">
        <f t="shared" si="0"/>
        <v>202423</v>
      </c>
      <c r="G165">
        <f t="shared" si="2"/>
        <v>9.74</v>
      </c>
      <c r="H165">
        <v>562</v>
      </c>
    </row>
    <row r="166" spans="1:11" x14ac:dyDescent="0.3">
      <c r="A166" s="1">
        <v>45449</v>
      </c>
      <c r="B166">
        <v>0</v>
      </c>
      <c r="C166">
        <v>10.85</v>
      </c>
      <c r="D166">
        <v>0</v>
      </c>
      <c r="F166" t="str">
        <f t="shared" si="0"/>
        <v>202423</v>
      </c>
      <c r="G166">
        <f t="shared" si="2"/>
        <v>10.85</v>
      </c>
      <c r="H166">
        <v>788</v>
      </c>
    </row>
    <row r="167" spans="1:11" x14ac:dyDescent="0.3">
      <c r="A167" s="1">
        <v>45452</v>
      </c>
      <c r="B167">
        <v>0</v>
      </c>
      <c r="C167">
        <v>0</v>
      </c>
      <c r="D167">
        <v>24.77</v>
      </c>
      <c r="F167" t="str">
        <f t="shared" si="0"/>
        <v>202424</v>
      </c>
      <c r="G167">
        <f t="shared" si="2"/>
        <v>24.77</v>
      </c>
      <c r="H167">
        <v>2132</v>
      </c>
      <c r="I167">
        <v>5</v>
      </c>
      <c r="J167">
        <v>7</v>
      </c>
      <c r="K167">
        <f>I167+J167/60</f>
        <v>5.1166666666666663</v>
      </c>
    </row>
    <row r="168" spans="1:11" x14ac:dyDescent="0.3">
      <c r="A168" s="1">
        <v>45455</v>
      </c>
      <c r="B168">
        <v>0</v>
      </c>
      <c r="C168">
        <v>19.89</v>
      </c>
      <c r="D168">
        <v>0</v>
      </c>
      <c r="F168" t="str">
        <f t="shared" si="0"/>
        <v>202424</v>
      </c>
      <c r="G168">
        <f t="shared" si="2"/>
        <v>19.89</v>
      </c>
      <c r="H168">
        <v>1487</v>
      </c>
    </row>
    <row r="169" spans="1:11" x14ac:dyDescent="0.3">
      <c r="A169" s="1">
        <v>45459</v>
      </c>
      <c r="B169">
        <v>0</v>
      </c>
      <c r="C169">
        <v>39.909999999999997</v>
      </c>
      <c r="D169">
        <v>0</v>
      </c>
      <c r="F169" t="str">
        <f t="shared" si="0"/>
        <v>202425</v>
      </c>
      <c r="G169">
        <f t="shared" si="2"/>
        <v>39.909999999999997</v>
      </c>
      <c r="H169">
        <v>2696</v>
      </c>
    </row>
    <row r="170" spans="1:11" x14ac:dyDescent="0.3">
      <c r="A170" s="1">
        <v>45462</v>
      </c>
      <c r="B170">
        <v>0</v>
      </c>
      <c r="C170">
        <v>22.5</v>
      </c>
      <c r="D170">
        <v>0</v>
      </c>
      <c r="F170" t="str">
        <f t="shared" si="0"/>
        <v>202425</v>
      </c>
      <c r="G170">
        <f t="shared" si="2"/>
        <v>22.5</v>
      </c>
      <c r="H170">
        <v>1748</v>
      </c>
    </row>
    <row r="171" spans="1:11" x14ac:dyDescent="0.3">
      <c r="A171" s="1">
        <v>45466</v>
      </c>
      <c r="B171">
        <v>0</v>
      </c>
      <c r="C171">
        <v>26.88</v>
      </c>
      <c r="D171">
        <v>0</v>
      </c>
      <c r="F171" t="str">
        <f t="shared" si="0"/>
        <v>202426</v>
      </c>
      <c r="G171">
        <f t="shared" si="2"/>
        <v>26.88</v>
      </c>
      <c r="H171">
        <v>1967</v>
      </c>
    </row>
    <row r="172" spans="1:11" x14ac:dyDescent="0.3">
      <c r="A172" s="1">
        <v>45466</v>
      </c>
      <c r="B172">
        <v>0</v>
      </c>
      <c r="C172">
        <v>5.8</v>
      </c>
      <c r="D172">
        <v>0</v>
      </c>
      <c r="F172" t="str">
        <f t="shared" si="0"/>
        <v>202426</v>
      </c>
      <c r="G172">
        <f t="shared" si="2"/>
        <v>5.8</v>
      </c>
      <c r="H172">
        <v>394</v>
      </c>
    </row>
    <row r="173" spans="1:11" x14ac:dyDescent="0.3">
      <c r="A173" s="1">
        <v>45469</v>
      </c>
      <c r="B173">
        <v>0</v>
      </c>
      <c r="C173">
        <v>12.64</v>
      </c>
      <c r="D173">
        <v>0</v>
      </c>
      <c r="F173" t="str">
        <f t="shared" si="0"/>
        <v>202426</v>
      </c>
      <c r="G173">
        <f t="shared" si="2"/>
        <v>12.64</v>
      </c>
      <c r="H173">
        <v>1119</v>
      </c>
    </row>
    <row r="174" spans="1:11" x14ac:dyDescent="0.3">
      <c r="A174" s="1">
        <v>45473</v>
      </c>
      <c r="B174">
        <v>0</v>
      </c>
      <c r="C174">
        <v>18.260000000000002</v>
      </c>
      <c r="D174">
        <v>0</v>
      </c>
      <c r="F174" t="str">
        <f t="shared" si="0"/>
        <v>202427</v>
      </c>
      <c r="G174">
        <f t="shared" si="2"/>
        <v>18.260000000000002</v>
      </c>
      <c r="H174">
        <v>1316</v>
      </c>
    </row>
    <row r="175" spans="1:11" x14ac:dyDescent="0.3">
      <c r="A175" s="1">
        <v>45474</v>
      </c>
      <c r="B175">
        <v>5.29</v>
      </c>
      <c r="C175">
        <v>13.92</v>
      </c>
      <c r="D175">
        <v>0</v>
      </c>
      <c r="F175" t="str">
        <f t="shared" si="0"/>
        <v>202427</v>
      </c>
      <c r="G175">
        <f t="shared" si="2"/>
        <v>19.21</v>
      </c>
      <c r="H175">
        <v>1400</v>
      </c>
    </row>
    <row r="176" spans="1:11" x14ac:dyDescent="0.3">
      <c r="A176" s="1">
        <v>45477</v>
      </c>
      <c r="B176">
        <v>15.31</v>
      </c>
      <c r="C176">
        <v>0</v>
      </c>
      <c r="D176">
        <v>0</v>
      </c>
      <c r="F176" t="str">
        <f t="shared" si="0"/>
        <v>202427</v>
      </c>
      <c r="G176">
        <f t="shared" si="2"/>
        <v>15.31</v>
      </c>
      <c r="H176">
        <v>950</v>
      </c>
    </row>
    <row r="177" spans="1:11" x14ac:dyDescent="0.3">
      <c r="A177" s="1">
        <v>45480</v>
      </c>
      <c r="B177">
        <v>0</v>
      </c>
      <c r="C177">
        <v>31.3</v>
      </c>
      <c r="D177">
        <v>0</v>
      </c>
      <c r="F177" t="str">
        <f t="shared" si="0"/>
        <v>202428</v>
      </c>
      <c r="G177">
        <f t="shared" si="2"/>
        <v>31.3</v>
      </c>
      <c r="H177">
        <v>2376</v>
      </c>
    </row>
    <row r="178" spans="1:11" x14ac:dyDescent="0.3">
      <c r="A178" s="1">
        <v>45484</v>
      </c>
      <c r="B178">
        <v>0</v>
      </c>
      <c r="C178">
        <v>20.94</v>
      </c>
      <c r="D178">
        <v>0</v>
      </c>
      <c r="F178" t="str">
        <f t="shared" si="0"/>
        <v>202428</v>
      </c>
      <c r="G178">
        <f t="shared" si="2"/>
        <v>20.94</v>
      </c>
      <c r="H178">
        <v>1583</v>
      </c>
    </row>
    <row r="179" spans="1:11" x14ac:dyDescent="0.3">
      <c r="A179" s="1">
        <v>45487</v>
      </c>
      <c r="B179">
        <v>0</v>
      </c>
      <c r="C179">
        <v>0</v>
      </c>
      <c r="D179">
        <v>21.02</v>
      </c>
      <c r="F179" t="str">
        <f t="shared" si="0"/>
        <v>202429</v>
      </c>
      <c r="G179">
        <f t="shared" si="2"/>
        <v>21.02</v>
      </c>
      <c r="H179">
        <v>1970</v>
      </c>
      <c r="I179">
        <v>3</v>
      </c>
      <c r="J179">
        <v>54</v>
      </c>
      <c r="K179">
        <f>I179+J179/60</f>
        <v>3.9</v>
      </c>
    </row>
    <row r="180" spans="1:11" x14ac:dyDescent="0.3">
      <c r="A180" s="1">
        <v>45491</v>
      </c>
      <c r="B180">
        <v>0</v>
      </c>
      <c r="C180">
        <v>21.27</v>
      </c>
      <c r="D180">
        <v>0</v>
      </c>
      <c r="F180" t="str">
        <f t="shared" si="0"/>
        <v>202429</v>
      </c>
      <c r="G180">
        <f t="shared" si="2"/>
        <v>21.27</v>
      </c>
      <c r="H180">
        <v>1438</v>
      </c>
    </row>
    <row r="181" spans="1:11" x14ac:dyDescent="0.3">
      <c r="A181" s="1">
        <v>45494</v>
      </c>
      <c r="B181">
        <v>0</v>
      </c>
      <c r="C181">
        <v>28.29</v>
      </c>
      <c r="D181">
        <v>0</v>
      </c>
      <c r="F181" t="str">
        <f t="shared" si="0"/>
        <v>202430</v>
      </c>
      <c r="G181">
        <f t="shared" si="2"/>
        <v>28.29</v>
      </c>
      <c r="H181">
        <v>2113</v>
      </c>
    </row>
    <row r="182" spans="1:11" x14ac:dyDescent="0.3">
      <c r="A182" s="1">
        <v>45494</v>
      </c>
      <c r="B182">
        <v>0</v>
      </c>
      <c r="C182">
        <v>5.72</v>
      </c>
      <c r="D182">
        <v>0</v>
      </c>
      <c r="F182" t="str">
        <f t="shared" si="0"/>
        <v>202430</v>
      </c>
      <c r="G182">
        <f t="shared" si="2"/>
        <v>5.72</v>
      </c>
      <c r="H182">
        <v>382</v>
      </c>
    </row>
    <row r="183" spans="1:11" x14ac:dyDescent="0.3">
      <c r="A183" s="1">
        <v>45499</v>
      </c>
      <c r="B183">
        <v>0</v>
      </c>
      <c r="C183">
        <v>0</v>
      </c>
      <c r="D183">
        <v>13.16</v>
      </c>
      <c r="E183" t="s">
        <v>42</v>
      </c>
      <c r="F183" t="str">
        <f t="shared" si="0"/>
        <v>202430</v>
      </c>
      <c r="G183">
        <f t="shared" si="2"/>
        <v>13.16</v>
      </c>
      <c r="H183">
        <v>2432</v>
      </c>
      <c r="I183">
        <v>5</v>
      </c>
      <c r="J183">
        <v>30</v>
      </c>
      <c r="K183">
        <f>I183+J183/60</f>
        <v>5.5</v>
      </c>
    </row>
    <row r="184" spans="1:11" x14ac:dyDescent="0.3">
      <c r="A184" s="1">
        <v>45500</v>
      </c>
      <c r="B184">
        <v>0</v>
      </c>
      <c r="C184">
        <v>0</v>
      </c>
      <c r="D184">
        <v>26.34</v>
      </c>
      <c r="E184" t="s">
        <v>43</v>
      </c>
      <c r="F184" t="str">
        <f t="shared" si="0"/>
        <v>202430</v>
      </c>
      <c r="G184">
        <f t="shared" si="2"/>
        <v>26.34</v>
      </c>
      <c r="H184">
        <v>2643</v>
      </c>
      <c r="I184">
        <v>7</v>
      </c>
      <c r="J184">
        <v>19</v>
      </c>
      <c r="K184">
        <f>I184+J184/60</f>
        <v>7.3166666666666664</v>
      </c>
    </row>
    <row r="185" spans="1:11" x14ac:dyDescent="0.3">
      <c r="A185" s="1">
        <v>45500</v>
      </c>
      <c r="B185">
        <v>0</v>
      </c>
      <c r="C185">
        <v>0</v>
      </c>
      <c r="D185">
        <v>4.55</v>
      </c>
      <c r="E185" t="s">
        <v>44</v>
      </c>
      <c r="F185" t="str">
        <f t="shared" si="0"/>
        <v>202430</v>
      </c>
      <c r="G185">
        <f t="shared" si="2"/>
        <v>4.55</v>
      </c>
      <c r="H185">
        <v>1344</v>
      </c>
      <c r="I185">
        <v>10</v>
      </c>
      <c r="J185">
        <v>52</v>
      </c>
      <c r="K185">
        <f>I185+J185/60</f>
        <v>10.866666666666667</v>
      </c>
    </row>
    <row r="186" spans="1:11" x14ac:dyDescent="0.3">
      <c r="A186" s="1">
        <v>45501</v>
      </c>
      <c r="B186">
        <v>0</v>
      </c>
      <c r="C186">
        <v>0</v>
      </c>
      <c r="D186">
        <v>6.04</v>
      </c>
      <c r="E186" t="s">
        <v>45</v>
      </c>
      <c r="F186" t="str">
        <f t="shared" si="0"/>
        <v>202431</v>
      </c>
      <c r="G186">
        <f t="shared" si="2"/>
        <v>6.04</v>
      </c>
      <c r="H186">
        <v>716</v>
      </c>
      <c r="I186">
        <v>1</v>
      </c>
      <c r="J186">
        <v>47</v>
      </c>
      <c r="K186">
        <f>I186+J186/60</f>
        <v>1.7833333333333332</v>
      </c>
    </row>
    <row r="187" spans="1:11" x14ac:dyDescent="0.3">
      <c r="A187" s="1">
        <v>45505</v>
      </c>
      <c r="B187">
        <v>0</v>
      </c>
      <c r="C187">
        <v>21.01</v>
      </c>
      <c r="D187">
        <v>0</v>
      </c>
      <c r="F187" t="str">
        <f t="shared" si="0"/>
        <v>202431</v>
      </c>
      <c r="G187">
        <f t="shared" si="2"/>
        <v>21.01</v>
      </c>
      <c r="H187">
        <v>1874</v>
      </c>
    </row>
    <row r="188" spans="1:11" x14ac:dyDescent="0.3">
      <c r="A188" s="1">
        <v>45508</v>
      </c>
      <c r="B188">
        <v>0</v>
      </c>
      <c r="C188">
        <v>39.97</v>
      </c>
      <c r="D188">
        <v>0</v>
      </c>
      <c r="F188" t="str">
        <f t="shared" si="0"/>
        <v>202432</v>
      </c>
      <c r="G188">
        <f t="shared" si="2"/>
        <v>39.97</v>
      </c>
      <c r="H188">
        <v>3035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91"/>
  <sheetViews>
    <sheetView tabSelected="1" topLeftCell="A68" workbookViewId="0">
      <selection activeCell="D92" sqref="D92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61.82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  <row r="78" spans="1:4" x14ac:dyDescent="0.3">
      <c r="A78">
        <v>202418</v>
      </c>
      <c r="B78">
        <f ca="1">SUMIF(Logs!F:G,WeeklyTotalsCoords!A78,Logs!G:G)</f>
        <v>91.58</v>
      </c>
      <c r="C78">
        <v>17.010474424131999</v>
      </c>
      <c r="D78">
        <v>-54.755948279109298</v>
      </c>
    </row>
    <row r="79" spans="1:4" x14ac:dyDescent="0.3">
      <c r="A79">
        <v>202419</v>
      </c>
      <c r="B79">
        <f ca="1">SUMIF(Logs!F:G,WeeklyTotalsCoords!A79,Logs!G:G)</f>
        <v>63.71</v>
      </c>
      <c r="C79">
        <v>16.994856971214301</v>
      </c>
      <c r="D79">
        <v>-55.363471646075901</v>
      </c>
    </row>
    <row r="80" spans="1:4" x14ac:dyDescent="0.3">
      <c r="A80">
        <v>202420</v>
      </c>
      <c r="B80">
        <f ca="1">SUMIF(Logs!F:G,WeeklyTotalsCoords!A80,Logs!G:G)</f>
        <v>64.66</v>
      </c>
      <c r="C80">
        <v>17.010474423706999</v>
      </c>
      <c r="D80">
        <v>-55.9905926188599</v>
      </c>
    </row>
    <row r="81" spans="1:4" x14ac:dyDescent="0.3">
      <c r="A81">
        <v>202421</v>
      </c>
      <c r="B81">
        <f ca="1">SUMIF(Logs!F:G,WeeklyTotalsCoords!A81,Logs!G:G)</f>
        <v>58.760000000000005</v>
      </c>
      <c r="C81">
        <v>16.972763869940799</v>
      </c>
      <c r="D81">
        <v>-56.541412181462697</v>
      </c>
    </row>
    <row r="82" spans="1:4" x14ac:dyDescent="0.3">
      <c r="A82">
        <v>202422</v>
      </c>
      <c r="B82">
        <f ca="1">SUMIF(Logs!F:G,WeeklyTotalsCoords!A82,Logs!G:G)</f>
        <v>51.39</v>
      </c>
      <c r="C82">
        <v>16.952560762666099</v>
      </c>
      <c r="D82">
        <v>-57.023723110143003</v>
      </c>
    </row>
    <row r="83" spans="1:4" x14ac:dyDescent="0.3">
      <c r="A83">
        <v>202423</v>
      </c>
      <c r="B83">
        <f ca="1">SUMIF(Logs!F:G,WeeklyTotalsCoords!A83,Logs!G:G)</f>
        <v>59.790000000000006</v>
      </c>
      <c r="C83">
        <v>16.952600213678402</v>
      </c>
      <c r="D83">
        <v>-57.587876104284803</v>
      </c>
    </row>
    <row r="84" spans="1:4" x14ac:dyDescent="0.3">
      <c r="A84">
        <v>202424</v>
      </c>
      <c r="B84">
        <f ca="1">SUMIF(Logs!F:G,WeeklyTotalsCoords!A84,Logs!G:G)</f>
        <v>44.66</v>
      </c>
      <c r="C84">
        <v>16.9450171172392</v>
      </c>
      <c r="D84">
        <v>-58.006326808735302</v>
      </c>
    </row>
    <row r="85" spans="1:4" x14ac:dyDescent="0.3">
      <c r="A85">
        <v>202425</v>
      </c>
      <c r="B85">
        <f ca="1">SUMIF(Logs!F:G,WeeklyTotalsCoords!A85,Logs!G:G)</f>
        <v>62.41</v>
      </c>
      <c r="C85">
        <v>16.946706120242101</v>
      </c>
      <c r="D85">
        <v>-58.595241589782603</v>
      </c>
    </row>
    <row r="86" spans="1:4" x14ac:dyDescent="0.3">
      <c r="A86">
        <v>202426</v>
      </c>
      <c r="B86">
        <f ca="1">SUMIF(Logs!F:G,WeeklyTotalsCoords!A86,Logs!G:G)</f>
        <v>45.32</v>
      </c>
      <c r="C86">
        <v>16.964888750907399</v>
      </c>
      <c r="D86">
        <v>-59.015472253076801</v>
      </c>
    </row>
    <row r="87" spans="1:4" x14ac:dyDescent="0.3">
      <c r="A87">
        <v>202427</v>
      </c>
      <c r="B87">
        <f ca="1">SUMIF(Logs!F:G,WeeklyTotalsCoords!A87,Logs!G:G)</f>
        <v>52.78</v>
      </c>
      <c r="C87">
        <v>16.955816053918799</v>
      </c>
      <c r="D87">
        <v>-59.512971575615403</v>
      </c>
    </row>
    <row r="88" spans="1:4" x14ac:dyDescent="0.3">
      <c r="A88">
        <v>202428</v>
      </c>
      <c r="B88">
        <f ca="1">SUMIF(Logs!F:G,WeeklyTotalsCoords!A88,Logs!G:G)</f>
        <v>52.24</v>
      </c>
      <c r="C88">
        <v>16.931686699118501</v>
      </c>
      <c r="D88">
        <v>-60.015006585518201</v>
      </c>
    </row>
    <row r="89" spans="1:4" x14ac:dyDescent="0.3">
      <c r="A89">
        <v>202429</v>
      </c>
      <c r="B89">
        <f ca="1">SUMIF(Logs!F:G,WeeklyTotalsCoords!A89,Logs!G:G)</f>
        <v>42.29</v>
      </c>
      <c r="C89">
        <v>16.9438721464766</v>
      </c>
      <c r="D89">
        <v>-60.396693025070299</v>
      </c>
    </row>
    <row r="90" spans="1:4" x14ac:dyDescent="0.3">
      <c r="A90">
        <v>202430</v>
      </c>
      <c r="B90">
        <f ca="1">SUMIF(Logs!F:G,WeeklyTotalsCoords!A90,Logs!G:G)</f>
        <v>78.06</v>
      </c>
      <c r="C90">
        <v>16.928165446830601</v>
      </c>
      <c r="D90">
        <v>-61.132088333846902</v>
      </c>
    </row>
    <row r="91" spans="1:4" x14ac:dyDescent="0.3">
      <c r="A91">
        <v>202431</v>
      </c>
      <c r="B91">
        <f ca="1">SUMIF(Logs!F:G,WeeklyTotalsCoords!A91,Logs!G:G)</f>
        <v>27.05</v>
      </c>
      <c r="C91">
        <v>16.945659232014901</v>
      </c>
      <c r="D91">
        <v>-61.382404437553497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G2"/>
  <sheetViews>
    <sheetView workbookViewId="0">
      <selection activeCell="E2" sqref="E2"/>
    </sheetView>
  </sheetViews>
  <sheetFormatPr defaultRowHeight="14.4" x14ac:dyDescent="0.3"/>
  <cols>
    <col min="2" max="2" width="9.33203125" bestFit="1" customWidth="1"/>
    <col min="3" max="3" width="9.33203125" customWidth="1"/>
    <col min="5" max="5" width="12.21875" bestFit="1" customWidth="1"/>
    <col min="7" max="7" width="21.109375" customWidth="1"/>
  </cols>
  <sheetData>
    <row r="1" spans="1:7" x14ac:dyDescent="0.3">
      <c r="A1" s="3" t="s">
        <v>7</v>
      </c>
      <c r="B1" t="s">
        <v>8</v>
      </c>
      <c r="C1" t="s">
        <v>38</v>
      </c>
      <c r="D1" t="s">
        <v>19</v>
      </c>
      <c r="E1" t="s">
        <v>26</v>
      </c>
      <c r="F1" t="s">
        <v>28</v>
      </c>
      <c r="G1" t="s">
        <v>46</v>
      </c>
    </row>
    <row r="2" spans="1:7" x14ac:dyDescent="0.3">
      <c r="A2">
        <f>SUM(Logs!B:B)</f>
        <v>1695.6799999999996</v>
      </c>
      <c r="B2">
        <f>SUM(Logs!C:C)</f>
        <v>3263.929999999998</v>
      </c>
      <c r="C2">
        <f>SUM(Logs!D:D)</f>
        <v>115.8</v>
      </c>
      <c r="D2">
        <f>ROUND(B2/0.68,0)-ROUND(30/0.68,0)</f>
        <v>4756</v>
      </c>
      <c r="E2">
        <f>ROUND(SUM(A2:C2),2)</f>
        <v>5075.41</v>
      </c>
      <c r="F2">
        <f>SUM(Logs!H:H)</f>
        <v>373262</v>
      </c>
      <c r="G2">
        <f>SUM(Logs!K:K)</f>
        <v>38.983333333333334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2024-08-06T21:12:04Z</dcterms:modified>
</cp:coreProperties>
</file>