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AtlanticCampaignGitHub\Atlantic2025\assets\TrainingData\"/>
    </mc:Choice>
  </mc:AlternateContent>
  <xr:revisionPtr revIDLastSave="0" documentId="13_ncr:1_{63B74C1D-CADE-44B8-A7E4-A47380A074E9}" xr6:coauthVersionLast="47" xr6:coauthVersionMax="47" xr10:uidLastSave="{00000000-0000-0000-0000-000000000000}"/>
  <bookViews>
    <workbookView xWindow="-108" yWindow="-108" windowWidth="23256" windowHeight="12576" activeTab="1" xr2:uid="{9956CCA0-EDC1-448C-805F-C6625285F815}"/>
  </bookViews>
  <sheets>
    <sheet name="Logs" sheetId="1" r:id="rId1"/>
    <sheet name="WeeklyTotalsCoords" sheetId="3" r:id="rId2"/>
    <sheet name="Tot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3" l="1"/>
  <c r="B93" i="3"/>
  <c r="B94" i="3"/>
  <c r="B95" i="3"/>
  <c r="B96" i="3"/>
  <c r="B97" i="3"/>
  <c r="B98" i="3"/>
  <c r="B99" i="3"/>
  <c r="B100" i="3"/>
  <c r="B101" i="3"/>
  <c r="G211" i="1"/>
  <c r="F211" i="1"/>
  <c r="G210" i="1"/>
  <c r="F210" i="1"/>
  <c r="G209" i="1"/>
  <c r="F209" i="1"/>
  <c r="K208" i="1"/>
  <c r="G208" i="1"/>
  <c r="F208" i="1"/>
  <c r="G207" i="1"/>
  <c r="F207" i="1"/>
  <c r="K206" i="1"/>
  <c r="G206" i="1"/>
  <c r="F206" i="1"/>
  <c r="G205" i="1"/>
  <c r="F205" i="1"/>
  <c r="G204" i="1"/>
  <c r="F204" i="1"/>
  <c r="K203" i="1"/>
  <c r="G203" i="1"/>
  <c r="F203" i="1"/>
  <c r="K202" i="1"/>
  <c r="G202" i="1"/>
  <c r="F202" i="1"/>
  <c r="G201" i="1"/>
  <c r="F201" i="1"/>
  <c r="G200" i="1"/>
  <c r="F200" i="1"/>
  <c r="G199" i="1"/>
  <c r="F199" i="1"/>
  <c r="K198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K191" i="1"/>
  <c r="G191" i="1"/>
  <c r="F191" i="1"/>
  <c r="G190" i="1"/>
  <c r="F190" i="1"/>
  <c r="G189" i="1"/>
  <c r="F189" i="1"/>
  <c r="G2" i="2"/>
  <c r="K161" i="1"/>
  <c r="K167" i="1"/>
  <c r="K179" i="1"/>
  <c r="G188" i="1"/>
  <c r="F188" i="1"/>
  <c r="G187" i="1"/>
  <c r="F187" i="1"/>
  <c r="K186" i="1"/>
  <c r="G186" i="1"/>
  <c r="F186" i="1"/>
  <c r="K185" i="1"/>
  <c r="G185" i="1"/>
  <c r="F185" i="1"/>
  <c r="K184" i="1"/>
  <c r="G184" i="1"/>
  <c r="F184" i="1"/>
  <c r="K183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C2" i="2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3" i="1"/>
  <c r="F133" i="1"/>
  <c r="G134" i="1"/>
  <c r="F134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F125" i="1"/>
  <c r="G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F80" i="1"/>
  <c r="F79" i="1"/>
  <c r="F78" i="1"/>
  <c r="F77" i="1"/>
  <c r="F76" i="1"/>
  <c r="F75" i="1"/>
  <c r="G74" i="1"/>
  <c r="G75" i="1"/>
  <c r="G76" i="1"/>
  <c r="G77" i="1"/>
  <c r="G78" i="1"/>
  <c r="G79" i="1"/>
  <c r="G80" i="1"/>
  <c r="F74" i="1"/>
  <c r="G73" i="1"/>
  <c r="F73" i="1"/>
  <c r="G72" i="1"/>
  <c r="F72" i="1"/>
  <c r="F2" i="2"/>
  <c r="G70" i="1"/>
  <c r="G71" i="1"/>
  <c r="F71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B2" i="2"/>
  <c r="D2" i="2" s="1"/>
  <c r="A2" i="2"/>
  <c r="B88" i="3" l="1"/>
  <c r="B87" i="3"/>
  <c r="B81" i="3"/>
  <c r="B90" i="3"/>
  <c r="B89" i="3"/>
  <c r="B91" i="3"/>
  <c r="B80" i="3"/>
  <c r="B79" i="3"/>
  <c r="B86" i="3"/>
  <c r="B82" i="3"/>
  <c r="B84" i="3"/>
  <c r="B83" i="3"/>
  <c r="B78" i="3"/>
  <c r="B72" i="3"/>
  <c r="B85" i="3"/>
  <c r="E2" i="2"/>
  <c r="B75" i="3"/>
  <c r="B74" i="3"/>
  <c r="B73" i="3"/>
  <c r="B71" i="3"/>
  <c r="B66" i="3"/>
  <c r="B70" i="3"/>
  <c r="B77" i="3"/>
  <c r="B76" i="3"/>
  <c r="B67" i="3"/>
  <c r="B69" i="3"/>
  <c r="B68" i="3"/>
  <c r="B65" i="3"/>
  <c r="B64" i="3"/>
  <c r="B62" i="3"/>
  <c r="B63" i="3"/>
  <c r="B58" i="3"/>
  <c r="B61" i="3"/>
  <c r="B60" i="3"/>
  <c r="B59" i="3"/>
  <c r="B56" i="3"/>
  <c r="B57" i="3"/>
  <c r="B55" i="3"/>
  <c r="B52" i="3"/>
  <c r="B54" i="3"/>
  <c r="B53" i="3"/>
  <c r="B49" i="3"/>
  <c r="B46" i="3"/>
  <c r="B44" i="3"/>
  <c r="B51" i="3"/>
  <c r="B50" i="3"/>
  <c r="B48" i="3"/>
  <c r="B47" i="3"/>
  <c r="B45" i="3"/>
  <c r="B42" i="3"/>
  <c r="B43" i="3"/>
  <c r="B41" i="3"/>
  <c r="B40" i="3"/>
  <c r="B38" i="3"/>
  <c r="B39" i="3"/>
  <c r="B37" i="3"/>
  <c r="B4" i="3"/>
  <c r="B19" i="3"/>
  <c r="B34" i="3"/>
  <c r="B26" i="3"/>
  <c r="B18" i="3"/>
  <c r="B10" i="3"/>
  <c r="B27" i="3"/>
  <c r="B33" i="3"/>
  <c r="B25" i="3"/>
  <c r="B17" i="3"/>
  <c r="B9" i="3"/>
  <c r="B35" i="3"/>
  <c r="B16" i="3"/>
  <c r="B8" i="3"/>
  <c r="B30" i="3"/>
  <c r="B11" i="3"/>
  <c r="B32" i="3"/>
  <c r="B24" i="3"/>
  <c r="B31" i="3"/>
  <c r="B23" i="3"/>
  <c r="B15" i="3"/>
  <c r="B7" i="3"/>
  <c r="B22" i="3"/>
  <c r="B14" i="3"/>
  <c r="B6" i="3"/>
  <c r="B3" i="3"/>
  <c r="B29" i="3"/>
  <c r="B21" i="3"/>
  <c r="B13" i="3"/>
  <c r="B5" i="3"/>
  <c r="B36" i="3"/>
  <c r="B28" i="3"/>
  <c r="B20" i="3"/>
  <c r="B12" i="3"/>
</calcChain>
</file>

<file path=xl/sharedStrings.xml><?xml version="1.0" encoding="utf-8"?>
<sst xmlns="http://schemas.openxmlformats.org/spreadsheetml/2006/main" count="58" uniqueCount="49">
  <si>
    <t>Date</t>
  </si>
  <si>
    <t>ErgDistance / km</t>
  </si>
  <si>
    <t>RiverDistance / km</t>
  </si>
  <si>
    <t>OceanDistance / km</t>
  </si>
  <si>
    <t>Notes</t>
  </si>
  <si>
    <t>Capsized after 4 hour mark into freezing water</t>
  </si>
  <si>
    <t>High Water level, unsafe for rowing.</t>
  </si>
  <si>
    <t>TotalErg</t>
  </si>
  <si>
    <t>TotalRiver</t>
  </si>
  <si>
    <t>Snow Conditions Stopped Early. No Car access plus early morning icy snowing conditions. Took A break Monday</t>
  </si>
  <si>
    <t>River High</t>
  </si>
  <si>
    <t>Maintenance Day. Putting in posts in river</t>
  </si>
  <si>
    <t>LTR 23 Volunteering</t>
  </si>
  <si>
    <t>Windy</t>
  </si>
  <si>
    <t>New PB</t>
  </si>
  <si>
    <t>2k Erg Sprint EVENT</t>
  </si>
  <si>
    <t>Had to leave 30mins early because everyone was leaving</t>
  </si>
  <si>
    <t>Locked out of clubhouse</t>
  </si>
  <si>
    <t>New PB  3Hrs 25minutes</t>
  </si>
  <si>
    <t>RiverTurns</t>
  </si>
  <si>
    <t>Fastest Speed 11.1 km/h</t>
  </si>
  <si>
    <t>Week</t>
  </si>
  <si>
    <t>Distance</t>
  </si>
  <si>
    <t>Totals</t>
  </si>
  <si>
    <t>Latitude</t>
  </si>
  <si>
    <t>Longitude</t>
  </si>
  <si>
    <t>TotalDistance</t>
  </si>
  <si>
    <t>Calories Burned</t>
  </si>
  <si>
    <t>CaloriesBurned</t>
  </si>
  <si>
    <t>Great Ouse Marathon 2023</t>
  </si>
  <si>
    <t>Ancholme Head Race 2023</t>
  </si>
  <si>
    <t>Christmas  Regatta</t>
  </si>
  <si>
    <t>Incorrect month Filled in</t>
  </si>
  <si>
    <t>Had wrong month date input. So 20231 is now 0, and the other two entries have gone into 20235,20236.</t>
  </si>
  <si>
    <t>Manually typed in 20241 so two data points would aggregate to same group than split to two different</t>
  </si>
  <si>
    <t>2.00.5 /500m split average for 3hrs</t>
  </si>
  <si>
    <t>1.55.6 / 500m split for 2 hours</t>
  </si>
  <si>
    <t>York Head Race</t>
  </si>
  <si>
    <t>TotalOcean</t>
  </si>
  <si>
    <t>Ocean Hours</t>
  </si>
  <si>
    <t>Ocean Minutes</t>
  </si>
  <si>
    <t>Ocean Duration</t>
  </si>
  <si>
    <t>Hartlepool Training day 1</t>
  </si>
  <si>
    <t>Hartlepool Training day 2</t>
  </si>
  <si>
    <t>Solo Sleep Anchor</t>
  </si>
  <si>
    <t>Hartlepool Training day 3</t>
  </si>
  <si>
    <t>Ocean Rowing Hours</t>
  </si>
  <si>
    <t>Maintenance Day</t>
  </si>
  <si>
    <t>Great Ouse Marathon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</si>
</sst>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FF2C-4335-4855-AACD-0416F2175CD4}">
  <dimension ref="A1:K211"/>
  <sheetViews>
    <sheetView topLeftCell="A188" workbookViewId="0">
      <selection activeCell="F189" sqref="F189:F210"/>
    </sheetView>
  </sheetViews>
  <sheetFormatPr defaultRowHeight="14.4" x14ac:dyDescent="0.3"/>
  <cols>
    <col min="1" max="1" width="10.5546875" bestFit="1" customWidth="1"/>
    <col min="5" max="5" width="30.88671875" customWidth="1"/>
    <col min="9" max="9" width="11.44140625" bestFit="1" customWidth="1"/>
    <col min="10" max="10" width="13.332031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21</v>
      </c>
      <c r="G1" t="s">
        <v>23</v>
      </c>
      <c r="H1" t="s">
        <v>27</v>
      </c>
      <c r="I1" t="s">
        <v>39</v>
      </c>
      <c r="J1" t="s">
        <v>40</v>
      </c>
      <c r="K1" t="s">
        <v>41</v>
      </c>
    </row>
    <row r="2" spans="1:11" x14ac:dyDescent="0.3">
      <c r="A2" s="1">
        <v>44878</v>
      </c>
      <c r="B2">
        <v>0</v>
      </c>
      <c r="C2">
        <v>24</v>
      </c>
      <c r="D2">
        <v>0</v>
      </c>
      <c r="F2" t="str">
        <f>_xlfn.CONCAT(YEAR(A2),WEEKNUM(A2))</f>
        <v>202247</v>
      </c>
      <c r="G2">
        <f>SUM(B2:D2)</f>
        <v>24</v>
      </c>
      <c r="H2">
        <v>2400</v>
      </c>
    </row>
    <row r="3" spans="1:11" x14ac:dyDescent="0.3">
      <c r="A3" s="1">
        <v>44885</v>
      </c>
      <c r="B3">
        <v>0</v>
      </c>
      <c r="C3">
        <v>39.06</v>
      </c>
      <c r="D3">
        <v>0</v>
      </c>
      <c r="F3" t="str">
        <f t="shared" ref="F3:F211" si="0">_xlfn.CONCAT(YEAR(A3),WEEKNUM(A3))</f>
        <v>202248</v>
      </c>
      <c r="G3">
        <f t="shared" ref="G3:G70" si="1">SUM(B3:D3)</f>
        <v>39.06</v>
      </c>
      <c r="H3">
        <v>3500</v>
      </c>
    </row>
    <row r="4" spans="1:11" x14ac:dyDescent="0.3">
      <c r="A4" s="1">
        <v>44892</v>
      </c>
      <c r="B4">
        <v>0</v>
      </c>
      <c r="C4">
        <v>32.03</v>
      </c>
      <c r="D4">
        <v>0</v>
      </c>
      <c r="F4" t="str">
        <f t="shared" si="0"/>
        <v>202249</v>
      </c>
      <c r="G4">
        <f t="shared" si="1"/>
        <v>32.03</v>
      </c>
      <c r="H4">
        <v>3200</v>
      </c>
    </row>
    <row r="5" spans="1:11" x14ac:dyDescent="0.3">
      <c r="A5" s="1">
        <v>44899</v>
      </c>
      <c r="B5">
        <v>5.7</v>
      </c>
      <c r="C5">
        <v>26.58</v>
      </c>
      <c r="D5">
        <v>0</v>
      </c>
      <c r="F5" t="str">
        <f t="shared" si="0"/>
        <v>202250</v>
      </c>
      <c r="G5">
        <f t="shared" si="1"/>
        <v>32.28</v>
      </c>
      <c r="H5">
        <v>3200</v>
      </c>
    </row>
    <row r="6" spans="1:11" ht="28.8" x14ac:dyDescent="0.3">
      <c r="A6" s="1">
        <v>44906</v>
      </c>
      <c r="B6">
        <v>0</v>
      </c>
      <c r="C6">
        <v>32.5</v>
      </c>
      <c r="D6">
        <v>0</v>
      </c>
      <c r="E6" s="2" t="s">
        <v>5</v>
      </c>
      <c r="F6" t="str">
        <f t="shared" si="0"/>
        <v>202251</v>
      </c>
      <c r="G6">
        <f t="shared" si="1"/>
        <v>32.5</v>
      </c>
      <c r="H6">
        <v>3200</v>
      </c>
    </row>
    <row r="7" spans="1:11" x14ac:dyDescent="0.3">
      <c r="A7" s="1">
        <v>44910</v>
      </c>
      <c r="B7">
        <v>25.2</v>
      </c>
      <c r="C7">
        <v>0</v>
      </c>
      <c r="D7">
        <v>0</v>
      </c>
      <c r="F7" t="str">
        <f t="shared" si="0"/>
        <v>202251</v>
      </c>
      <c r="G7">
        <f t="shared" si="1"/>
        <v>25.2</v>
      </c>
      <c r="H7">
        <v>1400</v>
      </c>
    </row>
    <row r="8" spans="1:11" x14ac:dyDescent="0.3">
      <c r="A8" s="1">
        <v>44917</v>
      </c>
      <c r="B8">
        <v>15</v>
      </c>
      <c r="C8">
        <v>0</v>
      </c>
      <c r="D8">
        <v>0</v>
      </c>
      <c r="F8" t="str">
        <f t="shared" si="0"/>
        <v>202252</v>
      </c>
      <c r="G8">
        <f t="shared" si="1"/>
        <v>15</v>
      </c>
      <c r="H8">
        <v>900</v>
      </c>
    </row>
    <row r="9" spans="1:11" x14ac:dyDescent="0.3">
      <c r="A9" s="1">
        <v>44934</v>
      </c>
      <c r="B9">
        <v>24.8</v>
      </c>
      <c r="C9">
        <v>0</v>
      </c>
      <c r="D9">
        <v>0</v>
      </c>
      <c r="E9" s="4" t="s">
        <v>6</v>
      </c>
      <c r="F9" t="str">
        <f t="shared" si="0"/>
        <v>20232</v>
      </c>
      <c r="G9">
        <f t="shared" si="1"/>
        <v>24.8</v>
      </c>
      <c r="H9">
        <v>1400</v>
      </c>
    </row>
    <row r="10" spans="1:11" x14ac:dyDescent="0.3">
      <c r="A10" s="1">
        <v>44937</v>
      </c>
      <c r="B10">
        <v>13.4</v>
      </c>
      <c r="C10">
        <v>0</v>
      </c>
      <c r="D10">
        <v>0</v>
      </c>
      <c r="E10" s="4"/>
      <c r="F10" t="str">
        <f t="shared" si="0"/>
        <v>20232</v>
      </c>
      <c r="G10">
        <f t="shared" si="1"/>
        <v>13.4</v>
      </c>
      <c r="H10">
        <v>800</v>
      </c>
    </row>
    <row r="11" spans="1:11" x14ac:dyDescent="0.3">
      <c r="A11" s="1">
        <v>44938</v>
      </c>
      <c r="B11">
        <v>26.2</v>
      </c>
      <c r="C11">
        <v>0</v>
      </c>
      <c r="D11">
        <v>0</v>
      </c>
      <c r="E11" s="4"/>
      <c r="F11" t="str">
        <f t="shared" si="0"/>
        <v>20232</v>
      </c>
      <c r="G11">
        <f t="shared" si="1"/>
        <v>26.2</v>
      </c>
      <c r="H11">
        <v>1600</v>
      </c>
    </row>
    <row r="12" spans="1:11" x14ac:dyDescent="0.3">
      <c r="A12" s="1">
        <v>44944</v>
      </c>
      <c r="B12">
        <v>26.6</v>
      </c>
      <c r="C12">
        <v>0</v>
      </c>
      <c r="D12">
        <v>0</v>
      </c>
      <c r="E12" s="4"/>
      <c r="F12" t="str">
        <f t="shared" si="0"/>
        <v>20233</v>
      </c>
      <c r="G12">
        <f t="shared" si="1"/>
        <v>26.6</v>
      </c>
      <c r="H12">
        <v>1600</v>
      </c>
    </row>
    <row r="13" spans="1:11" x14ac:dyDescent="0.3">
      <c r="A13" s="1">
        <v>44945</v>
      </c>
      <c r="B13">
        <v>40</v>
      </c>
      <c r="C13">
        <v>0</v>
      </c>
      <c r="D13">
        <v>0</v>
      </c>
      <c r="E13" s="4"/>
      <c r="F13" t="str">
        <f t="shared" si="0"/>
        <v>20233</v>
      </c>
      <c r="G13">
        <f t="shared" si="1"/>
        <v>40</v>
      </c>
      <c r="H13">
        <v>2300</v>
      </c>
    </row>
    <row r="14" spans="1:11" x14ac:dyDescent="0.3">
      <c r="A14" s="1">
        <v>44951</v>
      </c>
      <c r="B14">
        <v>40</v>
      </c>
      <c r="C14">
        <v>0</v>
      </c>
      <c r="D14">
        <v>0</v>
      </c>
      <c r="F14" t="str">
        <f t="shared" si="0"/>
        <v>20234</v>
      </c>
      <c r="G14">
        <f t="shared" si="1"/>
        <v>40</v>
      </c>
      <c r="H14">
        <v>2300</v>
      </c>
    </row>
    <row r="15" spans="1:11" x14ac:dyDescent="0.3">
      <c r="A15" s="1">
        <v>44955</v>
      </c>
      <c r="B15">
        <v>0</v>
      </c>
      <c r="C15">
        <v>32.299999999999997</v>
      </c>
      <c r="D15">
        <v>0</v>
      </c>
      <c r="F15" t="str">
        <f t="shared" si="0"/>
        <v>20235</v>
      </c>
      <c r="G15">
        <f t="shared" si="1"/>
        <v>32.299999999999997</v>
      </c>
      <c r="H15">
        <v>3200</v>
      </c>
    </row>
    <row r="16" spans="1:11" x14ac:dyDescent="0.3">
      <c r="A16" s="1">
        <v>44959</v>
      </c>
      <c r="B16">
        <v>40</v>
      </c>
      <c r="C16">
        <v>0</v>
      </c>
      <c r="D16">
        <v>0</v>
      </c>
      <c r="E16" t="s">
        <v>32</v>
      </c>
      <c r="F16" t="str">
        <f t="shared" si="0"/>
        <v>20235</v>
      </c>
      <c r="G16">
        <f t="shared" si="1"/>
        <v>40</v>
      </c>
      <c r="H16">
        <v>2300</v>
      </c>
    </row>
    <row r="17" spans="1:8" x14ac:dyDescent="0.3">
      <c r="A17" s="1">
        <v>44962</v>
      </c>
      <c r="B17">
        <v>0</v>
      </c>
      <c r="C17">
        <v>37.299999999999997</v>
      </c>
      <c r="D17">
        <v>0</v>
      </c>
      <c r="E17" t="s">
        <v>32</v>
      </c>
      <c r="F17" t="str">
        <f t="shared" si="0"/>
        <v>20236</v>
      </c>
      <c r="G17">
        <f t="shared" si="1"/>
        <v>37.299999999999997</v>
      </c>
      <c r="H17">
        <v>3200</v>
      </c>
    </row>
    <row r="18" spans="1:8" x14ac:dyDescent="0.3">
      <c r="A18" s="1">
        <v>44966</v>
      </c>
      <c r="B18">
        <v>40</v>
      </c>
      <c r="C18">
        <v>0</v>
      </c>
      <c r="D18">
        <v>0</v>
      </c>
      <c r="F18" t="str">
        <f t="shared" si="0"/>
        <v>20236</v>
      </c>
      <c r="G18">
        <f t="shared" si="1"/>
        <v>40</v>
      </c>
      <c r="H18">
        <v>2300</v>
      </c>
    </row>
    <row r="19" spans="1:8" x14ac:dyDescent="0.3">
      <c r="A19" s="1">
        <v>44969</v>
      </c>
      <c r="B19">
        <v>0</v>
      </c>
      <c r="C19">
        <v>40.299999999999997</v>
      </c>
      <c r="D19">
        <v>0</v>
      </c>
      <c r="F19" t="str">
        <f t="shared" si="0"/>
        <v>20237</v>
      </c>
      <c r="G19">
        <f t="shared" si="1"/>
        <v>40.299999999999997</v>
      </c>
      <c r="H19">
        <v>3500</v>
      </c>
    </row>
    <row r="20" spans="1:8" x14ac:dyDescent="0.3">
      <c r="A20" s="1">
        <v>44973</v>
      </c>
      <c r="B20">
        <v>20</v>
      </c>
      <c r="C20">
        <v>0</v>
      </c>
      <c r="D20">
        <v>0</v>
      </c>
      <c r="F20" t="str">
        <f t="shared" si="0"/>
        <v>20237</v>
      </c>
      <c r="G20">
        <f t="shared" si="1"/>
        <v>20</v>
      </c>
      <c r="H20">
        <v>1200</v>
      </c>
    </row>
    <row r="21" spans="1:8" x14ac:dyDescent="0.3">
      <c r="A21" s="1">
        <v>44976</v>
      </c>
      <c r="B21">
        <v>12.1</v>
      </c>
      <c r="C21">
        <v>36.159999999999997</v>
      </c>
      <c r="D21">
        <v>0</v>
      </c>
      <c r="F21" t="str">
        <f t="shared" si="0"/>
        <v>20238</v>
      </c>
      <c r="G21">
        <f t="shared" si="1"/>
        <v>48.26</v>
      </c>
      <c r="H21">
        <v>4000</v>
      </c>
    </row>
    <row r="22" spans="1:8" x14ac:dyDescent="0.3">
      <c r="A22" s="1">
        <v>44980</v>
      </c>
      <c r="B22">
        <v>40</v>
      </c>
      <c r="C22">
        <v>0</v>
      </c>
      <c r="D22">
        <v>0</v>
      </c>
      <c r="F22" t="str">
        <f t="shared" si="0"/>
        <v>20238</v>
      </c>
      <c r="G22">
        <f t="shared" si="1"/>
        <v>40</v>
      </c>
      <c r="H22">
        <v>2300</v>
      </c>
    </row>
    <row r="23" spans="1:8" x14ac:dyDescent="0.3">
      <c r="A23" s="1">
        <v>44983</v>
      </c>
      <c r="B23">
        <v>0</v>
      </c>
      <c r="C23">
        <v>35.159999999999997</v>
      </c>
      <c r="D23">
        <v>0</v>
      </c>
      <c r="F23" t="str">
        <f t="shared" si="0"/>
        <v>20239</v>
      </c>
      <c r="G23">
        <f t="shared" si="1"/>
        <v>35.159999999999997</v>
      </c>
      <c r="H23">
        <v>3400</v>
      </c>
    </row>
    <row r="24" spans="1:8" x14ac:dyDescent="0.3">
      <c r="A24" s="1">
        <v>44987</v>
      </c>
      <c r="B24">
        <v>40</v>
      </c>
      <c r="C24">
        <v>0</v>
      </c>
      <c r="D24">
        <v>0</v>
      </c>
      <c r="F24" t="str">
        <f t="shared" si="0"/>
        <v>20239</v>
      </c>
      <c r="G24">
        <f t="shared" si="1"/>
        <v>40</v>
      </c>
      <c r="H24">
        <v>2300</v>
      </c>
    </row>
    <row r="25" spans="1:8" x14ac:dyDescent="0.3">
      <c r="A25" s="1">
        <v>44990</v>
      </c>
      <c r="B25">
        <v>0</v>
      </c>
      <c r="C25">
        <v>40.68</v>
      </c>
      <c r="D25">
        <v>0</v>
      </c>
      <c r="F25" t="str">
        <f t="shared" si="0"/>
        <v>202310</v>
      </c>
      <c r="G25">
        <f t="shared" si="1"/>
        <v>40.68</v>
      </c>
      <c r="H25">
        <v>3400</v>
      </c>
    </row>
    <row r="26" spans="1:8" ht="57.6" x14ac:dyDescent="0.3">
      <c r="A26" s="1">
        <v>44993</v>
      </c>
      <c r="B26">
        <v>20</v>
      </c>
      <c r="C26">
        <v>0</v>
      </c>
      <c r="D26">
        <v>0</v>
      </c>
      <c r="E26" s="2" t="s">
        <v>9</v>
      </c>
      <c r="F26" t="str">
        <f t="shared" si="0"/>
        <v>202310</v>
      </c>
      <c r="G26">
        <f t="shared" si="1"/>
        <v>20</v>
      </c>
      <c r="H26">
        <v>1200</v>
      </c>
    </row>
    <row r="27" spans="1:8" x14ac:dyDescent="0.3">
      <c r="A27" s="1">
        <v>45001</v>
      </c>
      <c r="B27">
        <v>28.1</v>
      </c>
      <c r="C27">
        <v>0</v>
      </c>
      <c r="D27">
        <v>0</v>
      </c>
      <c r="F27" t="str">
        <f t="shared" si="0"/>
        <v>202311</v>
      </c>
      <c r="G27">
        <f t="shared" si="1"/>
        <v>28.1</v>
      </c>
      <c r="H27">
        <v>1700</v>
      </c>
    </row>
    <row r="28" spans="1:8" x14ac:dyDescent="0.3">
      <c r="A28" s="1">
        <v>45004</v>
      </c>
      <c r="B28">
        <v>0</v>
      </c>
      <c r="C28">
        <v>35.1</v>
      </c>
      <c r="D28">
        <v>0</v>
      </c>
      <c r="F28" t="str">
        <f t="shared" si="0"/>
        <v>202312</v>
      </c>
      <c r="G28">
        <f t="shared" si="1"/>
        <v>35.1</v>
      </c>
      <c r="H28">
        <v>2750</v>
      </c>
    </row>
    <row r="29" spans="1:8" x14ac:dyDescent="0.3">
      <c r="A29" s="1">
        <v>45008</v>
      </c>
      <c r="B29">
        <v>2</v>
      </c>
      <c r="C29">
        <v>0</v>
      </c>
      <c r="D29">
        <v>0</v>
      </c>
      <c r="E29" t="s">
        <v>15</v>
      </c>
      <c r="F29" t="str">
        <f t="shared" si="0"/>
        <v>202312</v>
      </c>
      <c r="G29">
        <f t="shared" si="1"/>
        <v>2</v>
      </c>
      <c r="H29">
        <v>100</v>
      </c>
    </row>
    <row r="30" spans="1:8" x14ac:dyDescent="0.3">
      <c r="A30" s="1">
        <v>45011</v>
      </c>
      <c r="B30">
        <v>50</v>
      </c>
      <c r="C30">
        <v>0</v>
      </c>
      <c r="D30">
        <v>0</v>
      </c>
      <c r="F30" t="str">
        <f t="shared" si="0"/>
        <v>202313</v>
      </c>
      <c r="G30">
        <f t="shared" si="1"/>
        <v>50</v>
      </c>
      <c r="H30">
        <v>3400</v>
      </c>
    </row>
    <row r="31" spans="1:8" x14ac:dyDescent="0.3">
      <c r="A31" s="1">
        <v>45015</v>
      </c>
      <c r="B31">
        <v>14</v>
      </c>
      <c r="C31">
        <v>0</v>
      </c>
      <c r="D31">
        <v>0</v>
      </c>
      <c r="F31" t="str">
        <f t="shared" si="0"/>
        <v>202313</v>
      </c>
      <c r="G31">
        <f t="shared" si="1"/>
        <v>14</v>
      </c>
      <c r="H31">
        <v>950</v>
      </c>
    </row>
    <row r="32" spans="1:8" x14ac:dyDescent="0.3">
      <c r="A32" s="1">
        <v>45018</v>
      </c>
      <c r="B32">
        <v>0</v>
      </c>
      <c r="C32">
        <v>38.15</v>
      </c>
      <c r="D32">
        <v>0</v>
      </c>
      <c r="F32" t="str">
        <f t="shared" si="0"/>
        <v>202314</v>
      </c>
      <c r="G32">
        <f t="shared" si="1"/>
        <v>38.15</v>
      </c>
      <c r="H32">
        <v>3350</v>
      </c>
    </row>
    <row r="33" spans="1:8" x14ac:dyDescent="0.3">
      <c r="A33" s="1">
        <v>45022</v>
      </c>
      <c r="B33">
        <v>0</v>
      </c>
      <c r="C33">
        <v>11</v>
      </c>
      <c r="D33">
        <v>0</v>
      </c>
      <c r="F33" t="str">
        <f t="shared" si="0"/>
        <v>202314</v>
      </c>
      <c r="G33">
        <f t="shared" si="1"/>
        <v>11</v>
      </c>
      <c r="H33">
        <v>950</v>
      </c>
    </row>
    <row r="34" spans="1:8" x14ac:dyDescent="0.3">
      <c r="A34" s="1">
        <v>45025</v>
      </c>
      <c r="B34">
        <v>0</v>
      </c>
      <c r="C34">
        <v>40.07</v>
      </c>
      <c r="F34" t="str">
        <f t="shared" si="0"/>
        <v>202315</v>
      </c>
      <c r="G34">
        <f t="shared" si="1"/>
        <v>40.07</v>
      </c>
      <c r="H34">
        <v>3500</v>
      </c>
    </row>
    <row r="35" spans="1:8" x14ac:dyDescent="0.3">
      <c r="A35" s="1">
        <v>45029</v>
      </c>
      <c r="B35">
        <v>14.5</v>
      </c>
      <c r="C35">
        <v>0</v>
      </c>
      <c r="D35">
        <v>0</v>
      </c>
      <c r="E35" t="s">
        <v>10</v>
      </c>
      <c r="F35" t="str">
        <f t="shared" si="0"/>
        <v>202315</v>
      </c>
      <c r="G35">
        <f t="shared" si="1"/>
        <v>14.5</v>
      </c>
      <c r="H35">
        <v>950</v>
      </c>
    </row>
    <row r="36" spans="1:8" x14ac:dyDescent="0.3">
      <c r="A36" s="1">
        <v>45032</v>
      </c>
      <c r="B36">
        <v>0</v>
      </c>
      <c r="C36">
        <v>20.5</v>
      </c>
      <c r="D36">
        <v>0</v>
      </c>
      <c r="E36" t="s">
        <v>11</v>
      </c>
      <c r="F36" t="str">
        <f t="shared" si="0"/>
        <v>202316</v>
      </c>
      <c r="G36">
        <f t="shared" si="1"/>
        <v>20.5</v>
      </c>
      <c r="H36">
        <v>1900</v>
      </c>
    </row>
    <row r="37" spans="1:8" x14ac:dyDescent="0.3">
      <c r="A37" s="1">
        <v>45036</v>
      </c>
      <c r="B37">
        <v>0</v>
      </c>
      <c r="C37">
        <v>15</v>
      </c>
      <c r="D37">
        <v>0</v>
      </c>
      <c r="F37" t="str">
        <f t="shared" si="0"/>
        <v>202316</v>
      </c>
      <c r="G37">
        <f t="shared" si="1"/>
        <v>15</v>
      </c>
      <c r="H37">
        <v>1300</v>
      </c>
    </row>
    <row r="38" spans="1:8" x14ac:dyDescent="0.3">
      <c r="A38" s="1">
        <v>45039</v>
      </c>
      <c r="B38">
        <v>0</v>
      </c>
      <c r="C38">
        <v>35.520000000000003</v>
      </c>
      <c r="D38">
        <v>0</v>
      </c>
      <c r="F38" t="str">
        <f t="shared" si="0"/>
        <v>202317</v>
      </c>
      <c r="G38">
        <f t="shared" si="1"/>
        <v>35.520000000000003</v>
      </c>
      <c r="H38">
        <v>3200</v>
      </c>
    </row>
    <row r="39" spans="1:8" x14ac:dyDescent="0.3">
      <c r="A39" s="1">
        <v>45043</v>
      </c>
      <c r="B39">
        <v>0</v>
      </c>
      <c r="C39">
        <v>20.64</v>
      </c>
      <c r="D39">
        <v>0</v>
      </c>
      <c r="F39" t="str">
        <f t="shared" si="0"/>
        <v>202317</v>
      </c>
      <c r="G39">
        <f t="shared" si="1"/>
        <v>20.64</v>
      </c>
      <c r="H39">
        <v>1900</v>
      </c>
    </row>
    <row r="40" spans="1:8" x14ac:dyDescent="0.3">
      <c r="A40" s="1">
        <v>45046</v>
      </c>
      <c r="B40">
        <v>0</v>
      </c>
      <c r="C40">
        <v>40.6</v>
      </c>
      <c r="D40">
        <v>0</v>
      </c>
      <c r="E40" t="s">
        <v>14</v>
      </c>
      <c r="F40" t="str">
        <f t="shared" si="0"/>
        <v>202318</v>
      </c>
      <c r="G40">
        <f t="shared" si="1"/>
        <v>40.6</v>
      </c>
      <c r="H40">
        <v>3500</v>
      </c>
    </row>
    <row r="41" spans="1:8" x14ac:dyDescent="0.3">
      <c r="A41" s="1">
        <v>45050</v>
      </c>
      <c r="B41">
        <v>0</v>
      </c>
      <c r="C41">
        <v>20.48</v>
      </c>
      <c r="D41">
        <v>0</v>
      </c>
      <c r="E41" t="s">
        <v>13</v>
      </c>
      <c r="F41" t="str">
        <f t="shared" si="0"/>
        <v>202318</v>
      </c>
      <c r="G41">
        <f t="shared" si="1"/>
        <v>20.48</v>
      </c>
      <c r="H41">
        <v>1900</v>
      </c>
    </row>
    <row r="42" spans="1:8" x14ac:dyDescent="0.3">
      <c r="A42" s="1">
        <v>45053</v>
      </c>
      <c r="B42">
        <v>0</v>
      </c>
      <c r="C42">
        <v>30.04</v>
      </c>
      <c r="D42">
        <v>0</v>
      </c>
      <c r="E42" t="s">
        <v>12</v>
      </c>
      <c r="F42" t="str">
        <f t="shared" si="0"/>
        <v>202319</v>
      </c>
      <c r="G42">
        <f t="shared" si="1"/>
        <v>30.04</v>
      </c>
      <c r="H42">
        <v>2600</v>
      </c>
    </row>
    <row r="43" spans="1:8" x14ac:dyDescent="0.3">
      <c r="A43" s="1">
        <v>45057</v>
      </c>
      <c r="B43">
        <v>0</v>
      </c>
      <c r="C43">
        <v>14.25</v>
      </c>
      <c r="D43">
        <v>0</v>
      </c>
      <c r="E43" t="s">
        <v>16</v>
      </c>
      <c r="F43" t="str">
        <f t="shared" si="0"/>
        <v>202319</v>
      </c>
      <c r="G43">
        <f t="shared" si="1"/>
        <v>14.25</v>
      </c>
      <c r="H43">
        <v>1300</v>
      </c>
    </row>
    <row r="44" spans="1:8" x14ac:dyDescent="0.3">
      <c r="A44" s="1">
        <v>45060</v>
      </c>
      <c r="B44">
        <v>0</v>
      </c>
      <c r="C44">
        <v>30.19</v>
      </c>
      <c r="D44">
        <v>0</v>
      </c>
      <c r="E44" t="s">
        <v>12</v>
      </c>
      <c r="F44" t="str">
        <f t="shared" si="0"/>
        <v>202320</v>
      </c>
      <c r="G44">
        <f t="shared" si="1"/>
        <v>30.19</v>
      </c>
      <c r="H44">
        <v>2600</v>
      </c>
    </row>
    <row r="45" spans="1:8" x14ac:dyDescent="0.3">
      <c r="A45" s="1">
        <v>45064</v>
      </c>
      <c r="B45">
        <v>0</v>
      </c>
      <c r="C45">
        <v>15.29</v>
      </c>
      <c r="D45">
        <v>0</v>
      </c>
      <c r="E45" t="s">
        <v>16</v>
      </c>
      <c r="F45" t="str">
        <f t="shared" si="0"/>
        <v>202320</v>
      </c>
      <c r="G45">
        <f t="shared" si="1"/>
        <v>15.29</v>
      </c>
      <c r="H45">
        <v>1400</v>
      </c>
    </row>
    <row r="46" spans="1:8" x14ac:dyDescent="0.3">
      <c r="A46" s="1">
        <v>45067</v>
      </c>
      <c r="B46">
        <v>0</v>
      </c>
      <c r="C46">
        <v>30.05</v>
      </c>
      <c r="D46">
        <v>0</v>
      </c>
      <c r="E46" t="s">
        <v>12</v>
      </c>
      <c r="F46" t="str">
        <f t="shared" si="0"/>
        <v>202321</v>
      </c>
      <c r="G46">
        <f t="shared" si="1"/>
        <v>30.05</v>
      </c>
      <c r="H46">
        <v>2600</v>
      </c>
    </row>
    <row r="47" spans="1:8" x14ac:dyDescent="0.3">
      <c r="A47" s="1">
        <v>45071</v>
      </c>
      <c r="B47">
        <v>0</v>
      </c>
      <c r="C47">
        <v>11</v>
      </c>
      <c r="D47">
        <v>0</v>
      </c>
      <c r="E47" t="s">
        <v>17</v>
      </c>
      <c r="F47" t="str">
        <f t="shared" si="0"/>
        <v>202321</v>
      </c>
      <c r="G47">
        <f t="shared" si="1"/>
        <v>11</v>
      </c>
      <c r="H47">
        <v>950</v>
      </c>
    </row>
    <row r="48" spans="1:8" x14ac:dyDescent="0.3">
      <c r="A48" s="1">
        <v>45074</v>
      </c>
      <c r="B48">
        <v>0</v>
      </c>
      <c r="C48">
        <v>35.94</v>
      </c>
      <c r="D48">
        <v>0</v>
      </c>
      <c r="E48" t="s">
        <v>18</v>
      </c>
      <c r="F48" t="str">
        <f t="shared" si="0"/>
        <v>202322</v>
      </c>
      <c r="G48">
        <f t="shared" si="1"/>
        <v>35.94</v>
      </c>
      <c r="H48">
        <v>3500</v>
      </c>
    </row>
    <row r="49" spans="1:8" x14ac:dyDescent="0.3">
      <c r="A49" s="1">
        <v>45078</v>
      </c>
      <c r="B49">
        <v>0</v>
      </c>
      <c r="C49">
        <v>13</v>
      </c>
      <c r="D49">
        <v>0</v>
      </c>
      <c r="F49" t="str">
        <f t="shared" si="0"/>
        <v>202322</v>
      </c>
      <c r="G49">
        <f t="shared" si="1"/>
        <v>13</v>
      </c>
      <c r="H49">
        <v>1242</v>
      </c>
    </row>
    <row r="50" spans="1:8" x14ac:dyDescent="0.3">
      <c r="A50" s="1">
        <v>45081</v>
      </c>
      <c r="B50">
        <v>0</v>
      </c>
      <c r="C50">
        <v>27.5</v>
      </c>
      <c r="D50">
        <v>0</v>
      </c>
      <c r="E50" t="s">
        <v>20</v>
      </c>
      <c r="F50" t="str">
        <f t="shared" si="0"/>
        <v>202323</v>
      </c>
      <c r="G50">
        <f t="shared" si="1"/>
        <v>27.5</v>
      </c>
      <c r="H50">
        <v>2576</v>
      </c>
    </row>
    <row r="51" spans="1:8" x14ac:dyDescent="0.3">
      <c r="A51" s="1">
        <v>45085</v>
      </c>
      <c r="B51">
        <v>0</v>
      </c>
      <c r="C51">
        <v>11.5</v>
      </c>
      <c r="D51">
        <v>0</v>
      </c>
      <c r="F51" t="str">
        <f t="shared" si="0"/>
        <v>202323</v>
      </c>
      <c r="G51">
        <f t="shared" si="1"/>
        <v>11.5</v>
      </c>
      <c r="H51">
        <v>1214</v>
      </c>
    </row>
    <row r="52" spans="1:8" x14ac:dyDescent="0.3">
      <c r="A52" s="1">
        <v>45088</v>
      </c>
      <c r="B52">
        <v>0</v>
      </c>
      <c r="C52">
        <v>32.19</v>
      </c>
      <c r="D52">
        <v>0</v>
      </c>
      <c r="E52" t="s">
        <v>12</v>
      </c>
      <c r="F52" t="str">
        <f t="shared" si="0"/>
        <v>202324</v>
      </c>
      <c r="G52">
        <f t="shared" si="1"/>
        <v>32.19</v>
      </c>
      <c r="H52">
        <v>3178</v>
      </c>
    </row>
    <row r="53" spans="1:8" x14ac:dyDescent="0.3">
      <c r="A53" s="1">
        <v>45092</v>
      </c>
      <c r="B53">
        <v>0</v>
      </c>
      <c r="C53">
        <v>22.56</v>
      </c>
      <c r="D53">
        <v>0</v>
      </c>
      <c r="F53" t="str">
        <f t="shared" si="0"/>
        <v>202324</v>
      </c>
      <c r="G53">
        <f t="shared" si="1"/>
        <v>22.56</v>
      </c>
      <c r="H53">
        <v>2332</v>
      </c>
    </row>
    <row r="54" spans="1:8" x14ac:dyDescent="0.3">
      <c r="A54" s="1">
        <v>45095</v>
      </c>
      <c r="B54">
        <v>0</v>
      </c>
      <c r="C54">
        <v>37.26</v>
      </c>
      <c r="D54">
        <v>0</v>
      </c>
      <c r="E54" t="s">
        <v>12</v>
      </c>
      <c r="F54" t="str">
        <f t="shared" si="0"/>
        <v>202325</v>
      </c>
      <c r="G54">
        <f t="shared" si="1"/>
        <v>37.26</v>
      </c>
      <c r="H54">
        <v>2991</v>
      </c>
    </row>
    <row r="55" spans="1:8" x14ac:dyDescent="0.3">
      <c r="A55" s="1">
        <v>45099</v>
      </c>
      <c r="B55">
        <v>0</v>
      </c>
      <c r="C55">
        <v>21.82</v>
      </c>
      <c r="D55">
        <v>0</v>
      </c>
      <c r="F55" t="str">
        <f t="shared" si="0"/>
        <v>202325</v>
      </c>
      <c r="G55">
        <f t="shared" si="1"/>
        <v>21.82</v>
      </c>
      <c r="H55">
        <v>2115</v>
      </c>
    </row>
    <row r="56" spans="1:8" x14ac:dyDescent="0.3">
      <c r="A56" s="1">
        <v>45102</v>
      </c>
      <c r="B56">
        <v>0</v>
      </c>
      <c r="C56">
        <v>26.04</v>
      </c>
      <c r="D56">
        <v>0</v>
      </c>
      <c r="F56" t="str">
        <f t="shared" si="0"/>
        <v>202326</v>
      </c>
      <c r="G56">
        <f t="shared" si="1"/>
        <v>26.04</v>
      </c>
      <c r="H56">
        <v>2370</v>
      </c>
    </row>
    <row r="57" spans="1:8" x14ac:dyDescent="0.3">
      <c r="A57" s="1">
        <v>45103</v>
      </c>
      <c r="B57">
        <v>0</v>
      </c>
      <c r="C57">
        <v>18.2</v>
      </c>
      <c r="D57">
        <v>0</v>
      </c>
      <c r="F57" t="str">
        <f t="shared" si="0"/>
        <v>202326</v>
      </c>
      <c r="G57">
        <f t="shared" si="1"/>
        <v>18.2</v>
      </c>
      <c r="H57">
        <v>1593</v>
      </c>
    </row>
    <row r="58" spans="1:8" x14ac:dyDescent="0.3">
      <c r="A58" s="1">
        <v>45106</v>
      </c>
      <c r="B58">
        <v>0</v>
      </c>
      <c r="C58">
        <v>17.37</v>
      </c>
      <c r="D58">
        <v>0</v>
      </c>
      <c r="F58" t="str">
        <f t="shared" si="0"/>
        <v>202326</v>
      </c>
      <c r="G58">
        <f t="shared" si="1"/>
        <v>17.37</v>
      </c>
      <c r="H58">
        <v>1701</v>
      </c>
    </row>
    <row r="59" spans="1:8" x14ac:dyDescent="0.3">
      <c r="A59" s="1">
        <v>45109</v>
      </c>
      <c r="B59">
        <v>0</v>
      </c>
      <c r="C59">
        <v>36.590000000000003</v>
      </c>
      <c r="D59">
        <v>0</v>
      </c>
      <c r="F59" t="str">
        <f t="shared" si="0"/>
        <v>202327</v>
      </c>
      <c r="G59">
        <f t="shared" si="1"/>
        <v>36.590000000000003</v>
      </c>
      <c r="H59">
        <v>3339</v>
      </c>
    </row>
    <row r="60" spans="1:8" x14ac:dyDescent="0.3">
      <c r="A60" s="1">
        <v>45113</v>
      </c>
      <c r="B60">
        <v>0</v>
      </c>
      <c r="C60">
        <v>21.65</v>
      </c>
      <c r="D60">
        <v>0</v>
      </c>
      <c r="F60" t="str">
        <f t="shared" si="0"/>
        <v>202327</v>
      </c>
      <c r="G60">
        <f t="shared" si="1"/>
        <v>21.65</v>
      </c>
      <c r="H60">
        <v>2022</v>
      </c>
    </row>
    <row r="61" spans="1:8" x14ac:dyDescent="0.3">
      <c r="A61" s="1">
        <v>45116</v>
      </c>
      <c r="B61">
        <v>0</v>
      </c>
      <c r="C61">
        <v>35.700000000000003</v>
      </c>
      <c r="D61">
        <v>0</v>
      </c>
      <c r="F61" t="str">
        <f t="shared" si="0"/>
        <v>202328</v>
      </c>
      <c r="G61">
        <f t="shared" si="1"/>
        <v>35.700000000000003</v>
      </c>
      <c r="H61">
        <v>3007</v>
      </c>
    </row>
    <row r="62" spans="1:8" x14ac:dyDescent="0.3">
      <c r="A62" s="1">
        <v>45116</v>
      </c>
      <c r="B62">
        <v>0</v>
      </c>
      <c r="C62">
        <v>5.81</v>
      </c>
      <c r="D62">
        <v>0</v>
      </c>
      <c r="F62" t="str">
        <f t="shared" si="0"/>
        <v>202328</v>
      </c>
      <c r="G62">
        <f t="shared" si="1"/>
        <v>5.81</v>
      </c>
      <c r="H62">
        <v>543</v>
      </c>
    </row>
    <row r="63" spans="1:8" x14ac:dyDescent="0.3">
      <c r="A63" s="1">
        <v>45119</v>
      </c>
      <c r="B63">
        <v>0</v>
      </c>
      <c r="C63">
        <v>21.58</v>
      </c>
      <c r="D63">
        <v>0</v>
      </c>
      <c r="F63" t="str">
        <f t="shared" si="0"/>
        <v>202328</v>
      </c>
      <c r="G63">
        <f t="shared" si="1"/>
        <v>21.58</v>
      </c>
      <c r="H63">
        <v>1804</v>
      </c>
    </row>
    <row r="64" spans="1:8" x14ac:dyDescent="0.3">
      <c r="A64" s="1">
        <v>45123</v>
      </c>
      <c r="B64">
        <v>0</v>
      </c>
      <c r="C64">
        <v>33.119999999999997</v>
      </c>
      <c r="D64">
        <v>0</v>
      </c>
      <c r="F64" t="str">
        <f t="shared" si="0"/>
        <v>202329</v>
      </c>
      <c r="G64">
        <f t="shared" si="1"/>
        <v>33.119999999999997</v>
      </c>
      <c r="H64">
        <v>3039</v>
      </c>
    </row>
    <row r="65" spans="1:8" x14ac:dyDescent="0.3">
      <c r="A65" s="1">
        <v>45127</v>
      </c>
      <c r="B65">
        <v>0</v>
      </c>
      <c r="C65">
        <v>22.12</v>
      </c>
      <c r="D65">
        <v>0</v>
      </c>
      <c r="F65" t="str">
        <f t="shared" si="0"/>
        <v>202329</v>
      </c>
      <c r="G65">
        <f t="shared" si="1"/>
        <v>22.12</v>
      </c>
      <c r="H65">
        <v>1994</v>
      </c>
    </row>
    <row r="66" spans="1:8" x14ac:dyDescent="0.3">
      <c r="A66" s="1">
        <v>45130</v>
      </c>
      <c r="B66">
        <v>42.18</v>
      </c>
      <c r="C66">
        <v>0</v>
      </c>
      <c r="D66">
        <v>0</v>
      </c>
      <c r="F66" t="str">
        <f t="shared" si="0"/>
        <v>202330</v>
      </c>
      <c r="G66">
        <f t="shared" si="1"/>
        <v>42.18</v>
      </c>
      <c r="H66">
        <v>3000</v>
      </c>
    </row>
    <row r="67" spans="1:8" x14ac:dyDescent="0.3">
      <c r="A67" s="1">
        <v>45134</v>
      </c>
      <c r="B67">
        <v>0</v>
      </c>
      <c r="C67">
        <v>21.28</v>
      </c>
      <c r="D67">
        <v>0</v>
      </c>
      <c r="F67" t="str">
        <f t="shared" si="0"/>
        <v>202330</v>
      </c>
      <c r="G67">
        <f t="shared" si="1"/>
        <v>21.28</v>
      </c>
      <c r="H67">
        <v>1857</v>
      </c>
    </row>
    <row r="68" spans="1:8" x14ac:dyDescent="0.3">
      <c r="A68" s="1">
        <v>45137</v>
      </c>
      <c r="B68">
        <v>0</v>
      </c>
      <c r="C68">
        <v>32.880000000000003</v>
      </c>
      <c r="D68">
        <v>0</v>
      </c>
      <c r="F68" t="str">
        <f t="shared" si="0"/>
        <v>202331</v>
      </c>
      <c r="G68">
        <f t="shared" si="1"/>
        <v>32.880000000000003</v>
      </c>
      <c r="H68">
        <v>3085</v>
      </c>
    </row>
    <row r="69" spans="1:8" x14ac:dyDescent="0.3">
      <c r="A69" s="1">
        <v>45141</v>
      </c>
      <c r="B69">
        <v>20</v>
      </c>
      <c r="C69">
        <v>0</v>
      </c>
      <c r="D69">
        <v>0</v>
      </c>
      <c r="F69" t="str">
        <f t="shared" si="0"/>
        <v>202331</v>
      </c>
      <c r="G69">
        <f t="shared" si="1"/>
        <v>20</v>
      </c>
      <c r="H69">
        <v>1354</v>
      </c>
    </row>
    <row r="70" spans="1:8" x14ac:dyDescent="0.3">
      <c r="A70" s="1">
        <v>45144</v>
      </c>
      <c r="B70">
        <v>0</v>
      </c>
      <c r="C70">
        <v>37.159999999999997</v>
      </c>
      <c r="D70">
        <v>0</v>
      </c>
      <c r="F70" t="str">
        <f t="shared" si="0"/>
        <v>202332</v>
      </c>
      <c r="G70">
        <f t="shared" si="1"/>
        <v>37.159999999999997</v>
      </c>
      <c r="H70">
        <v>3328</v>
      </c>
    </row>
    <row r="71" spans="1:8" x14ac:dyDescent="0.3">
      <c r="A71" s="1">
        <v>45148</v>
      </c>
      <c r="B71">
        <v>0</v>
      </c>
      <c r="C71">
        <v>21.6</v>
      </c>
      <c r="D71">
        <v>0</v>
      </c>
      <c r="F71" t="str">
        <f t="shared" si="0"/>
        <v>202332</v>
      </c>
      <c r="G71">
        <f t="shared" ref="G71:G205" si="2">SUM(B71:D71)</f>
        <v>21.6</v>
      </c>
      <c r="H71">
        <v>1932</v>
      </c>
    </row>
    <row r="72" spans="1:8" x14ac:dyDescent="0.3">
      <c r="A72" s="1">
        <v>45151</v>
      </c>
      <c r="B72">
        <v>0</v>
      </c>
      <c r="C72">
        <v>39.450000000000003</v>
      </c>
      <c r="D72">
        <v>0</v>
      </c>
      <c r="F72" t="str">
        <f t="shared" si="0"/>
        <v>202333</v>
      </c>
      <c r="G72">
        <f t="shared" si="2"/>
        <v>39.450000000000003</v>
      </c>
      <c r="H72">
        <v>3603</v>
      </c>
    </row>
    <row r="73" spans="1:8" x14ac:dyDescent="0.3">
      <c r="A73" s="1">
        <v>45155</v>
      </c>
      <c r="B73">
        <v>0</v>
      </c>
      <c r="C73">
        <v>22.03</v>
      </c>
      <c r="D73">
        <v>0</v>
      </c>
      <c r="F73" t="str">
        <f t="shared" si="0"/>
        <v>202333</v>
      </c>
      <c r="G73">
        <f t="shared" si="2"/>
        <v>22.03</v>
      </c>
      <c r="H73">
        <v>1800</v>
      </c>
    </row>
    <row r="74" spans="1:8" x14ac:dyDescent="0.3">
      <c r="A74" s="1">
        <v>45158</v>
      </c>
      <c r="B74">
        <v>0</v>
      </c>
      <c r="C74">
        <v>35.119999999999997</v>
      </c>
      <c r="D74">
        <v>0</v>
      </c>
      <c r="F74" t="str">
        <f t="shared" si="0"/>
        <v>202334</v>
      </c>
      <c r="G74">
        <f t="shared" si="2"/>
        <v>35.119999999999997</v>
      </c>
      <c r="H74">
        <v>3176</v>
      </c>
    </row>
    <row r="75" spans="1:8" x14ac:dyDescent="0.3">
      <c r="A75" s="1">
        <v>45162</v>
      </c>
      <c r="B75">
        <v>0</v>
      </c>
      <c r="C75">
        <v>17</v>
      </c>
      <c r="D75">
        <v>0</v>
      </c>
      <c r="F75" t="str">
        <f t="shared" si="0"/>
        <v>202334</v>
      </c>
      <c r="G75">
        <f t="shared" si="2"/>
        <v>17</v>
      </c>
      <c r="H75">
        <v>1514</v>
      </c>
    </row>
    <row r="76" spans="1:8" x14ac:dyDescent="0.3">
      <c r="A76" s="1">
        <v>45165</v>
      </c>
      <c r="B76">
        <v>0</v>
      </c>
      <c r="C76">
        <v>37.36</v>
      </c>
      <c r="D76">
        <v>0</v>
      </c>
      <c r="F76" t="str">
        <f t="shared" si="0"/>
        <v>202335</v>
      </c>
      <c r="G76">
        <f t="shared" si="2"/>
        <v>37.36</v>
      </c>
      <c r="H76">
        <v>3000</v>
      </c>
    </row>
    <row r="77" spans="1:8" x14ac:dyDescent="0.3">
      <c r="A77" s="1">
        <v>45169</v>
      </c>
      <c r="B77">
        <v>0</v>
      </c>
      <c r="C77">
        <v>11.44</v>
      </c>
      <c r="D77">
        <v>0</v>
      </c>
      <c r="F77" t="str">
        <f t="shared" si="0"/>
        <v>202335</v>
      </c>
      <c r="G77">
        <f t="shared" si="2"/>
        <v>11.44</v>
      </c>
      <c r="H77">
        <v>1023</v>
      </c>
    </row>
    <row r="78" spans="1:8" x14ac:dyDescent="0.3">
      <c r="A78" s="1">
        <v>45172</v>
      </c>
      <c r="B78">
        <v>0</v>
      </c>
      <c r="C78">
        <v>23.51</v>
      </c>
      <c r="D78">
        <v>0</v>
      </c>
      <c r="E78" t="s">
        <v>29</v>
      </c>
      <c r="F78" t="str">
        <f t="shared" si="0"/>
        <v>202336</v>
      </c>
      <c r="G78">
        <f t="shared" si="2"/>
        <v>23.51</v>
      </c>
      <c r="H78">
        <v>1800</v>
      </c>
    </row>
    <row r="79" spans="1:8" x14ac:dyDescent="0.3">
      <c r="A79" s="1">
        <v>45176</v>
      </c>
      <c r="B79">
        <v>0</v>
      </c>
      <c r="C79">
        <v>8.2200000000000006</v>
      </c>
      <c r="D79">
        <v>0</v>
      </c>
      <c r="F79" t="str">
        <f t="shared" si="0"/>
        <v>202336</v>
      </c>
      <c r="G79">
        <f t="shared" si="2"/>
        <v>8.2200000000000006</v>
      </c>
      <c r="H79">
        <v>653</v>
      </c>
    </row>
    <row r="80" spans="1:8" x14ac:dyDescent="0.3">
      <c r="A80" s="1">
        <v>45179</v>
      </c>
      <c r="B80">
        <v>0</v>
      </c>
      <c r="C80">
        <v>26.86</v>
      </c>
      <c r="D80">
        <v>0</v>
      </c>
      <c r="F80" t="str">
        <f t="shared" si="0"/>
        <v>202337</v>
      </c>
      <c r="G80">
        <f t="shared" si="2"/>
        <v>26.86</v>
      </c>
      <c r="H80">
        <v>2254</v>
      </c>
    </row>
    <row r="81" spans="1:8" x14ac:dyDescent="0.3">
      <c r="A81" s="1">
        <v>45183</v>
      </c>
      <c r="B81">
        <v>0</v>
      </c>
      <c r="C81">
        <v>12.79</v>
      </c>
      <c r="D81">
        <v>0</v>
      </c>
      <c r="F81" t="str">
        <f t="shared" si="0"/>
        <v>202337</v>
      </c>
      <c r="G81">
        <f t="shared" si="2"/>
        <v>12.79</v>
      </c>
      <c r="H81">
        <v>1186</v>
      </c>
    </row>
    <row r="82" spans="1:8" x14ac:dyDescent="0.3">
      <c r="A82" s="1">
        <v>45186</v>
      </c>
      <c r="B82">
        <v>0</v>
      </c>
      <c r="C82">
        <v>34.979999999999997</v>
      </c>
      <c r="D82">
        <v>0</v>
      </c>
      <c r="F82" t="str">
        <f t="shared" si="0"/>
        <v>202338</v>
      </c>
      <c r="G82">
        <f t="shared" si="2"/>
        <v>34.979999999999997</v>
      </c>
      <c r="H82">
        <v>3198</v>
      </c>
    </row>
    <row r="83" spans="1:8" x14ac:dyDescent="0.3">
      <c r="A83" s="1">
        <v>45190</v>
      </c>
      <c r="B83">
        <v>0</v>
      </c>
      <c r="C83">
        <v>9.2200000000000006</v>
      </c>
      <c r="D83">
        <v>0</v>
      </c>
      <c r="F83" t="str">
        <f t="shared" si="0"/>
        <v>202338</v>
      </c>
      <c r="G83">
        <f t="shared" si="2"/>
        <v>9.2200000000000006</v>
      </c>
      <c r="H83">
        <v>640</v>
      </c>
    </row>
    <row r="84" spans="1:8" x14ac:dyDescent="0.3">
      <c r="A84" s="1">
        <v>45193</v>
      </c>
      <c r="B84">
        <v>0</v>
      </c>
      <c r="C84">
        <v>40.01</v>
      </c>
      <c r="D84">
        <v>0</v>
      </c>
      <c r="F84" t="str">
        <f t="shared" si="0"/>
        <v>202339</v>
      </c>
      <c r="G84">
        <f t="shared" si="2"/>
        <v>40.01</v>
      </c>
      <c r="H84">
        <v>3076</v>
      </c>
    </row>
    <row r="85" spans="1:8" x14ac:dyDescent="0.3">
      <c r="A85" s="1">
        <v>45197</v>
      </c>
      <c r="B85">
        <v>0</v>
      </c>
      <c r="C85">
        <v>11.6</v>
      </c>
      <c r="D85">
        <v>0</v>
      </c>
      <c r="F85" t="str">
        <f t="shared" si="0"/>
        <v>202339</v>
      </c>
      <c r="G85">
        <f t="shared" si="2"/>
        <v>11.6</v>
      </c>
      <c r="H85">
        <v>1191</v>
      </c>
    </row>
    <row r="86" spans="1:8" x14ac:dyDescent="0.3">
      <c r="A86" s="1">
        <v>45200</v>
      </c>
      <c r="B86">
        <v>0</v>
      </c>
      <c r="C86">
        <v>35.54</v>
      </c>
      <c r="D86">
        <v>0</v>
      </c>
      <c r="F86" t="str">
        <f t="shared" si="0"/>
        <v>202340</v>
      </c>
      <c r="G86">
        <f t="shared" si="2"/>
        <v>35.54</v>
      </c>
      <c r="H86">
        <v>2918</v>
      </c>
    </row>
    <row r="87" spans="1:8" x14ac:dyDescent="0.3">
      <c r="A87" s="1">
        <v>45204</v>
      </c>
      <c r="B87">
        <v>15</v>
      </c>
      <c r="C87">
        <v>0</v>
      </c>
      <c r="D87">
        <v>0</v>
      </c>
      <c r="F87" t="str">
        <f t="shared" si="0"/>
        <v>202340</v>
      </c>
      <c r="G87">
        <f t="shared" si="2"/>
        <v>15</v>
      </c>
      <c r="H87">
        <v>977</v>
      </c>
    </row>
    <row r="88" spans="1:8" x14ac:dyDescent="0.3">
      <c r="A88" s="1">
        <v>45207</v>
      </c>
      <c r="B88">
        <v>40</v>
      </c>
      <c r="C88">
        <v>8</v>
      </c>
      <c r="D88">
        <v>0</v>
      </c>
      <c r="E88" t="s">
        <v>30</v>
      </c>
      <c r="F88" t="str">
        <f t="shared" si="0"/>
        <v>202341</v>
      </c>
      <c r="G88">
        <f t="shared" si="2"/>
        <v>48</v>
      </c>
      <c r="H88">
        <v>2600</v>
      </c>
    </row>
    <row r="89" spans="1:8" x14ac:dyDescent="0.3">
      <c r="A89" s="1">
        <v>45211</v>
      </c>
      <c r="B89">
        <v>15</v>
      </c>
      <c r="C89">
        <v>0</v>
      </c>
      <c r="D89">
        <v>0</v>
      </c>
      <c r="F89" t="str">
        <f t="shared" si="0"/>
        <v>202341</v>
      </c>
      <c r="G89">
        <f t="shared" si="2"/>
        <v>15</v>
      </c>
      <c r="H89">
        <v>900</v>
      </c>
    </row>
    <row r="90" spans="1:8" x14ac:dyDescent="0.3">
      <c r="A90" s="1">
        <v>45214</v>
      </c>
      <c r="B90">
        <v>0</v>
      </c>
      <c r="C90">
        <v>45.16</v>
      </c>
      <c r="D90">
        <v>0</v>
      </c>
      <c r="F90" t="str">
        <f t="shared" si="0"/>
        <v>202342</v>
      </c>
      <c r="G90">
        <f t="shared" si="2"/>
        <v>45.16</v>
      </c>
      <c r="H90">
        <v>3200</v>
      </c>
    </row>
    <row r="91" spans="1:8" x14ac:dyDescent="0.3">
      <c r="A91" s="1">
        <v>45218</v>
      </c>
      <c r="B91">
        <v>28.5</v>
      </c>
      <c r="C91">
        <v>0</v>
      </c>
      <c r="D91">
        <v>0</v>
      </c>
      <c r="F91" t="str">
        <f t="shared" si="0"/>
        <v>202342</v>
      </c>
      <c r="G91">
        <f t="shared" si="2"/>
        <v>28.5</v>
      </c>
      <c r="H91">
        <v>1800</v>
      </c>
    </row>
    <row r="92" spans="1:8" x14ac:dyDescent="0.3">
      <c r="A92" s="1">
        <v>45221</v>
      </c>
      <c r="B92">
        <v>42</v>
      </c>
      <c r="C92">
        <v>0</v>
      </c>
      <c r="D92">
        <v>0</v>
      </c>
      <c r="F92" t="str">
        <f t="shared" si="0"/>
        <v>202343</v>
      </c>
      <c r="G92">
        <f t="shared" si="2"/>
        <v>42</v>
      </c>
      <c r="H92">
        <v>2700</v>
      </c>
    </row>
    <row r="93" spans="1:8" x14ac:dyDescent="0.3">
      <c r="A93" s="1">
        <v>45225</v>
      </c>
      <c r="B93">
        <v>29</v>
      </c>
      <c r="C93">
        <v>0</v>
      </c>
      <c r="D93">
        <v>0</v>
      </c>
      <c r="F93" t="str">
        <f t="shared" si="0"/>
        <v>202343</v>
      </c>
      <c r="G93">
        <f t="shared" si="2"/>
        <v>29</v>
      </c>
      <c r="H93">
        <v>1800</v>
      </c>
    </row>
    <row r="94" spans="1:8" x14ac:dyDescent="0.3">
      <c r="A94" s="1">
        <v>45228</v>
      </c>
      <c r="B94">
        <v>42</v>
      </c>
      <c r="C94">
        <v>0</v>
      </c>
      <c r="D94">
        <v>0</v>
      </c>
      <c r="F94" t="str">
        <f t="shared" si="0"/>
        <v>202344</v>
      </c>
      <c r="G94">
        <f t="shared" si="2"/>
        <v>42</v>
      </c>
      <c r="H94">
        <v>2700</v>
      </c>
    </row>
    <row r="95" spans="1:8" x14ac:dyDescent="0.3">
      <c r="A95" s="1">
        <v>45232</v>
      </c>
      <c r="B95">
        <v>28.9</v>
      </c>
      <c r="C95">
        <v>0</v>
      </c>
      <c r="D95">
        <v>0</v>
      </c>
      <c r="F95" t="str">
        <f t="shared" si="0"/>
        <v>202344</v>
      </c>
      <c r="G95">
        <f t="shared" si="2"/>
        <v>28.9</v>
      </c>
      <c r="H95">
        <v>1800</v>
      </c>
    </row>
    <row r="96" spans="1:8" x14ac:dyDescent="0.3">
      <c r="A96" s="1">
        <v>45235</v>
      </c>
      <c r="B96">
        <v>0</v>
      </c>
      <c r="C96">
        <v>27.86</v>
      </c>
      <c r="D96">
        <v>0</v>
      </c>
      <c r="F96" t="str">
        <f t="shared" si="0"/>
        <v>202345</v>
      </c>
      <c r="G96">
        <f t="shared" si="2"/>
        <v>27.86</v>
      </c>
      <c r="H96">
        <v>2189</v>
      </c>
    </row>
    <row r="97" spans="1:8" x14ac:dyDescent="0.3">
      <c r="A97" s="1">
        <v>45239</v>
      </c>
      <c r="B97">
        <v>29.3</v>
      </c>
      <c r="C97">
        <v>0</v>
      </c>
      <c r="D97">
        <v>0</v>
      </c>
      <c r="F97" t="str">
        <f t="shared" si="0"/>
        <v>202345</v>
      </c>
      <c r="G97">
        <f t="shared" si="2"/>
        <v>29.3</v>
      </c>
      <c r="H97">
        <v>1900</v>
      </c>
    </row>
    <row r="98" spans="1:8" x14ac:dyDescent="0.3">
      <c r="A98" s="1">
        <v>45242</v>
      </c>
      <c r="B98">
        <v>0</v>
      </c>
      <c r="C98">
        <v>41.29</v>
      </c>
      <c r="D98">
        <v>0</v>
      </c>
      <c r="F98" t="str">
        <f t="shared" si="0"/>
        <v>202346</v>
      </c>
      <c r="G98">
        <f t="shared" si="2"/>
        <v>41.29</v>
      </c>
      <c r="H98">
        <v>3000</v>
      </c>
    </row>
    <row r="99" spans="1:8" x14ac:dyDescent="0.3">
      <c r="A99" s="1">
        <v>45246</v>
      </c>
      <c r="B99">
        <v>25.6</v>
      </c>
      <c r="C99">
        <v>0</v>
      </c>
      <c r="D99">
        <v>0</v>
      </c>
      <c r="F99" t="str">
        <f t="shared" si="0"/>
        <v>202346</v>
      </c>
      <c r="G99">
        <f t="shared" si="2"/>
        <v>25.6</v>
      </c>
      <c r="H99">
        <v>1400</v>
      </c>
    </row>
    <row r="100" spans="1:8" x14ac:dyDescent="0.3">
      <c r="A100" s="1">
        <v>45249</v>
      </c>
      <c r="B100">
        <v>42.2</v>
      </c>
      <c r="C100">
        <v>0</v>
      </c>
      <c r="D100">
        <v>0</v>
      </c>
      <c r="F100" t="str">
        <f t="shared" si="0"/>
        <v>202347</v>
      </c>
      <c r="G100">
        <f t="shared" si="2"/>
        <v>42.2</v>
      </c>
      <c r="H100">
        <v>2700</v>
      </c>
    </row>
    <row r="101" spans="1:8" x14ac:dyDescent="0.3">
      <c r="A101" s="1">
        <v>45253</v>
      </c>
      <c r="B101">
        <v>29</v>
      </c>
      <c r="C101">
        <v>0</v>
      </c>
      <c r="D101">
        <v>0</v>
      </c>
      <c r="F101" t="str">
        <f t="shared" si="0"/>
        <v>202347</v>
      </c>
      <c r="G101">
        <f t="shared" si="2"/>
        <v>29</v>
      </c>
      <c r="H101">
        <v>1900</v>
      </c>
    </row>
    <row r="102" spans="1:8" x14ac:dyDescent="0.3">
      <c r="A102" s="1">
        <v>45257</v>
      </c>
      <c r="B102">
        <v>0</v>
      </c>
      <c r="C102">
        <v>40.299999999999997</v>
      </c>
      <c r="D102">
        <v>0</v>
      </c>
      <c r="F102" t="str">
        <f t="shared" si="0"/>
        <v>202348</v>
      </c>
      <c r="G102">
        <f t="shared" si="2"/>
        <v>40.299999999999997</v>
      </c>
      <c r="H102">
        <v>3000</v>
      </c>
    </row>
    <row r="103" spans="1:8" x14ac:dyDescent="0.3">
      <c r="A103" s="1">
        <v>45261</v>
      </c>
      <c r="B103">
        <v>0</v>
      </c>
      <c r="C103">
        <v>7.42</v>
      </c>
      <c r="D103">
        <v>0</v>
      </c>
      <c r="F103" t="str">
        <f t="shared" si="0"/>
        <v>202348</v>
      </c>
      <c r="G103">
        <f t="shared" si="2"/>
        <v>7.42</v>
      </c>
      <c r="H103">
        <v>500</v>
      </c>
    </row>
    <row r="104" spans="1:8" x14ac:dyDescent="0.3">
      <c r="A104" s="1">
        <v>45263</v>
      </c>
      <c r="B104">
        <v>0</v>
      </c>
      <c r="C104">
        <v>27.11</v>
      </c>
      <c r="D104">
        <v>0</v>
      </c>
      <c r="F104" t="str">
        <f t="shared" si="0"/>
        <v>202349</v>
      </c>
      <c r="G104">
        <f t="shared" si="2"/>
        <v>27.11</v>
      </c>
      <c r="H104">
        <v>2000</v>
      </c>
    </row>
    <row r="105" spans="1:8" x14ac:dyDescent="0.3">
      <c r="A105" s="1">
        <v>45267</v>
      </c>
      <c r="B105">
        <v>21.5</v>
      </c>
      <c r="C105">
        <v>0</v>
      </c>
      <c r="D105">
        <v>0</v>
      </c>
      <c r="F105" t="str">
        <f t="shared" si="0"/>
        <v>202349</v>
      </c>
      <c r="G105">
        <f t="shared" si="2"/>
        <v>21.5</v>
      </c>
      <c r="H105">
        <v>1350</v>
      </c>
    </row>
    <row r="106" spans="1:8" x14ac:dyDescent="0.3">
      <c r="A106" s="1">
        <v>45270</v>
      </c>
      <c r="B106">
        <v>28.4</v>
      </c>
      <c r="C106">
        <v>0</v>
      </c>
      <c r="D106">
        <v>0</v>
      </c>
      <c r="F106" t="str">
        <f t="shared" si="0"/>
        <v>202350</v>
      </c>
      <c r="G106">
        <f t="shared" si="2"/>
        <v>28.4</v>
      </c>
      <c r="H106">
        <v>1800</v>
      </c>
    </row>
    <row r="107" spans="1:8" x14ac:dyDescent="0.3">
      <c r="A107" s="1">
        <v>45274</v>
      </c>
      <c r="B107">
        <v>29.2</v>
      </c>
      <c r="C107">
        <v>0</v>
      </c>
      <c r="D107">
        <v>0</v>
      </c>
      <c r="F107" t="str">
        <f t="shared" si="0"/>
        <v>202350</v>
      </c>
      <c r="G107">
        <f t="shared" si="2"/>
        <v>29.2</v>
      </c>
      <c r="H107">
        <v>1800</v>
      </c>
    </row>
    <row r="108" spans="1:8" x14ac:dyDescent="0.3">
      <c r="A108" s="1">
        <v>45277</v>
      </c>
      <c r="B108">
        <v>0</v>
      </c>
      <c r="C108">
        <v>20.63</v>
      </c>
      <c r="D108">
        <v>0</v>
      </c>
      <c r="E108" t="s">
        <v>31</v>
      </c>
      <c r="F108" t="str">
        <f t="shared" si="0"/>
        <v>202351</v>
      </c>
      <c r="G108">
        <f t="shared" si="2"/>
        <v>20.63</v>
      </c>
      <c r="H108">
        <v>1360</v>
      </c>
    </row>
    <row r="109" spans="1:8" x14ac:dyDescent="0.3">
      <c r="A109" s="1">
        <v>45278</v>
      </c>
      <c r="B109">
        <v>0</v>
      </c>
      <c r="C109">
        <v>24.2</v>
      </c>
      <c r="D109">
        <v>0</v>
      </c>
      <c r="F109" t="str">
        <f t="shared" si="0"/>
        <v>202351</v>
      </c>
      <c r="G109">
        <f t="shared" si="2"/>
        <v>24.2</v>
      </c>
      <c r="H109">
        <v>1968</v>
      </c>
    </row>
    <row r="110" spans="1:8" x14ac:dyDescent="0.3">
      <c r="A110" s="1">
        <v>45281</v>
      </c>
      <c r="B110">
        <v>22.1</v>
      </c>
      <c r="C110">
        <v>0</v>
      </c>
      <c r="D110">
        <v>0</v>
      </c>
      <c r="F110" t="str">
        <f t="shared" si="0"/>
        <v>202351</v>
      </c>
      <c r="G110">
        <f t="shared" si="2"/>
        <v>22.1</v>
      </c>
      <c r="H110">
        <v>1350</v>
      </c>
    </row>
    <row r="111" spans="1:8" x14ac:dyDescent="0.3">
      <c r="A111" s="1">
        <v>45284</v>
      </c>
      <c r="B111">
        <v>28.5</v>
      </c>
      <c r="C111">
        <v>0</v>
      </c>
      <c r="D111">
        <v>0</v>
      </c>
      <c r="F111" t="str">
        <f t="shared" si="0"/>
        <v>202352</v>
      </c>
      <c r="G111">
        <f t="shared" si="2"/>
        <v>28.5</v>
      </c>
      <c r="H111">
        <v>1800</v>
      </c>
    </row>
    <row r="112" spans="1:8" x14ac:dyDescent="0.3">
      <c r="A112" s="1">
        <v>45288</v>
      </c>
      <c r="B112">
        <v>30</v>
      </c>
      <c r="C112">
        <v>0</v>
      </c>
      <c r="D112">
        <v>0</v>
      </c>
      <c r="F112" t="str">
        <f t="shared" si="0"/>
        <v>202352</v>
      </c>
      <c r="G112">
        <f t="shared" si="2"/>
        <v>30</v>
      </c>
      <c r="H112">
        <v>1900</v>
      </c>
    </row>
    <row r="113" spans="1:8" x14ac:dyDescent="0.3">
      <c r="A113" s="1">
        <v>45291</v>
      </c>
      <c r="B113">
        <v>30</v>
      </c>
      <c r="C113">
        <v>0</v>
      </c>
      <c r="D113">
        <v>0</v>
      </c>
      <c r="E113" t="s">
        <v>34</v>
      </c>
      <c r="F113">
        <v>20241</v>
      </c>
      <c r="G113">
        <f t="shared" si="2"/>
        <v>30</v>
      </c>
      <c r="H113">
        <v>1900</v>
      </c>
    </row>
    <row r="114" spans="1:8" x14ac:dyDescent="0.3">
      <c r="A114" s="1">
        <v>45295</v>
      </c>
      <c r="B114">
        <v>30</v>
      </c>
      <c r="C114">
        <v>0</v>
      </c>
      <c r="D114">
        <v>0</v>
      </c>
      <c r="F114" t="str">
        <f t="shared" si="0"/>
        <v>20241</v>
      </c>
      <c r="G114">
        <f t="shared" si="2"/>
        <v>30</v>
      </c>
      <c r="H114">
        <v>1900</v>
      </c>
    </row>
    <row r="115" spans="1:8" x14ac:dyDescent="0.3">
      <c r="A115" s="1">
        <v>45298</v>
      </c>
      <c r="B115">
        <v>0</v>
      </c>
      <c r="C115">
        <v>36.26</v>
      </c>
      <c r="D115">
        <v>0</v>
      </c>
      <c r="F115" t="str">
        <f t="shared" si="0"/>
        <v>20242</v>
      </c>
      <c r="G115">
        <f t="shared" si="2"/>
        <v>36.26</v>
      </c>
      <c r="H115">
        <v>2932</v>
      </c>
    </row>
    <row r="116" spans="1:8" x14ac:dyDescent="0.3">
      <c r="A116" s="1">
        <v>45301</v>
      </c>
      <c r="B116">
        <v>30</v>
      </c>
      <c r="C116">
        <v>0</v>
      </c>
      <c r="D116">
        <v>0</v>
      </c>
      <c r="F116" t="str">
        <f t="shared" si="0"/>
        <v>20242</v>
      </c>
      <c r="G116">
        <f t="shared" si="2"/>
        <v>30</v>
      </c>
      <c r="H116">
        <v>1900</v>
      </c>
    </row>
    <row r="117" spans="1:8" x14ac:dyDescent="0.3">
      <c r="A117" s="1">
        <v>45305</v>
      </c>
      <c r="B117">
        <v>0</v>
      </c>
      <c r="C117">
        <v>44.21</v>
      </c>
      <c r="D117">
        <v>0</v>
      </c>
      <c r="F117" t="str">
        <f t="shared" si="0"/>
        <v>20243</v>
      </c>
      <c r="G117">
        <f t="shared" si="2"/>
        <v>44.21</v>
      </c>
      <c r="H117">
        <v>3040</v>
      </c>
    </row>
    <row r="118" spans="1:8" x14ac:dyDescent="0.3">
      <c r="A118" s="1">
        <v>45309</v>
      </c>
      <c r="B118">
        <v>30</v>
      </c>
      <c r="C118">
        <v>0</v>
      </c>
      <c r="D118">
        <v>0</v>
      </c>
      <c r="F118" t="str">
        <f t="shared" si="0"/>
        <v>20243</v>
      </c>
      <c r="G118">
        <f t="shared" si="2"/>
        <v>30</v>
      </c>
      <c r="H118">
        <v>1900</v>
      </c>
    </row>
    <row r="119" spans="1:8" x14ac:dyDescent="0.3">
      <c r="A119" s="1">
        <v>45311</v>
      </c>
      <c r="B119">
        <v>0</v>
      </c>
      <c r="C119">
        <v>11.44</v>
      </c>
      <c r="D119">
        <v>0</v>
      </c>
      <c r="F119" t="str">
        <f t="shared" si="0"/>
        <v>20243</v>
      </c>
      <c r="G119">
        <f t="shared" si="2"/>
        <v>11.44</v>
      </c>
      <c r="H119">
        <v>694</v>
      </c>
    </row>
    <row r="120" spans="1:8" x14ac:dyDescent="0.3">
      <c r="A120" s="1">
        <v>45312</v>
      </c>
      <c r="B120">
        <v>0</v>
      </c>
      <c r="C120">
        <v>32.299999999999997</v>
      </c>
      <c r="D120">
        <v>0</v>
      </c>
      <c r="F120" t="str">
        <f t="shared" si="0"/>
        <v>20244</v>
      </c>
      <c r="G120">
        <f t="shared" si="2"/>
        <v>32.299999999999997</v>
      </c>
      <c r="H120">
        <v>2089</v>
      </c>
    </row>
    <row r="121" spans="1:8" x14ac:dyDescent="0.3">
      <c r="A121" s="1">
        <v>45316</v>
      </c>
      <c r="B121">
        <v>30</v>
      </c>
      <c r="C121">
        <v>0</v>
      </c>
      <c r="D121">
        <v>0</v>
      </c>
      <c r="F121" t="str">
        <f t="shared" si="0"/>
        <v>20244</v>
      </c>
      <c r="G121">
        <f t="shared" si="2"/>
        <v>30</v>
      </c>
      <c r="H121">
        <v>1900</v>
      </c>
    </row>
    <row r="122" spans="1:8" x14ac:dyDescent="0.3">
      <c r="A122" s="1">
        <v>45319</v>
      </c>
      <c r="B122">
        <v>0</v>
      </c>
      <c r="C122">
        <v>41.13</v>
      </c>
      <c r="D122">
        <v>0</v>
      </c>
      <c r="F122" t="str">
        <f t="shared" si="0"/>
        <v>20245</v>
      </c>
      <c r="G122">
        <f t="shared" si="2"/>
        <v>41.13</v>
      </c>
      <c r="H122">
        <v>2797</v>
      </c>
    </row>
    <row r="123" spans="1:8" x14ac:dyDescent="0.3">
      <c r="A123" s="1">
        <v>45323</v>
      </c>
      <c r="B123">
        <v>30</v>
      </c>
      <c r="C123">
        <v>0</v>
      </c>
      <c r="D123">
        <v>0</v>
      </c>
      <c r="F123" t="str">
        <f t="shared" si="0"/>
        <v>20245</v>
      </c>
      <c r="G123">
        <f t="shared" si="2"/>
        <v>30</v>
      </c>
      <c r="H123">
        <v>1950</v>
      </c>
    </row>
    <row r="124" spans="1:8" x14ac:dyDescent="0.3">
      <c r="A124" s="1">
        <v>45326</v>
      </c>
      <c r="B124">
        <v>0</v>
      </c>
      <c r="C124">
        <v>40.770000000000003</v>
      </c>
      <c r="D124">
        <v>0</v>
      </c>
      <c r="F124" t="str">
        <f t="shared" si="0"/>
        <v>20246</v>
      </c>
      <c r="G124">
        <f t="shared" si="2"/>
        <v>40.770000000000003</v>
      </c>
      <c r="H124">
        <v>2838</v>
      </c>
    </row>
    <row r="125" spans="1:8" x14ac:dyDescent="0.3">
      <c r="A125" s="1">
        <v>45330</v>
      </c>
      <c r="B125">
        <v>25</v>
      </c>
      <c r="C125">
        <v>0</v>
      </c>
      <c r="D125">
        <v>0</v>
      </c>
      <c r="F125" t="str">
        <f t="shared" si="0"/>
        <v>20246</v>
      </c>
      <c r="G125">
        <f t="shared" si="2"/>
        <v>25</v>
      </c>
      <c r="H125">
        <v>1650</v>
      </c>
    </row>
    <row r="126" spans="1:8" x14ac:dyDescent="0.3">
      <c r="A126" s="1">
        <v>45333</v>
      </c>
      <c r="B126">
        <v>45</v>
      </c>
      <c r="C126">
        <v>0</v>
      </c>
      <c r="D126">
        <v>0</v>
      </c>
      <c r="E126" t="s">
        <v>35</v>
      </c>
      <c r="F126" t="str">
        <f t="shared" si="0"/>
        <v>20247</v>
      </c>
      <c r="G126">
        <f t="shared" si="2"/>
        <v>45</v>
      </c>
      <c r="H126">
        <v>2900</v>
      </c>
    </row>
    <row r="127" spans="1:8" x14ac:dyDescent="0.3">
      <c r="A127" s="1">
        <v>45336</v>
      </c>
      <c r="B127">
        <v>30</v>
      </c>
      <c r="C127">
        <v>0</v>
      </c>
      <c r="D127">
        <v>0</v>
      </c>
      <c r="E127" t="s">
        <v>36</v>
      </c>
      <c r="F127" t="str">
        <f t="shared" si="0"/>
        <v>20247</v>
      </c>
      <c r="G127">
        <f t="shared" si="2"/>
        <v>30</v>
      </c>
      <c r="H127">
        <v>2000</v>
      </c>
    </row>
    <row r="128" spans="1:8" x14ac:dyDescent="0.3">
      <c r="A128" s="1">
        <v>45340</v>
      </c>
      <c r="B128">
        <v>30</v>
      </c>
      <c r="C128">
        <v>0</v>
      </c>
      <c r="D128">
        <v>0</v>
      </c>
      <c r="F128" t="str">
        <f t="shared" si="0"/>
        <v>20248</v>
      </c>
      <c r="G128">
        <f t="shared" si="2"/>
        <v>30</v>
      </c>
      <c r="H128">
        <v>1900</v>
      </c>
    </row>
    <row r="129" spans="1:8" x14ac:dyDescent="0.3">
      <c r="A129" s="1">
        <v>45344</v>
      </c>
      <c r="B129">
        <v>30</v>
      </c>
      <c r="C129">
        <v>0</v>
      </c>
      <c r="D129">
        <v>0</v>
      </c>
      <c r="F129" t="str">
        <f t="shared" si="0"/>
        <v>20248</v>
      </c>
      <c r="G129">
        <f t="shared" si="2"/>
        <v>30</v>
      </c>
      <c r="H129">
        <v>1800</v>
      </c>
    </row>
    <row r="130" spans="1:8" x14ac:dyDescent="0.3">
      <c r="A130" s="1">
        <v>45347</v>
      </c>
      <c r="B130">
        <v>0</v>
      </c>
      <c r="C130">
        <v>43.35</v>
      </c>
      <c r="D130">
        <v>0</v>
      </c>
      <c r="F130" t="str">
        <f t="shared" si="0"/>
        <v>20249</v>
      </c>
      <c r="G130">
        <f t="shared" si="2"/>
        <v>43.35</v>
      </c>
      <c r="H130">
        <v>2741</v>
      </c>
    </row>
    <row r="131" spans="1:8" x14ac:dyDescent="0.3">
      <c r="A131" s="1">
        <v>45350</v>
      </c>
      <c r="B131">
        <v>15.1</v>
      </c>
      <c r="C131">
        <v>0</v>
      </c>
      <c r="D131">
        <v>0</v>
      </c>
      <c r="F131" t="str">
        <f t="shared" si="0"/>
        <v>20249</v>
      </c>
      <c r="G131">
        <f t="shared" si="2"/>
        <v>15.1</v>
      </c>
      <c r="H131">
        <v>950</v>
      </c>
    </row>
    <row r="132" spans="1:8" x14ac:dyDescent="0.3">
      <c r="A132" s="1">
        <v>45351</v>
      </c>
      <c r="B132">
        <v>30</v>
      </c>
      <c r="C132">
        <v>0</v>
      </c>
      <c r="D132">
        <v>0</v>
      </c>
      <c r="F132" t="str">
        <f t="shared" si="0"/>
        <v>20249</v>
      </c>
      <c r="G132">
        <f t="shared" si="2"/>
        <v>30</v>
      </c>
      <c r="H132">
        <v>1800</v>
      </c>
    </row>
    <row r="133" spans="1:8" x14ac:dyDescent="0.3">
      <c r="A133" s="1">
        <v>45353</v>
      </c>
      <c r="B133">
        <v>0</v>
      </c>
      <c r="C133">
        <v>11</v>
      </c>
      <c r="D133">
        <v>0</v>
      </c>
      <c r="E133" t="s">
        <v>37</v>
      </c>
      <c r="F133" t="str">
        <f t="shared" si="0"/>
        <v>20249</v>
      </c>
      <c r="G133">
        <f t="shared" si="2"/>
        <v>11</v>
      </c>
      <c r="H133">
        <v>400</v>
      </c>
    </row>
    <row r="134" spans="1:8" x14ac:dyDescent="0.3">
      <c r="A134" s="1">
        <v>45354</v>
      </c>
      <c r="B134">
        <v>15.5</v>
      </c>
      <c r="C134">
        <v>20.56</v>
      </c>
      <c r="D134">
        <v>0</v>
      </c>
      <c r="F134" t="str">
        <f t="shared" si="0"/>
        <v>202410</v>
      </c>
      <c r="G134">
        <f t="shared" si="2"/>
        <v>36.06</v>
      </c>
      <c r="H134">
        <v>2069</v>
      </c>
    </row>
    <row r="135" spans="1:8" x14ac:dyDescent="0.3">
      <c r="A135" s="1">
        <v>45358</v>
      </c>
      <c r="B135">
        <v>30</v>
      </c>
      <c r="C135">
        <v>0</v>
      </c>
      <c r="D135">
        <v>0</v>
      </c>
      <c r="F135" t="str">
        <f t="shared" si="0"/>
        <v>202410</v>
      </c>
      <c r="G135">
        <f t="shared" si="2"/>
        <v>30</v>
      </c>
      <c r="H135">
        <v>1900</v>
      </c>
    </row>
    <row r="136" spans="1:8" x14ac:dyDescent="0.3">
      <c r="A136" s="1">
        <v>45361</v>
      </c>
      <c r="B136">
        <v>0</v>
      </c>
      <c r="C136">
        <v>29.66</v>
      </c>
      <c r="D136">
        <v>0</v>
      </c>
      <c r="F136" t="str">
        <f t="shared" si="0"/>
        <v>202411</v>
      </c>
      <c r="G136">
        <f t="shared" si="2"/>
        <v>29.66</v>
      </c>
      <c r="H136">
        <v>1731</v>
      </c>
    </row>
    <row r="137" spans="1:8" x14ac:dyDescent="0.3">
      <c r="A137" s="1">
        <v>45365</v>
      </c>
      <c r="B137">
        <v>30</v>
      </c>
      <c r="C137">
        <v>0</v>
      </c>
      <c r="D137">
        <v>0</v>
      </c>
      <c r="F137" t="str">
        <f t="shared" si="0"/>
        <v>202411</v>
      </c>
      <c r="G137">
        <f t="shared" si="2"/>
        <v>30</v>
      </c>
      <c r="H137">
        <v>1900</v>
      </c>
    </row>
    <row r="138" spans="1:8" x14ac:dyDescent="0.3">
      <c r="A138" s="1">
        <v>45368</v>
      </c>
      <c r="B138">
        <v>40</v>
      </c>
      <c r="C138">
        <v>0</v>
      </c>
      <c r="D138">
        <v>0</v>
      </c>
      <c r="F138" t="str">
        <f t="shared" si="0"/>
        <v>202412</v>
      </c>
      <c r="G138">
        <f t="shared" si="2"/>
        <v>40</v>
      </c>
      <c r="H138">
        <v>2500</v>
      </c>
    </row>
    <row r="139" spans="1:8" x14ac:dyDescent="0.3">
      <c r="A139" s="1">
        <v>45372</v>
      </c>
      <c r="B139">
        <v>4</v>
      </c>
      <c r="C139">
        <v>0</v>
      </c>
      <c r="D139">
        <v>0</v>
      </c>
      <c r="E139" t="s">
        <v>15</v>
      </c>
      <c r="F139" t="str">
        <f t="shared" si="0"/>
        <v>202412</v>
      </c>
      <c r="G139">
        <f t="shared" si="2"/>
        <v>4</v>
      </c>
      <c r="H139">
        <v>150</v>
      </c>
    </row>
    <row r="140" spans="1:8" x14ac:dyDescent="0.3">
      <c r="A140" s="1">
        <v>45375</v>
      </c>
      <c r="B140">
        <v>0</v>
      </c>
      <c r="C140">
        <v>34.549999999999997</v>
      </c>
      <c r="D140">
        <v>0</v>
      </c>
      <c r="F140" t="str">
        <f t="shared" si="0"/>
        <v>202413</v>
      </c>
      <c r="G140">
        <f t="shared" si="2"/>
        <v>34.549999999999997</v>
      </c>
      <c r="H140">
        <v>1804</v>
      </c>
    </row>
    <row r="141" spans="1:8" x14ac:dyDescent="0.3">
      <c r="A141" s="1">
        <v>45378</v>
      </c>
      <c r="B141">
        <v>0</v>
      </c>
      <c r="C141">
        <v>10.3</v>
      </c>
      <c r="D141">
        <v>0</v>
      </c>
      <c r="F141" t="str">
        <f t="shared" si="0"/>
        <v>202413</v>
      </c>
      <c r="G141">
        <f t="shared" si="2"/>
        <v>10.3</v>
      </c>
      <c r="H141">
        <v>515</v>
      </c>
    </row>
    <row r="142" spans="1:8" x14ac:dyDescent="0.3">
      <c r="A142" s="1">
        <v>45380</v>
      </c>
      <c r="B142">
        <v>0</v>
      </c>
      <c r="C142">
        <v>40.93</v>
      </c>
      <c r="D142">
        <v>0</v>
      </c>
      <c r="F142" t="str">
        <f t="shared" si="0"/>
        <v>202413</v>
      </c>
      <c r="G142">
        <f t="shared" si="2"/>
        <v>40.93</v>
      </c>
      <c r="H142">
        <v>3025</v>
      </c>
    </row>
    <row r="143" spans="1:8" x14ac:dyDescent="0.3">
      <c r="A143" s="1">
        <v>45382</v>
      </c>
      <c r="B143">
        <v>0</v>
      </c>
      <c r="C143">
        <v>40.520000000000003</v>
      </c>
      <c r="D143">
        <v>0</v>
      </c>
      <c r="F143" t="str">
        <f t="shared" si="0"/>
        <v>202414</v>
      </c>
      <c r="G143">
        <f t="shared" si="2"/>
        <v>40.520000000000003</v>
      </c>
      <c r="H143">
        <v>2160</v>
      </c>
    </row>
    <row r="144" spans="1:8" x14ac:dyDescent="0.3">
      <c r="A144" s="1">
        <v>45383</v>
      </c>
      <c r="B144">
        <v>0</v>
      </c>
      <c r="C144">
        <v>26.95</v>
      </c>
      <c r="D144">
        <v>0</v>
      </c>
      <c r="F144" t="str">
        <f t="shared" si="0"/>
        <v>202414</v>
      </c>
      <c r="G144">
        <f t="shared" si="2"/>
        <v>26.95</v>
      </c>
      <c r="H144">
        <v>1446</v>
      </c>
    </row>
    <row r="145" spans="1:8" x14ac:dyDescent="0.3">
      <c r="A145" s="1">
        <v>45386</v>
      </c>
      <c r="B145">
        <v>0</v>
      </c>
      <c r="C145">
        <v>14.18</v>
      </c>
      <c r="D145">
        <v>0</v>
      </c>
      <c r="F145" t="str">
        <f t="shared" si="0"/>
        <v>202414</v>
      </c>
      <c r="G145">
        <f t="shared" si="2"/>
        <v>14.18</v>
      </c>
      <c r="H145">
        <v>739</v>
      </c>
    </row>
    <row r="146" spans="1:8" x14ac:dyDescent="0.3">
      <c r="A146" s="1">
        <v>45389</v>
      </c>
      <c r="B146">
        <v>44.5</v>
      </c>
      <c r="C146">
        <v>0</v>
      </c>
      <c r="D146">
        <v>0</v>
      </c>
      <c r="F146" t="str">
        <f t="shared" si="0"/>
        <v>202415</v>
      </c>
      <c r="G146">
        <f t="shared" si="2"/>
        <v>44.5</v>
      </c>
      <c r="H146">
        <v>2400</v>
      </c>
    </row>
    <row r="147" spans="1:8" x14ac:dyDescent="0.3">
      <c r="A147" s="1">
        <v>45393</v>
      </c>
      <c r="B147">
        <v>0</v>
      </c>
      <c r="C147">
        <v>17.32</v>
      </c>
      <c r="D147">
        <v>0</v>
      </c>
      <c r="F147" t="str">
        <f t="shared" si="0"/>
        <v>202415</v>
      </c>
      <c r="G147">
        <f t="shared" si="2"/>
        <v>17.32</v>
      </c>
      <c r="H147">
        <v>1461</v>
      </c>
    </row>
    <row r="148" spans="1:8" x14ac:dyDescent="0.3">
      <c r="A148" s="1">
        <v>45396</v>
      </c>
      <c r="B148">
        <v>0</v>
      </c>
      <c r="C148">
        <v>35.58</v>
      </c>
      <c r="D148">
        <v>0</v>
      </c>
      <c r="F148" t="str">
        <f t="shared" si="0"/>
        <v>202416</v>
      </c>
      <c r="G148">
        <f t="shared" si="2"/>
        <v>35.58</v>
      </c>
      <c r="H148">
        <v>2589</v>
      </c>
    </row>
    <row r="149" spans="1:8" x14ac:dyDescent="0.3">
      <c r="A149" s="1">
        <v>45399</v>
      </c>
      <c r="B149">
        <v>0</v>
      </c>
      <c r="C149">
        <v>23</v>
      </c>
      <c r="D149">
        <v>0</v>
      </c>
      <c r="F149" t="str">
        <f t="shared" si="0"/>
        <v>202416</v>
      </c>
      <c r="G149">
        <f t="shared" si="2"/>
        <v>23</v>
      </c>
      <c r="H149">
        <v>1347</v>
      </c>
    </row>
    <row r="150" spans="1:8" x14ac:dyDescent="0.3">
      <c r="A150" s="1">
        <v>45403</v>
      </c>
      <c r="B150">
        <v>0</v>
      </c>
      <c r="C150">
        <v>45.06</v>
      </c>
      <c r="D150">
        <v>0</v>
      </c>
      <c r="F150" t="str">
        <f t="shared" si="0"/>
        <v>202417</v>
      </c>
      <c r="G150">
        <f t="shared" si="2"/>
        <v>45.06</v>
      </c>
      <c r="H150">
        <v>2198</v>
      </c>
    </row>
    <row r="151" spans="1:8" x14ac:dyDescent="0.3">
      <c r="A151" s="1">
        <v>45407</v>
      </c>
      <c r="B151">
        <v>0</v>
      </c>
      <c r="C151">
        <v>22.67</v>
      </c>
      <c r="D151">
        <v>0</v>
      </c>
      <c r="F151" t="str">
        <f t="shared" si="0"/>
        <v>202417</v>
      </c>
      <c r="G151">
        <f t="shared" si="2"/>
        <v>22.67</v>
      </c>
      <c r="H151">
        <v>1203</v>
      </c>
    </row>
    <row r="152" spans="1:8" x14ac:dyDescent="0.3">
      <c r="A152" s="1">
        <v>45410</v>
      </c>
      <c r="B152">
        <v>0</v>
      </c>
      <c r="C152">
        <v>48.19</v>
      </c>
      <c r="D152">
        <v>0</v>
      </c>
      <c r="F152" t="str">
        <f t="shared" si="0"/>
        <v>202418</v>
      </c>
      <c r="G152">
        <f t="shared" si="2"/>
        <v>48.19</v>
      </c>
      <c r="H152">
        <v>2696</v>
      </c>
    </row>
    <row r="153" spans="1:8" x14ac:dyDescent="0.3">
      <c r="A153" s="1">
        <v>45413</v>
      </c>
      <c r="B153">
        <v>0</v>
      </c>
      <c r="C153">
        <v>12.72</v>
      </c>
      <c r="D153">
        <v>0</v>
      </c>
      <c r="F153" t="str">
        <f t="shared" si="0"/>
        <v>202418</v>
      </c>
      <c r="G153">
        <f t="shared" si="2"/>
        <v>12.72</v>
      </c>
      <c r="H153">
        <v>955</v>
      </c>
    </row>
    <row r="154" spans="1:8" x14ac:dyDescent="0.3">
      <c r="A154" s="1">
        <v>45413</v>
      </c>
      <c r="B154">
        <v>0</v>
      </c>
      <c r="C154">
        <v>8.68</v>
      </c>
      <c r="D154">
        <v>0</v>
      </c>
      <c r="F154" t="str">
        <f t="shared" si="0"/>
        <v>202418</v>
      </c>
      <c r="G154">
        <f t="shared" si="2"/>
        <v>8.68</v>
      </c>
      <c r="H154">
        <v>656</v>
      </c>
    </row>
    <row r="155" spans="1:8" x14ac:dyDescent="0.3">
      <c r="A155" s="1">
        <v>45414</v>
      </c>
      <c r="B155">
        <v>0</v>
      </c>
      <c r="C155">
        <v>21.99</v>
      </c>
      <c r="D155">
        <v>0</v>
      </c>
      <c r="F155" t="str">
        <f t="shared" si="0"/>
        <v>202418</v>
      </c>
      <c r="G155">
        <f t="shared" si="2"/>
        <v>21.99</v>
      </c>
      <c r="H155">
        <v>1321</v>
      </c>
    </row>
    <row r="156" spans="1:8" x14ac:dyDescent="0.3">
      <c r="A156" s="1">
        <v>45417</v>
      </c>
      <c r="B156">
        <v>0</v>
      </c>
      <c r="C156">
        <v>40.99</v>
      </c>
      <c r="D156">
        <v>0</v>
      </c>
      <c r="F156" t="str">
        <f t="shared" si="0"/>
        <v>202419</v>
      </c>
      <c r="G156">
        <f t="shared" si="2"/>
        <v>40.99</v>
      </c>
      <c r="H156">
        <v>2571</v>
      </c>
    </row>
    <row r="157" spans="1:8" x14ac:dyDescent="0.3">
      <c r="A157" s="1">
        <v>45420</v>
      </c>
      <c r="B157">
        <v>0</v>
      </c>
      <c r="C157">
        <v>22.72</v>
      </c>
      <c r="D157">
        <v>0</v>
      </c>
      <c r="F157" t="str">
        <f t="shared" si="0"/>
        <v>202419</v>
      </c>
      <c r="G157">
        <f t="shared" si="2"/>
        <v>22.72</v>
      </c>
      <c r="H157">
        <v>1582</v>
      </c>
    </row>
    <row r="158" spans="1:8" x14ac:dyDescent="0.3">
      <c r="A158" s="1">
        <v>45424</v>
      </c>
      <c r="B158">
        <v>0</v>
      </c>
      <c r="C158">
        <v>42.08</v>
      </c>
      <c r="D158">
        <v>0</v>
      </c>
      <c r="F158" t="str">
        <f t="shared" si="0"/>
        <v>202420</v>
      </c>
      <c r="G158">
        <f t="shared" si="2"/>
        <v>42.08</v>
      </c>
      <c r="H158">
        <v>2531</v>
      </c>
    </row>
    <row r="159" spans="1:8" x14ac:dyDescent="0.3">
      <c r="A159" s="1">
        <v>45428</v>
      </c>
      <c r="B159">
        <v>0</v>
      </c>
      <c r="C159">
        <v>22.58</v>
      </c>
      <c r="D159">
        <v>0</v>
      </c>
      <c r="F159" t="str">
        <f t="shared" si="0"/>
        <v>202420</v>
      </c>
      <c r="G159">
        <f t="shared" si="2"/>
        <v>22.58</v>
      </c>
      <c r="H159">
        <v>793</v>
      </c>
    </row>
    <row r="160" spans="1:8" x14ac:dyDescent="0.3">
      <c r="A160" s="1">
        <v>45431</v>
      </c>
      <c r="B160">
        <v>0</v>
      </c>
      <c r="C160">
        <v>38.840000000000003</v>
      </c>
      <c r="D160">
        <v>0</v>
      </c>
      <c r="F160" t="str">
        <f t="shared" si="0"/>
        <v>202421</v>
      </c>
      <c r="G160">
        <f t="shared" si="2"/>
        <v>38.840000000000003</v>
      </c>
      <c r="H160">
        <v>1605</v>
      </c>
    </row>
    <row r="161" spans="1:11" x14ac:dyDescent="0.3">
      <c r="A161" s="1">
        <v>45436</v>
      </c>
      <c r="B161">
        <v>0</v>
      </c>
      <c r="C161">
        <v>0</v>
      </c>
      <c r="D161">
        <v>19.920000000000002</v>
      </c>
      <c r="F161" t="str">
        <f t="shared" si="0"/>
        <v>202421</v>
      </c>
      <c r="G161">
        <f t="shared" si="2"/>
        <v>19.920000000000002</v>
      </c>
      <c r="H161">
        <v>1457</v>
      </c>
      <c r="I161">
        <v>4</v>
      </c>
      <c r="J161">
        <v>30</v>
      </c>
      <c r="K161">
        <f>I161+J161/60</f>
        <v>4.5</v>
      </c>
    </row>
    <row r="162" spans="1:11" x14ac:dyDescent="0.3">
      <c r="A162" s="1">
        <v>45438</v>
      </c>
      <c r="B162">
        <v>0</v>
      </c>
      <c r="C162">
        <v>28.84</v>
      </c>
      <c r="D162">
        <v>0</v>
      </c>
      <c r="F162" t="str">
        <f t="shared" si="0"/>
        <v>202422</v>
      </c>
      <c r="G162">
        <f t="shared" si="2"/>
        <v>28.84</v>
      </c>
      <c r="H162">
        <v>1683</v>
      </c>
    </row>
    <row r="163" spans="1:11" x14ac:dyDescent="0.3">
      <c r="A163" s="1">
        <v>45442</v>
      </c>
      <c r="B163">
        <v>0</v>
      </c>
      <c r="C163">
        <v>22.55</v>
      </c>
      <c r="D163">
        <v>0</v>
      </c>
      <c r="F163" t="str">
        <f t="shared" si="0"/>
        <v>202422</v>
      </c>
      <c r="G163">
        <f t="shared" si="2"/>
        <v>22.55</v>
      </c>
      <c r="H163">
        <v>1687</v>
      </c>
    </row>
    <row r="164" spans="1:11" x14ac:dyDescent="0.3">
      <c r="A164" s="1">
        <v>45445</v>
      </c>
      <c r="B164">
        <v>0</v>
      </c>
      <c r="C164">
        <v>39.200000000000003</v>
      </c>
      <c r="D164">
        <v>0</v>
      </c>
      <c r="F164" t="str">
        <f t="shared" si="0"/>
        <v>202423</v>
      </c>
      <c r="G164">
        <f t="shared" si="2"/>
        <v>39.200000000000003</v>
      </c>
      <c r="H164">
        <v>2700</v>
      </c>
    </row>
    <row r="165" spans="1:11" x14ac:dyDescent="0.3">
      <c r="A165" s="1">
        <v>45448</v>
      </c>
      <c r="B165">
        <v>0</v>
      </c>
      <c r="C165">
        <v>9.74</v>
      </c>
      <c r="D165">
        <v>0</v>
      </c>
      <c r="F165" t="str">
        <f t="shared" si="0"/>
        <v>202423</v>
      </c>
      <c r="G165">
        <f t="shared" si="2"/>
        <v>9.74</v>
      </c>
      <c r="H165">
        <v>562</v>
      </c>
    </row>
    <row r="166" spans="1:11" x14ac:dyDescent="0.3">
      <c r="A166" s="1">
        <v>45449</v>
      </c>
      <c r="B166">
        <v>0</v>
      </c>
      <c r="C166">
        <v>10.85</v>
      </c>
      <c r="D166">
        <v>0</v>
      </c>
      <c r="F166" t="str">
        <f t="shared" si="0"/>
        <v>202423</v>
      </c>
      <c r="G166">
        <f t="shared" si="2"/>
        <v>10.85</v>
      </c>
      <c r="H166">
        <v>788</v>
      </c>
    </row>
    <row r="167" spans="1:11" x14ac:dyDescent="0.3">
      <c r="A167" s="1">
        <v>45452</v>
      </c>
      <c r="B167">
        <v>0</v>
      </c>
      <c r="C167">
        <v>0</v>
      </c>
      <c r="D167">
        <v>24.77</v>
      </c>
      <c r="F167" t="str">
        <f t="shared" si="0"/>
        <v>202424</v>
      </c>
      <c r="G167">
        <f t="shared" si="2"/>
        <v>24.77</v>
      </c>
      <c r="H167">
        <v>2132</v>
      </c>
      <c r="I167">
        <v>5</v>
      </c>
      <c r="J167">
        <v>7</v>
      </c>
      <c r="K167">
        <f>I167+J167/60</f>
        <v>5.1166666666666663</v>
      </c>
    </row>
    <row r="168" spans="1:11" x14ac:dyDescent="0.3">
      <c r="A168" s="1">
        <v>45455</v>
      </c>
      <c r="B168">
        <v>0</v>
      </c>
      <c r="C168">
        <v>19.89</v>
      </c>
      <c r="D168">
        <v>0</v>
      </c>
      <c r="F168" t="str">
        <f t="shared" si="0"/>
        <v>202424</v>
      </c>
      <c r="G168">
        <f t="shared" si="2"/>
        <v>19.89</v>
      </c>
      <c r="H168">
        <v>1487</v>
      </c>
    </row>
    <row r="169" spans="1:11" x14ac:dyDescent="0.3">
      <c r="A169" s="1">
        <v>45459</v>
      </c>
      <c r="B169">
        <v>0</v>
      </c>
      <c r="C169">
        <v>39.909999999999997</v>
      </c>
      <c r="D169">
        <v>0</v>
      </c>
      <c r="F169" t="str">
        <f t="shared" si="0"/>
        <v>202425</v>
      </c>
      <c r="G169">
        <f t="shared" si="2"/>
        <v>39.909999999999997</v>
      </c>
      <c r="H169">
        <v>2696</v>
      </c>
    </row>
    <row r="170" spans="1:11" x14ac:dyDescent="0.3">
      <c r="A170" s="1">
        <v>45462</v>
      </c>
      <c r="B170">
        <v>0</v>
      </c>
      <c r="C170">
        <v>22.5</v>
      </c>
      <c r="D170">
        <v>0</v>
      </c>
      <c r="F170" t="str">
        <f t="shared" si="0"/>
        <v>202425</v>
      </c>
      <c r="G170">
        <f t="shared" si="2"/>
        <v>22.5</v>
      </c>
      <c r="H170">
        <v>1748</v>
      </c>
    </row>
    <row r="171" spans="1:11" x14ac:dyDescent="0.3">
      <c r="A171" s="1">
        <v>45466</v>
      </c>
      <c r="B171">
        <v>0</v>
      </c>
      <c r="C171">
        <v>26.88</v>
      </c>
      <c r="D171">
        <v>0</v>
      </c>
      <c r="F171" t="str">
        <f t="shared" si="0"/>
        <v>202426</v>
      </c>
      <c r="G171">
        <f t="shared" si="2"/>
        <v>26.88</v>
      </c>
      <c r="H171">
        <v>1967</v>
      </c>
    </row>
    <row r="172" spans="1:11" x14ac:dyDescent="0.3">
      <c r="A172" s="1">
        <v>45466</v>
      </c>
      <c r="B172">
        <v>0</v>
      </c>
      <c r="C172">
        <v>5.8</v>
      </c>
      <c r="D172">
        <v>0</v>
      </c>
      <c r="F172" t="str">
        <f t="shared" si="0"/>
        <v>202426</v>
      </c>
      <c r="G172">
        <f t="shared" si="2"/>
        <v>5.8</v>
      </c>
      <c r="H172">
        <v>394</v>
      </c>
    </row>
    <row r="173" spans="1:11" x14ac:dyDescent="0.3">
      <c r="A173" s="1">
        <v>45469</v>
      </c>
      <c r="B173">
        <v>0</v>
      </c>
      <c r="C173">
        <v>12.64</v>
      </c>
      <c r="D173">
        <v>0</v>
      </c>
      <c r="F173" t="str">
        <f t="shared" si="0"/>
        <v>202426</v>
      </c>
      <c r="G173">
        <f t="shared" si="2"/>
        <v>12.64</v>
      </c>
      <c r="H173">
        <v>1119</v>
      </c>
    </row>
    <row r="174" spans="1:11" x14ac:dyDescent="0.3">
      <c r="A174" s="1">
        <v>45473</v>
      </c>
      <c r="B174">
        <v>0</v>
      </c>
      <c r="C174">
        <v>18.260000000000002</v>
      </c>
      <c r="D174">
        <v>0</v>
      </c>
      <c r="F174" t="str">
        <f t="shared" si="0"/>
        <v>202427</v>
      </c>
      <c r="G174">
        <f t="shared" si="2"/>
        <v>18.260000000000002</v>
      </c>
      <c r="H174">
        <v>1316</v>
      </c>
    </row>
    <row r="175" spans="1:11" x14ac:dyDescent="0.3">
      <c r="A175" s="1">
        <v>45474</v>
      </c>
      <c r="B175">
        <v>5.29</v>
      </c>
      <c r="C175">
        <v>13.92</v>
      </c>
      <c r="D175">
        <v>0</v>
      </c>
      <c r="F175" t="str">
        <f t="shared" si="0"/>
        <v>202427</v>
      </c>
      <c r="G175">
        <f t="shared" si="2"/>
        <v>19.21</v>
      </c>
      <c r="H175">
        <v>1400</v>
      </c>
    </row>
    <row r="176" spans="1:11" x14ac:dyDescent="0.3">
      <c r="A176" s="1">
        <v>45477</v>
      </c>
      <c r="B176">
        <v>15.31</v>
      </c>
      <c r="C176">
        <v>0</v>
      </c>
      <c r="D176">
        <v>0</v>
      </c>
      <c r="F176" t="str">
        <f t="shared" si="0"/>
        <v>202427</v>
      </c>
      <c r="G176">
        <f t="shared" si="2"/>
        <v>15.31</v>
      </c>
      <c r="H176">
        <v>950</v>
      </c>
    </row>
    <row r="177" spans="1:11" x14ac:dyDescent="0.3">
      <c r="A177" s="1">
        <v>45480</v>
      </c>
      <c r="B177">
        <v>0</v>
      </c>
      <c r="C177">
        <v>31.3</v>
      </c>
      <c r="D177">
        <v>0</v>
      </c>
      <c r="F177" t="str">
        <f t="shared" si="0"/>
        <v>202428</v>
      </c>
      <c r="G177">
        <f t="shared" si="2"/>
        <v>31.3</v>
      </c>
      <c r="H177">
        <v>2376</v>
      </c>
    </row>
    <row r="178" spans="1:11" x14ac:dyDescent="0.3">
      <c r="A178" s="1">
        <v>45484</v>
      </c>
      <c r="B178">
        <v>0</v>
      </c>
      <c r="C178">
        <v>20.94</v>
      </c>
      <c r="D178">
        <v>0</v>
      </c>
      <c r="F178" t="str">
        <f t="shared" si="0"/>
        <v>202428</v>
      </c>
      <c r="G178">
        <f t="shared" si="2"/>
        <v>20.94</v>
      </c>
      <c r="H178">
        <v>1583</v>
      </c>
    </row>
    <row r="179" spans="1:11" x14ac:dyDescent="0.3">
      <c r="A179" s="1">
        <v>45487</v>
      </c>
      <c r="B179">
        <v>0</v>
      </c>
      <c r="C179">
        <v>0</v>
      </c>
      <c r="D179">
        <v>21.02</v>
      </c>
      <c r="F179" t="str">
        <f t="shared" si="0"/>
        <v>202429</v>
      </c>
      <c r="G179">
        <f t="shared" si="2"/>
        <v>21.02</v>
      </c>
      <c r="H179">
        <v>1970</v>
      </c>
      <c r="I179">
        <v>3</v>
      </c>
      <c r="J179">
        <v>54</v>
      </c>
      <c r="K179">
        <f>I179+J179/60</f>
        <v>3.9</v>
      </c>
    </row>
    <row r="180" spans="1:11" x14ac:dyDescent="0.3">
      <c r="A180" s="1">
        <v>45491</v>
      </c>
      <c r="B180">
        <v>0</v>
      </c>
      <c r="C180">
        <v>21.27</v>
      </c>
      <c r="D180">
        <v>0</v>
      </c>
      <c r="F180" t="str">
        <f t="shared" si="0"/>
        <v>202429</v>
      </c>
      <c r="G180">
        <f t="shared" si="2"/>
        <v>21.27</v>
      </c>
      <c r="H180">
        <v>1438</v>
      </c>
    </row>
    <row r="181" spans="1:11" x14ac:dyDescent="0.3">
      <c r="A181" s="1">
        <v>45494</v>
      </c>
      <c r="B181">
        <v>0</v>
      </c>
      <c r="C181">
        <v>28.29</v>
      </c>
      <c r="D181">
        <v>0</v>
      </c>
      <c r="F181" t="str">
        <f t="shared" si="0"/>
        <v>202430</v>
      </c>
      <c r="G181">
        <f t="shared" si="2"/>
        <v>28.29</v>
      </c>
      <c r="H181">
        <v>2113</v>
      </c>
    </row>
    <row r="182" spans="1:11" x14ac:dyDescent="0.3">
      <c r="A182" s="1">
        <v>45494</v>
      </c>
      <c r="B182">
        <v>0</v>
      </c>
      <c r="C182">
        <v>5.72</v>
      </c>
      <c r="D182">
        <v>0</v>
      </c>
      <c r="F182" t="str">
        <f t="shared" si="0"/>
        <v>202430</v>
      </c>
      <c r="G182">
        <f t="shared" si="2"/>
        <v>5.72</v>
      </c>
      <c r="H182">
        <v>382</v>
      </c>
    </row>
    <row r="183" spans="1:11" x14ac:dyDescent="0.3">
      <c r="A183" s="1">
        <v>45499</v>
      </c>
      <c r="B183">
        <v>0</v>
      </c>
      <c r="C183">
        <v>0</v>
      </c>
      <c r="D183">
        <v>13.16</v>
      </c>
      <c r="E183" t="s">
        <v>42</v>
      </c>
      <c r="F183" t="str">
        <f t="shared" si="0"/>
        <v>202430</v>
      </c>
      <c r="G183">
        <f t="shared" si="2"/>
        <v>13.16</v>
      </c>
      <c r="H183">
        <v>2432</v>
      </c>
      <c r="I183">
        <v>5</v>
      </c>
      <c r="J183">
        <v>30</v>
      </c>
      <c r="K183">
        <f>I183+J183/60</f>
        <v>5.5</v>
      </c>
    </row>
    <row r="184" spans="1:11" x14ac:dyDescent="0.3">
      <c r="A184" s="1">
        <v>45500</v>
      </c>
      <c r="B184">
        <v>0</v>
      </c>
      <c r="C184">
        <v>0</v>
      </c>
      <c r="D184">
        <v>26.34</v>
      </c>
      <c r="E184" t="s">
        <v>43</v>
      </c>
      <c r="F184" t="str">
        <f t="shared" si="0"/>
        <v>202430</v>
      </c>
      <c r="G184">
        <f t="shared" si="2"/>
        <v>26.34</v>
      </c>
      <c r="H184">
        <v>2643</v>
      </c>
      <c r="I184">
        <v>7</v>
      </c>
      <c r="J184">
        <v>19</v>
      </c>
      <c r="K184">
        <f>I184+J184/60</f>
        <v>7.3166666666666664</v>
      </c>
    </row>
    <row r="185" spans="1:11" x14ac:dyDescent="0.3">
      <c r="A185" s="1">
        <v>45500</v>
      </c>
      <c r="B185">
        <v>0</v>
      </c>
      <c r="C185">
        <v>0</v>
      </c>
      <c r="D185">
        <v>4.55</v>
      </c>
      <c r="E185" t="s">
        <v>44</v>
      </c>
      <c r="F185" t="str">
        <f t="shared" si="0"/>
        <v>202430</v>
      </c>
      <c r="G185">
        <f t="shared" si="2"/>
        <v>4.55</v>
      </c>
      <c r="H185">
        <v>1344</v>
      </c>
      <c r="I185">
        <v>10</v>
      </c>
      <c r="J185">
        <v>52</v>
      </c>
      <c r="K185">
        <f>I185+J185/60</f>
        <v>10.866666666666667</v>
      </c>
    </row>
    <row r="186" spans="1:11" x14ac:dyDescent="0.3">
      <c r="A186" s="1">
        <v>45501</v>
      </c>
      <c r="B186">
        <v>0</v>
      </c>
      <c r="C186">
        <v>0</v>
      </c>
      <c r="D186">
        <v>6.04</v>
      </c>
      <c r="E186" t="s">
        <v>45</v>
      </c>
      <c r="F186" t="str">
        <f t="shared" si="0"/>
        <v>202431</v>
      </c>
      <c r="G186">
        <f t="shared" si="2"/>
        <v>6.04</v>
      </c>
      <c r="H186">
        <v>716</v>
      </c>
      <c r="I186">
        <v>1</v>
      </c>
      <c r="J186">
        <v>47</v>
      </c>
      <c r="K186">
        <f>I186+J186/60</f>
        <v>1.7833333333333332</v>
      </c>
    </row>
    <row r="187" spans="1:11" x14ac:dyDescent="0.3">
      <c r="A187" s="1">
        <v>45505</v>
      </c>
      <c r="B187">
        <v>0</v>
      </c>
      <c r="C187">
        <v>21.01</v>
      </c>
      <c r="D187">
        <v>0</v>
      </c>
      <c r="F187" t="str">
        <f t="shared" si="0"/>
        <v>202431</v>
      </c>
      <c r="G187">
        <f t="shared" si="2"/>
        <v>21.01</v>
      </c>
      <c r="H187">
        <v>1874</v>
      </c>
    </row>
    <row r="188" spans="1:11" x14ac:dyDescent="0.3">
      <c r="A188" s="1">
        <v>45508</v>
      </c>
      <c r="B188">
        <v>0</v>
      </c>
      <c r="C188">
        <v>39.97</v>
      </c>
      <c r="D188">
        <v>0</v>
      </c>
      <c r="F188" t="str">
        <f t="shared" si="0"/>
        <v>202432</v>
      </c>
      <c r="G188">
        <f t="shared" si="2"/>
        <v>39.97</v>
      </c>
      <c r="H188">
        <v>3035</v>
      </c>
    </row>
    <row r="189" spans="1:11" x14ac:dyDescent="0.3">
      <c r="A189" s="1">
        <v>45508</v>
      </c>
      <c r="B189">
        <v>0</v>
      </c>
      <c r="C189">
        <v>3.25</v>
      </c>
      <c r="D189">
        <v>0</v>
      </c>
      <c r="F189" t="str">
        <f t="shared" si="0"/>
        <v>202432</v>
      </c>
      <c r="G189">
        <f t="shared" si="2"/>
        <v>3.25</v>
      </c>
      <c r="H189">
        <v>298</v>
      </c>
    </row>
    <row r="190" spans="1:11" x14ac:dyDescent="0.3">
      <c r="A190" s="1">
        <v>45512</v>
      </c>
      <c r="B190">
        <v>0</v>
      </c>
      <c r="C190">
        <v>22.62</v>
      </c>
      <c r="D190">
        <v>0</v>
      </c>
      <c r="F190" t="str">
        <f t="shared" si="0"/>
        <v>202432</v>
      </c>
      <c r="G190">
        <f t="shared" si="2"/>
        <v>22.62</v>
      </c>
      <c r="H190">
        <v>1947</v>
      </c>
    </row>
    <row r="191" spans="1:11" x14ac:dyDescent="0.3">
      <c r="A191" s="1">
        <v>45514</v>
      </c>
      <c r="B191">
        <v>0</v>
      </c>
      <c r="C191">
        <v>0</v>
      </c>
      <c r="D191">
        <v>30.71</v>
      </c>
      <c r="F191" t="str">
        <f t="shared" si="0"/>
        <v>202432</v>
      </c>
      <c r="G191">
        <f>SUM(B191:D191)</f>
        <v>30.71</v>
      </c>
      <c r="H191">
        <v>3644</v>
      </c>
      <c r="I191">
        <v>15</v>
      </c>
      <c r="J191">
        <v>24</v>
      </c>
      <c r="K191">
        <f>I191+J191/60</f>
        <v>15.4</v>
      </c>
    </row>
    <row r="192" spans="1:11" x14ac:dyDescent="0.3">
      <c r="A192" s="1">
        <v>45519</v>
      </c>
      <c r="B192">
        <v>0</v>
      </c>
      <c r="C192">
        <v>22.32</v>
      </c>
      <c r="D192">
        <v>0</v>
      </c>
      <c r="F192" t="str">
        <f t="shared" si="0"/>
        <v>202433</v>
      </c>
      <c r="G192">
        <f t="shared" si="2"/>
        <v>22.32</v>
      </c>
      <c r="H192">
        <v>1691</v>
      </c>
    </row>
    <row r="193" spans="1:11" x14ac:dyDescent="0.3">
      <c r="A193" s="1">
        <v>45522</v>
      </c>
      <c r="B193">
        <v>0</v>
      </c>
      <c r="C193">
        <v>23.56</v>
      </c>
      <c r="D193">
        <v>0</v>
      </c>
      <c r="E193" t="s">
        <v>47</v>
      </c>
      <c r="F193" t="str">
        <f t="shared" si="0"/>
        <v>202434</v>
      </c>
      <c r="G193">
        <f t="shared" si="2"/>
        <v>23.56</v>
      </c>
      <c r="H193">
        <v>1606</v>
      </c>
    </row>
    <row r="194" spans="1:11" x14ac:dyDescent="0.3">
      <c r="A194" s="1">
        <v>45526</v>
      </c>
      <c r="B194">
        <v>0</v>
      </c>
      <c r="C194">
        <v>21.03</v>
      </c>
      <c r="D194">
        <v>0</v>
      </c>
      <c r="F194" t="str">
        <f t="shared" si="0"/>
        <v>202434</v>
      </c>
      <c r="G194">
        <f t="shared" si="2"/>
        <v>21.03</v>
      </c>
      <c r="H194">
        <v>1533</v>
      </c>
    </row>
    <row r="195" spans="1:11" x14ac:dyDescent="0.3">
      <c r="A195" s="1">
        <v>45529</v>
      </c>
      <c r="B195">
        <v>0</v>
      </c>
      <c r="C195">
        <v>35.11</v>
      </c>
      <c r="D195">
        <v>0</v>
      </c>
      <c r="F195" t="str">
        <f t="shared" si="0"/>
        <v>202435</v>
      </c>
      <c r="G195">
        <f t="shared" si="2"/>
        <v>35.11</v>
      </c>
      <c r="H195">
        <v>1957</v>
      </c>
    </row>
    <row r="196" spans="1:11" x14ac:dyDescent="0.3">
      <c r="A196" s="1">
        <v>45532</v>
      </c>
      <c r="B196">
        <v>0</v>
      </c>
      <c r="C196">
        <v>21.26</v>
      </c>
      <c r="D196">
        <v>0</v>
      </c>
      <c r="F196" t="str">
        <f t="shared" si="0"/>
        <v>202435</v>
      </c>
      <c r="G196">
        <f t="shared" si="2"/>
        <v>21.26</v>
      </c>
      <c r="H196">
        <v>537</v>
      </c>
    </row>
    <row r="197" spans="1:11" x14ac:dyDescent="0.3">
      <c r="A197" s="1">
        <v>45536</v>
      </c>
      <c r="B197">
        <v>0</v>
      </c>
      <c r="C197">
        <v>21.88</v>
      </c>
      <c r="D197">
        <v>0</v>
      </c>
      <c r="E197" t="s">
        <v>48</v>
      </c>
      <c r="F197" t="str">
        <f t="shared" si="0"/>
        <v>202436</v>
      </c>
      <c r="G197">
        <f t="shared" si="2"/>
        <v>21.88</v>
      </c>
      <c r="H197">
        <v>903</v>
      </c>
    </row>
    <row r="198" spans="1:11" x14ac:dyDescent="0.3">
      <c r="A198" s="1">
        <v>45537</v>
      </c>
      <c r="B198">
        <v>0</v>
      </c>
      <c r="C198">
        <v>0</v>
      </c>
      <c r="D198">
        <v>48.47</v>
      </c>
      <c r="F198" t="str">
        <f t="shared" si="0"/>
        <v>202436</v>
      </c>
      <c r="G198">
        <f t="shared" si="2"/>
        <v>48.47</v>
      </c>
      <c r="H198">
        <v>9347</v>
      </c>
      <c r="I198">
        <v>56</v>
      </c>
      <c r="J198">
        <v>50</v>
      </c>
      <c r="K198">
        <f>I198+J198/60</f>
        <v>56.833333333333336</v>
      </c>
    </row>
    <row r="199" spans="1:11" x14ac:dyDescent="0.3">
      <c r="A199" s="1">
        <v>45543</v>
      </c>
      <c r="B199">
        <v>0</v>
      </c>
      <c r="C199">
        <v>22.32</v>
      </c>
      <c r="D199">
        <v>0</v>
      </c>
      <c r="F199" t="str">
        <f t="shared" si="0"/>
        <v>202437</v>
      </c>
      <c r="G199">
        <f t="shared" si="2"/>
        <v>22.32</v>
      </c>
      <c r="H199">
        <v>1657</v>
      </c>
    </row>
    <row r="200" spans="1:11" x14ac:dyDescent="0.3">
      <c r="A200" s="1">
        <v>45546</v>
      </c>
      <c r="B200">
        <v>0</v>
      </c>
      <c r="C200">
        <v>8.06</v>
      </c>
      <c r="D200">
        <v>0</v>
      </c>
      <c r="F200" t="str">
        <f t="shared" si="0"/>
        <v>202437</v>
      </c>
      <c r="G200">
        <f t="shared" si="2"/>
        <v>8.06</v>
      </c>
      <c r="H200">
        <v>331</v>
      </c>
    </row>
    <row r="201" spans="1:11" x14ac:dyDescent="0.3">
      <c r="A201" s="1">
        <v>45546</v>
      </c>
      <c r="B201">
        <v>0</v>
      </c>
      <c r="C201">
        <v>4.3899999999999997</v>
      </c>
      <c r="D201">
        <v>0</v>
      </c>
      <c r="F201" t="str">
        <f t="shared" si="0"/>
        <v>202437</v>
      </c>
      <c r="G201">
        <f t="shared" si="2"/>
        <v>4.3899999999999997</v>
      </c>
      <c r="H201">
        <v>231</v>
      </c>
    </row>
    <row r="202" spans="1:11" x14ac:dyDescent="0.3">
      <c r="A202" s="1">
        <v>45547</v>
      </c>
      <c r="B202">
        <v>0</v>
      </c>
      <c r="C202">
        <v>0</v>
      </c>
      <c r="D202">
        <v>13.11</v>
      </c>
      <c r="F202" t="str">
        <f t="shared" si="0"/>
        <v>202437</v>
      </c>
      <c r="G202">
        <f>SUM(B202:D202)</f>
        <v>13.11</v>
      </c>
      <c r="H202">
        <v>1000</v>
      </c>
      <c r="I202">
        <v>12</v>
      </c>
      <c r="J202">
        <v>23</v>
      </c>
      <c r="K202">
        <f>I202+J202/60</f>
        <v>12.383333333333333</v>
      </c>
    </row>
    <row r="203" spans="1:11" x14ac:dyDescent="0.3">
      <c r="A203" s="1">
        <v>45548</v>
      </c>
      <c r="B203">
        <v>0</v>
      </c>
      <c r="C203">
        <v>0</v>
      </c>
      <c r="D203">
        <v>29.99</v>
      </c>
      <c r="F203" t="str">
        <f t="shared" si="0"/>
        <v>202437</v>
      </c>
      <c r="G203">
        <f t="shared" si="2"/>
        <v>29.99</v>
      </c>
      <c r="H203">
        <v>2759</v>
      </c>
      <c r="I203">
        <v>10</v>
      </c>
      <c r="J203">
        <v>3</v>
      </c>
      <c r="K203">
        <f>I203+J203/60</f>
        <v>10.050000000000001</v>
      </c>
    </row>
    <row r="204" spans="1:11" x14ac:dyDescent="0.3">
      <c r="A204" s="1">
        <v>45550</v>
      </c>
      <c r="B204">
        <v>0</v>
      </c>
      <c r="C204">
        <v>25</v>
      </c>
      <c r="D204">
        <v>0</v>
      </c>
      <c r="F204" t="str">
        <f t="shared" si="0"/>
        <v>202438</v>
      </c>
      <c r="G204">
        <f t="shared" si="2"/>
        <v>25</v>
      </c>
      <c r="H204">
        <v>1488</v>
      </c>
    </row>
    <row r="205" spans="1:11" x14ac:dyDescent="0.3">
      <c r="A205" s="1">
        <v>45553</v>
      </c>
      <c r="B205">
        <v>0</v>
      </c>
      <c r="C205">
        <v>14.05</v>
      </c>
      <c r="D205">
        <v>0</v>
      </c>
      <c r="F205" t="str">
        <f t="shared" si="0"/>
        <v>202438</v>
      </c>
      <c r="G205">
        <f t="shared" si="2"/>
        <v>14.05</v>
      </c>
      <c r="H205">
        <v>971</v>
      </c>
    </row>
    <row r="206" spans="1:11" x14ac:dyDescent="0.3">
      <c r="A206" s="1">
        <v>45556</v>
      </c>
      <c r="B206">
        <v>0</v>
      </c>
      <c r="C206">
        <v>0</v>
      </c>
      <c r="D206">
        <v>18.47</v>
      </c>
      <c r="F206" t="str">
        <f t="shared" si="0"/>
        <v>202438</v>
      </c>
      <c r="G206">
        <f t="shared" ref="G206:G211" si="3">SUM(B206:D206)</f>
        <v>18.47</v>
      </c>
      <c r="H206">
        <v>3361</v>
      </c>
      <c r="I206">
        <v>17</v>
      </c>
      <c r="J206">
        <v>5</v>
      </c>
      <c r="K206">
        <f>I206+J206/60</f>
        <v>17.083333333333332</v>
      </c>
    </row>
    <row r="207" spans="1:11" x14ac:dyDescent="0.3">
      <c r="A207" s="1">
        <v>45560</v>
      </c>
      <c r="B207">
        <v>0</v>
      </c>
      <c r="C207">
        <v>11.3</v>
      </c>
      <c r="D207">
        <v>0</v>
      </c>
      <c r="F207" t="str">
        <f t="shared" si="0"/>
        <v>202439</v>
      </c>
      <c r="G207">
        <f t="shared" si="3"/>
        <v>11.3</v>
      </c>
      <c r="H207">
        <v>600</v>
      </c>
    </row>
    <row r="208" spans="1:11" x14ac:dyDescent="0.3">
      <c r="A208" s="1">
        <v>45563</v>
      </c>
      <c r="B208">
        <v>0</v>
      </c>
      <c r="C208">
        <v>0</v>
      </c>
      <c r="D208">
        <v>56.83</v>
      </c>
      <c r="F208" t="str">
        <f t="shared" si="0"/>
        <v>202439</v>
      </c>
      <c r="G208">
        <f t="shared" si="3"/>
        <v>56.83</v>
      </c>
      <c r="H208">
        <v>5738</v>
      </c>
      <c r="I208">
        <v>24</v>
      </c>
      <c r="J208">
        <v>23</v>
      </c>
      <c r="K208">
        <f>I208+J208/60</f>
        <v>24.383333333333333</v>
      </c>
    </row>
    <row r="209" spans="1:8" x14ac:dyDescent="0.3">
      <c r="A209" s="1">
        <v>45568</v>
      </c>
      <c r="B209">
        <v>0</v>
      </c>
      <c r="C209">
        <v>8.32</v>
      </c>
      <c r="D209">
        <v>0</v>
      </c>
      <c r="F209" t="str">
        <f t="shared" si="0"/>
        <v>202440</v>
      </c>
      <c r="G209">
        <f t="shared" si="3"/>
        <v>8.32</v>
      </c>
      <c r="H209">
        <v>582</v>
      </c>
    </row>
    <row r="210" spans="1:8" x14ac:dyDescent="0.3">
      <c r="A210" s="1">
        <v>45571</v>
      </c>
      <c r="B210">
        <v>0</v>
      </c>
      <c r="C210">
        <v>31.28</v>
      </c>
      <c r="D210">
        <v>0</v>
      </c>
      <c r="F210" t="str">
        <f t="shared" si="0"/>
        <v>202441</v>
      </c>
      <c r="G210">
        <f t="shared" si="3"/>
        <v>31.28</v>
      </c>
      <c r="H210">
        <v>1831</v>
      </c>
    </row>
    <row r="211" spans="1:8" x14ac:dyDescent="0.3">
      <c r="A211" s="1">
        <v>45575</v>
      </c>
      <c r="B211">
        <v>0</v>
      </c>
      <c r="C211">
        <v>8.59</v>
      </c>
      <c r="D211">
        <v>0</v>
      </c>
      <c r="F211" t="str">
        <f t="shared" si="0"/>
        <v>202441</v>
      </c>
      <c r="G211">
        <f t="shared" si="3"/>
        <v>8.59</v>
      </c>
      <c r="H211">
        <v>486</v>
      </c>
    </row>
  </sheetData>
  <sortState xmlns:xlrd2="http://schemas.microsoft.com/office/spreadsheetml/2017/richdata2" ref="M1:M3">
    <sortCondition descending="1" ref="M1:M3"/>
  </sortState>
  <mergeCells count="1">
    <mergeCell ref="E9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A6E9-10D0-457E-98AF-F8512C9ECF35}">
  <dimension ref="A1:E101"/>
  <sheetViews>
    <sheetView tabSelected="1" topLeftCell="A31" workbookViewId="0">
      <selection activeCell="D98" sqref="D98"/>
    </sheetView>
  </sheetViews>
  <sheetFormatPr defaultRowHeight="14.4" x14ac:dyDescent="0.3"/>
  <cols>
    <col min="1" max="1" width="9.5546875" bestFit="1" customWidth="1"/>
  </cols>
  <sheetData>
    <row r="1" spans="1:5" x14ac:dyDescent="0.3">
      <c r="A1" t="s">
        <v>21</v>
      </c>
      <c r="B1" t="s">
        <v>22</v>
      </c>
      <c r="C1" t="s">
        <v>24</v>
      </c>
      <c r="D1" t="s">
        <v>25</v>
      </c>
      <c r="E1" t="s">
        <v>4</v>
      </c>
    </row>
    <row r="2" spans="1:5" x14ac:dyDescent="0.3">
      <c r="A2">
        <v>202246</v>
      </c>
      <c r="B2">
        <v>0</v>
      </c>
      <c r="C2">
        <v>28.0870344165834</v>
      </c>
      <c r="D2">
        <v>-17.107233951159401</v>
      </c>
    </row>
    <row r="3" spans="1:5" x14ac:dyDescent="0.3">
      <c r="A3">
        <v>202247</v>
      </c>
      <c r="B3">
        <f ca="1">SUMIF(Logs!F:G,WeeklyTotalsCoords!A3,Logs!G:G)</f>
        <v>24</v>
      </c>
      <c r="C3">
        <v>27.874771051318501</v>
      </c>
      <c r="D3">
        <v>-17.151612627724599</v>
      </c>
    </row>
    <row r="4" spans="1:5" x14ac:dyDescent="0.3">
      <c r="A4">
        <v>202248</v>
      </c>
      <c r="B4">
        <f ca="1">SUMIF(Logs!F:G,WeeklyTotalsCoords!A4,Logs!G:G)</f>
        <v>39.06</v>
      </c>
      <c r="C4">
        <v>27.5647663188706</v>
      </c>
      <c r="D4">
        <v>-17.3369235078621</v>
      </c>
    </row>
    <row r="5" spans="1:5" x14ac:dyDescent="0.3">
      <c r="A5">
        <v>202249</v>
      </c>
      <c r="B5">
        <f ca="1">SUMIF(Logs!F:G,WeeklyTotalsCoords!A5,Logs!G:G)</f>
        <v>32.03</v>
      </c>
      <c r="C5">
        <v>27.3403217722954</v>
      </c>
      <c r="D5">
        <v>-17.541576480017401</v>
      </c>
    </row>
    <row r="6" spans="1:5" x14ac:dyDescent="0.3">
      <c r="A6">
        <v>202250</v>
      </c>
      <c r="B6">
        <f ca="1">SUMIF(Logs!F:G,WeeklyTotalsCoords!A6,Logs!G:G)</f>
        <v>32.28</v>
      </c>
      <c r="C6">
        <v>27.102877809110598</v>
      </c>
      <c r="D6">
        <v>-17.729788646430901</v>
      </c>
    </row>
    <row r="7" spans="1:5" x14ac:dyDescent="0.3">
      <c r="A7">
        <v>202251</v>
      </c>
      <c r="B7">
        <f ca="1">SUMIF(Logs!F:G,WeeklyTotalsCoords!A7,Logs!G:G)</f>
        <v>57.7</v>
      </c>
      <c r="C7">
        <v>26.742115663651798</v>
      </c>
      <c r="D7">
        <v>-18.147711361868598</v>
      </c>
    </row>
    <row r="8" spans="1:5" x14ac:dyDescent="0.3">
      <c r="A8">
        <v>202252</v>
      </c>
      <c r="B8">
        <f ca="1">SUMIF(Logs!F:G,WeeklyTotalsCoords!A8,Logs!G:G)</f>
        <v>15</v>
      </c>
      <c r="C8">
        <v>26.661015651600799</v>
      </c>
      <c r="D8">
        <v>-18.270159687750599</v>
      </c>
    </row>
    <row r="9" spans="1:5" x14ac:dyDescent="0.3">
      <c r="A9">
        <v>20232</v>
      </c>
      <c r="B9">
        <f ca="1">SUMIF(Logs!F:G,WeeklyTotalsCoords!A9,Logs!G:G)</f>
        <v>64.400000000000006</v>
      </c>
      <c r="C9">
        <v>26.236647042731899</v>
      </c>
      <c r="D9">
        <v>-18.7123327505101</v>
      </c>
    </row>
    <row r="10" spans="1:5" x14ac:dyDescent="0.3">
      <c r="A10">
        <v>20233</v>
      </c>
      <c r="B10">
        <f ca="1">SUMIF(Logs!F:G,WeeklyTotalsCoords!A10,Logs!G:G)</f>
        <v>66.599999999999994</v>
      </c>
      <c r="C10">
        <v>25.791026683337599</v>
      </c>
      <c r="D10">
        <v>-19.156661618237301</v>
      </c>
    </row>
    <row r="11" spans="1:5" x14ac:dyDescent="0.3">
      <c r="A11">
        <v>20234</v>
      </c>
      <c r="B11">
        <f ca="1">SUMIF(Logs!F:G,WeeklyTotalsCoords!A11,Logs!G:G)</f>
        <v>40</v>
      </c>
      <c r="C11">
        <v>25.563653680141002</v>
      </c>
      <c r="D11">
        <v>-19.4678166148143</v>
      </c>
    </row>
    <row r="12" spans="1:5" x14ac:dyDescent="0.3">
      <c r="A12">
        <v>20235</v>
      </c>
      <c r="B12">
        <f ca="1">SUMIF(Logs!F:G,WeeklyTotalsCoords!A12,Logs!G:G)</f>
        <v>72.3</v>
      </c>
      <c r="C12">
        <v>25.382146896135399</v>
      </c>
      <c r="D12">
        <v>-19.720824909849</v>
      </c>
    </row>
    <row r="13" spans="1:5" x14ac:dyDescent="0.3">
      <c r="A13">
        <v>20231</v>
      </c>
      <c r="B13">
        <f ca="1">SUMIF(Logs!F:G,WeeklyTotalsCoords!A13,Logs!G:G)</f>
        <v>0</v>
      </c>
      <c r="C13">
        <v>25.0015602821912</v>
      </c>
      <c r="D13">
        <v>-20.368645836888302</v>
      </c>
      <c r="E13" t="s">
        <v>33</v>
      </c>
    </row>
    <row r="14" spans="1:5" x14ac:dyDescent="0.3">
      <c r="A14">
        <v>20236</v>
      </c>
      <c r="B14">
        <f ca="1">SUMIF(Logs!F:G,WeeklyTotalsCoords!A14,Logs!G:G)</f>
        <v>77.3</v>
      </c>
      <c r="C14">
        <v>24.822851417419098</v>
      </c>
      <c r="D14">
        <v>-20.7131835463315</v>
      </c>
    </row>
    <row r="15" spans="1:5" x14ac:dyDescent="0.3">
      <c r="A15">
        <v>20237</v>
      </c>
      <c r="B15">
        <f ca="1">SUMIF(Logs!F:G,WeeklyTotalsCoords!A15,Logs!G:G)</f>
        <v>60.3</v>
      </c>
      <c r="C15">
        <v>24.4026049249787</v>
      </c>
      <c r="D15">
        <v>-21.0921411797469</v>
      </c>
    </row>
    <row r="16" spans="1:5" x14ac:dyDescent="0.3">
      <c r="A16">
        <v>20238</v>
      </c>
      <c r="B16">
        <f ca="1">SUMIF(Logs!F:G,WeeklyTotalsCoords!A16,Logs!G:G)</f>
        <v>88.259999999999991</v>
      </c>
      <c r="C16">
        <v>23.781738580551501</v>
      </c>
      <c r="D16">
        <v>-21.640417490963099</v>
      </c>
    </row>
    <row r="17" spans="1:4" x14ac:dyDescent="0.3">
      <c r="A17">
        <v>20239</v>
      </c>
      <c r="B17">
        <f ca="1">SUMIF(Logs!F:G,WeeklyTotalsCoords!A17,Logs!G:G)</f>
        <v>75.16</v>
      </c>
      <c r="C17">
        <v>23.288757047634402</v>
      </c>
      <c r="D17">
        <v>-22.144887322159398</v>
      </c>
    </row>
    <row r="18" spans="1:4" x14ac:dyDescent="0.3">
      <c r="A18">
        <v>202310</v>
      </c>
      <c r="B18">
        <f ca="1">SUMIF(Logs!F:G,WeeklyTotalsCoords!A18,Logs!G:G)</f>
        <v>60.68</v>
      </c>
      <c r="C18">
        <v>22.828261190893599</v>
      </c>
      <c r="D18">
        <v>-22.464858234021602</v>
      </c>
    </row>
    <row r="19" spans="1:4" x14ac:dyDescent="0.3">
      <c r="A19">
        <v>202311</v>
      </c>
      <c r="B19">
        <f ca="1">SUMIF(Logs!F:G,WeeklyTotalsCoords!A19,Logs!G:G)</f>
        <v>28.1</v>
      </c>
      <c r="C19">
        <v>22.628380312242101</v>
      </c>
      <c r="D19">
        <v>-22.631889294503001</v>
      </c>
    </row>
    <row r="20" spans="1:4" x14ac:dyDescent="0.3">
      <c r="A20">
        <v>202312</v>
      </c>
      <c r="B20">
        <f ca="1">SUMIF(Logs!F:G,WeeklyTotalsCoords!A20,Logs!G:G)</f>
        <v>37.1</v>
      </c>
      <c r="C20">
        <v>22.447235787331699</v>
      </c>
      <c r="D20">
        <v>-22.9349694816514</v>
      </c>
    </row>
    <row r="21" spans="1:4" x14ac:dyDescent="0.3">
      <c r="A21">
        <v>202313</v>
      </c>
      <c r="B21">
        <f ca="1">SUMIF(Logs!F:G,WeeklyTotalsCoords!A21,Logs!G:G)</f>
        <v>64</v>
      </c>
      <c r="C21">
        <v>22.105519614606301</v>
      </c>
      <c r="D21">
        <v>-23.436741406668599</v>
      </c>
    </row>
    <row r="22" spans="1:4" x14ac:dyDescent="0.3">
      <c r="A22">
        <v>202314</v>
      </c>
      <c r="B22">
        <f ca="1">SUMIF(Logs!F:G,WeeklyTotalsCoords!A22,Logs!G:G)</f>
        <v>49.15</v>
      </c>
      <c r="C22">
        <v>21.740067244989199</v>
      </c>
      <c r="D22">
        <v>-23.705118422104398</v>
      </c>
    </row>
    <row r="23" spans="1:4" x14ac:dyDescent="0.3">
      <c r="A23">
        <v>202315</v>
      </c>
      <c r="B23">
        <f ca="1">SUMIF(Logs!F:G,WeeklyTotalsCoords!A23,Logs!G:G)</f>
        <v>54.57</v>
      </c>
      <c r="C23">
        <v>21.3826831639335</v>
      </c>
      <c r="D23">
        <v>-24.0663245618126</v>
      </c>
    </row>
    <row r="24" spans="1:4" x14ac:dyDescent="0.3">
      <c r="A24">
        <v>202316</v>
      </c>
      <c r="B24">
        <f ca="1">SUMIF(Logs!F:G,WeeklyTotalsCoords!A24,Logs!G:G)</f>
        <v>35.5</v>
      </c>
      <c r="C24">
        <v>21.265423600670999</v>
      </c>
      <c r="D24">
        <v>-24.386033161083098</v>
      </c>
    </row>
    <row r="25" spans="1:4" x14ac:dyDescent="0.3">
      <c r="A25">
        <v>202317</v>
      </c>
      <c r="B25">
        <f ca="1">SUMIF(Logs!F:G,WeeklyTotalsCoords!A25,Logs!G:G)</f>
        <v>56.160000000000004</v>
      </c>
      <c r="C25">
        <v>21.041129854388501</v>
      </c>
      <c r="D25">
        <v>-24.8714770177993</v>
      </c>
    </row>
    <row r="26" spans="1:4" x14ac:dyDescent="0.3">
      <c r="A26">
        <v>202318</v>
      </c>
      <c r="B26">
        <f ca="1">SUMIF(Logs!F:G,WeeklyTotalsCoords!A26,Logs!G:G)</f>
        <v>61.08</v>
      </c>
      <c r="C26">
        <v>20.870689020309001</v>
      </c>
      <c r="D26">
        <v>-25.431351413850201</v>
      </c>
    </row>
    <row r="27" spans="1:4" x14ac:dyDescent="0.3">
      <c r="A27">
        <v>202319</v>
      </c>
      <c r="B27">
        <f ca="1">SUMIF(Logs!F:G,WeeklyTotalsCoords!A27,Logs!G:G)</f>
        <v>44.29</v>
      </c>
      <c r="C27">
        <v>20.758066132359399</v>
      </c>
      <c r="D27">
        <v>-25.8402056959163</v>
      </c>
    </row>
    <row r="28" spans="1:4" x14ac:dyDescent="0.3">
      <c r="A28">
        <v>202320</v>
      </c>
      <c r="B28">
        <f ca="1">SUMIF(Logs!F:G,WeeklyTotalsCoords!A28,Logs!G:G)</f>
        <v>45.480000000000004</v>
      </c>
      <c r="C28">
        <v>20.644696802336</v>
      </c>
      <c r="D28">
        <v>-26.260276640517201</v>
      </c>
    </row>
    <row r="29" spans="1:4" x14ac:dyDescent="0.3">
      <c r="A29">
        <v>202321</v>
      </c>
      <c r="B29">
        <f ca="1">SUMIF(Logs!F:G,WeeklyTotalsCoords!A29,Logs!G:G)</f>
        <v>41.05</v>
      </c>
      <c r="C29">
        <v>20.545763032829498</v>
      </c>
      <c r="D29">
        <v>-26.6393926627211</v>
      </c>
    </row>
    <row r="30" spans="1:4" x14ac:dyDescent="0.3">
      <c r="A30">
        <v>202322</v>
      </c>
      <c r="B30">
        <f ca="1">SUMIF(Logs!F:G,WeeklyTotalsCoords!A30,Logs!G:G)</f>
        <v>48.94</v>
      </c>
      <c r="C30">
        <v>20.3660612844469</v>
      </c>
      <c r="D30">
        <v>-27.0685283211849</v>
      </c>
    </row>
    <row r="31" spans="1:4" x14ac:dyDescent="0.3">
      <c r="A31">
        <v>202323</v>
      </c>
      <c r="B31">
        <f ca="1">SUMIF(Logs!F:G,WeeklyTotalsCoords!A31,Logs!G:G)</f>
        <v>39</v>
      </c>
      <c r="C31">
        <v>20.247353517877901</v>
      </c>
      <c r="D31">
        <v>-27.4205337600918</v>
      </c>
    </row>
    <row r="32" spans="1:4" x14ac:dyDescent="0.3">
      <c r="A32">
        <v>202324</v>
      </c>
      <c r="B32">
        <f ca="1">SUMIF(Logs!F:G,WeeklyTotalsCoords!A32,Logs!G:G)</f>
        <v>54.75</v>
      </c>
      <c r="C32">
        <v>20.127542681507901</v>
      </c>
      <c r="D32">
        <v>-27.929502174819302</v>
      </c>
    </row>
    <row r="33" spans="1:4" x14ac:dyDescent="0.3">
      <c r="A33">
        <v>202325</v>
      </c>
      <c r="B33">
        <f ca="1">SUMIF(Logs!F:G,WeeklyTotalsCoords!A33,Logs!G:G)</f>
        <v>59.08</v>
      </c>
      <c r="C33">
        <v>20.019357150075301</v>
      </c>
      <c r="D33">
        <v>-28.483294057612099</v>
      </c>
    </row>
    <row r="34" spans="1:4" x14ac:dyDescent="0.3">
      <c r="A34">
        <v>202326</v>
      </c>
      <c r="B34">
        <f ca="1">SUMIF(Logs!F:G,WeeklyTotalsCoords!A34,Logs!G:G)</f>
        <v>61.61</v>
      </c>
      <c r="C34">
        <v>19.903929386382</v>
      </c>
      <c r="D34">
        <v>-29.060452208283898</v>
      </c>
    </row>
    <row r="35" spans="1:4" x14ac:dyDescent="0.3">
      <c r="A35">
        <v>202327</v>
      </c>
      <c r="B35">
        <f ca="1">SUMIF(Logs!F:G,WeeklyTotalsCoords!A35,Logs!G:G)</f>
        <v>58.24</v>
      </c>
      <c r="C35">
        <v>19.822374854260001</v>
      </c>
      <c r="D35">
        <v>-29.611150261178</v>
      </c>
    </row>
    <row r="36" spans="1:4" x14ac:dyDescent="0.3">
      <c r="A36">
        <v>202328</v>
      </c>
      <c r="B36">
        <f ca="1">SUMIF(Logs!F:G,WeeklyTotalsCoords!A36,Logs!G:G)</f>
        <v>63.09</v>
      </c>
      <c r="C36">
        <v>19.742435546020499</v>
      </c>
      <c r="D36">
        <v>-30.207688061499798</v>
      </c>
    </row>
    <row r="37" spans="1:4" x14ac:dyDescent="0.3">
      <c r="A37">
        <v>202329</v>
      </c>
      <c r="B37">
        <f ca="1">SUMIF(Logs!F:G,WeeklyTotalsCoords!A37,Logs!G:G)</f>
        <v>55.239999999999995</v>
      </c>
      <c r="C37">
        <v>19.6203889206455</v>
      </c>
      <c r="D37">
        <v>-30.720247379111001</v>
      </c>
    </row>
    <row r="38" spans="1:4" x14ac:dyDescent="0.3">
      <c r="A38">
        <v>202330</v>
      </c>
      <c r="B38">
        <f ca="1">SUMIF(Logs!F:G,WeeklyTotalsCoords!A38,Logs!G:G)</f>
        <v>63.46</v>
      </c>
      <c r="C38">
        <v>19.546957076009701</v>
      </c>
      <c r="D38">
        <v>-31.320175957187701</v>
      </c>
    </row>
    <row r="39" spans="1:4" x14ac:dyDescent="0.3">
      <c r="A39">
        <v>202331</v>
      </c>
      <c r="B39">
        <f ca="1">SUMIF(Logs!F:G,WeeklyTotalsCoords!A39,Logs!G:G)</f>
        <v>52.88</v>
      </c>
      <c r="C39">
        <v>19.5242960448353</v>
      </c>
      <c r="D39">
        <v>-31.8233046098869</v>
      </c>
    </row>
    <row r="40" spans="1:4" x14ac:dyDescent="0.3">
      <c r="A40">
        <v>202332</v>
      </c>
      <c r="B40">
        <f ca="1">SUMIF(Logs!F:G,WeeklyTotalsCoords!A40,Logs!G:G)</f>
        <v>58.76</v>
      </c>
      <c r="C40">
        <v>19.472323610455401</v>
      </c>
      <c r="D40">
        <v>-32.382509450427598</v>
      </c>
    </row>
    <row r="41" spans="1:4" x14ac:dyDescent="0.3">
      <c r="A41">
        <v>202333</v>
      </c>
      <c r="B41">
        <f ca="1">SUMIF(Logs!F:G,WeeklyTotalsCoords!A41,Logs!G:G)</f>
        <v>61.480000000000004</v>
      </c>
      <c r="C41">
        <v>19.408587011744899</v>
      </c>
      <c r="D41">
        <v>-32.965743240464597</v>
      </c>
    </row>
    <row r="42" spans="1:4" x14ac:dyDescent="0.3">
      <c r="A42">
        <v>202334</v>
      </c>
      <c r="B42">
        <f ca="1">SUMIF(Logs!F:G,WeeklyTotalsCoords!A42,Logs!G:G)</f>
        <v>52.12</v>
      </c>
      <c r="C42">
        <v>19.3387598150588</v>
      </c>
      <c r="D42">
        <v>-33.465532668974099</v>
      </c>
    </row>
    <row r="43" spans="1:4" x14ac:dyDescent="0.3">
      <c r="A43">
        <v>202335</v>
      </c>
      <c r="B43">
        <f ca="1">SUMIF(Logs!F:G,WeeklyTotalsCoords!A43,Logs!G:G)</f>
        <v>48.8</v>
      </c>
      <c r="C43">
        <v>19.322345283869701</v>
      </c>
      <c r="D43">
        <v>-33.954730457608299</v>
      </c>
    </row>
    <row r="44" spans="1:4" x14ac:dyDescent="0.3">
      <c r="A44">
        <v>202336</v>
      </c>
      <c r="B44">
        <f ca="1">SUMIF(Logs!F:G,WeeklyTotalsCoords!A44,Logs!G:G)</f>
        <v>31.730000000000004</v>
      </c>
      <c r="C44">
        <v>19.2834309462737</v>
      </c>
      <c r="D44">
        <v>-34.2547498485375</v>
      </c>
    </row>
    <row r="45" spans="1:4" x14ac:dyDescent="0.3">
      <c r="A45">
        <v>202337</v>
      </c>
      <c r="B45">
        <f ca="1">SUMIF(Logs!F:G,WeeklyTotalsCoords!A45,Logs!G:G)</f>
        <v>39.65</v>
      </c>
      <c r="C45">
        <v>19.249024033972901</v>
      </c>
      <c r="D45">
        <v>-34.631881252474798</v>
      </c>
    </row>
    <row r="46" spans="1:4" x14ac:dyDescent="0.3">
      <c r="A46">
        <v>202338</v>
      </c>
      <c r="B46">
        <f ca="1">SUMIF(Logs!F:G,WeeklyTotalsCoords!A46,Logs!G:G)</f>
        <v>44.199999999999996</v>
      </c>
      <c r="C46">
        <v>19.162689323613399</v>
      </c>
      <c r="D46">
        <v>-35.043282709055397</v>
      </c>
    </row>
    <row r="47" spans="1:4" x14ac:dyDescent="0.3">
      <c r="A47">
        <v>202339</v>
      </c>
      <c r="B47">
        <f ca="1">SUMIF(Logs!F:G,WeeklyTotalsCoords!A47,Logs!G:G)</f>
        <v>51.61</v>
      </c>
      <c r="C47">
        <v>19.0994929338463</v>
      </c>
      <c r="D47">
        <v>-35.527917032935498</v>
      </c>
    </row>
    <row r="48" spans="1:4" x14ac:dyDescent="0.3">
      <c r="A48">
        <v>202340</v>
      </c>
      <c r="B48">
        <f ca="1">SUMIF(Logs!F:G,WeeklyTotalsCoords!A48,Logs!G:G)</f>
        <v>50.54</v>
      </c>
      <c r="C48">
        <v>19.0010436616829</v>
      </c>
      <c r="D48">
        <v>-35.996731373293997</v>
      </c>
    </row>
    <row r="49" spans="1:4" x14ac:dyDescent="0.3">
      <c r="A49">
        <v>202341</v>
      </c>
      <c r="B49">
        <f ca="1">SUMIF(Logs!F:G,WeeklyTotalsCoords!A49,Logs!G:G)</f>
        <v>63</v>
      </c>
      <c r="C49">
        <v>18.958084078680699</v>
      </c>
      <c r="D49">
        <v>-36.593744743422498</v>
      </c>
    </row>
    <row r="50" spans="1:4" x14ac:dyDescent="0.3">
      <c r="A50">
        <v>202342</v>
      </c>
      <c r="B50">
        <f ca="1">SUMIF(Logs!F:G,WeeklyTotalsCoords!A50,Logs!G:G)</f>
        <v>73.66</v>
      </c>
      <c r="C50">
        <v>18.909478878385201</v>
      </c>
      <c r="D50">
        <v>-37.293565679102997</v>
      </c>
    </row>
    <row r="51" spans="1:4" x14ac:dyDescent="0.3">
      <c r="A51">
        <v>202343</v>
      </c>
      <c r="B51">
        <f ca="1">SUMIF(Logs!F:G,WeeklyTotalsCoords!A51,Logs!G:G)</f>
        <v>71</v>
      </c>
      <c r="C51">
        <v>18.859701771728499</v>
      </c>
      <c r="D51">
        <v>-37.964381854448199</v>
      </c>
    </row>
    <row r="52" spans="1:4" x14ac:dyDescent="0.3">
      <c r="A52">
        <v>202344</v>
      </c>
      <c r="B52">
        <f ca="1">SUMIF(Logs!F:G,WeeklyTotalsCoords!A52,Logs!G:G)</f>
        <v>70.900000000000006</v>
      </c>
      <c r="C52">
        <v>18.788899978552401</v>
      </c>
      <c r="D52">
        <v>-38.6342713417122</v>
      </c>
    </row>
    <row r="53" spans="1:4" x14ac:dyDescent="0.3">
      <c r="A53">
        <v>202345</v>
      </c>
      <c r="B53">
        <f ca="1">SUMIF(Logs!F:G,WeeklyTotalsCoords!A53,Logs!G:G)</f>
        <v>57.16</v>
      </c>
      <c r="C53">
        <v>18.733137990217799</v>
      </c>
      <c r="D53">
        <v>-39.181930205504102</v>
      </c>
    </row>
    <row r="54" spans="1:4" x14ac:dyDescent="0.3">
      <c r="A54">
        <v>202346</v>
      </c>
      <c r="B54">
        <f ca="1">SUMIF(Logs!F:G,WeeklyTotalsCoords!A54,Logs!G:G)</f>
        <v>66.89</v>
      </c>
      <c r="C54">
        <v>18.648595407663802</v>
      </c>
      <c r="D54">
        <v>-39.804179876092903</v>
      </c>
    </row>
    <row r="55" spans="1:4" x14ac:dyDescent="0.3">
      <c r="A55">
        <v>202347</v>
      </c>
      <c r="B55">
        <f ca="1">SUMIF(Logs!F:G,WeeklyTotalsCoords!A55,Logs!G:G)</f>
        <v>71.2</v>
      </c>
      <c r="C55">
        <v>18.5547211464913</v>
      </c>
      <c r="D55">
        <v>-40.4726373413814</v>
      </c>
    </row>
    <row r="56" spans="1:4" x14ac:dyDescent="0.3">
      <c r="A56">
        <v>202348</v>
      </c>
      <c r="B56">
        <f ca="1">SUMIF(Logs!F:G,WeeklyTotalsCoords!A56,Logs!G:G)</f>
        <v>47.72</v>
      </c>
      <c r="C56">
        <v>18.5290098581176</v>
      </c>
      <c r="D56">
        <v>-40.924701656027999</v>
      </c>
    </row>
    <row r="57" spans="1:4" x14ac:dyDescent="0.3">
      <c r="A57">
        <v>202349</v>
      </c>
      <c r="B57">
        <f ca="1">SUMIF(Logs!F:G,WeeklyTotalsCoords!A57,Logs!G:G)</f>
        <v>48.61</v>
      </c>
      <c r="C57">
        <v>18.512315714568299</v>
      </c>
      <c r="D57">
        <v>-41.387065084529802</v>
      </c>
    </row>
    <row r="58" spans="1:4" x14ac:dyDescent="0.3">
      <c r="A58">
        <v>202350</v>
      </c>
      <c r="B58">
        <f ca="1">SUMIF(Logs!F:G,WeeklyTotalsCoords!A58,Logs!G:G)</f>
        <v>57.599999999999994</v>
      </c>
      <c r="C58">
        <v>18.477973983617101</v>
      </c>
      <c r="D58">
        <v>-41.930764146943403</v>
      </c>
    </row>
    <row r="59" spans="1:4" x14ac:dyDescent="0.3">
      <c r="A59">
        <v>202351</v>
      </c>
      <c r="B59">
        <f ca="1">SUMIF(Logs!F:G,WeeklyTotalsCoords!A59,Logs!G:G)</f>
        <v>66.930000000000007</v>
      </c>
      <c r="C59">
        <v>18.461413880242201</v>
      </c>
      <c r="D59">
        <v>-42.4792807343619</v>
      </c>
    </row>
    <row r="60" spans="1:4" x14ac:dyDescent="0.3">
      <c r="A60">
        <v>202352</v>
      </c>
      <c r="B60">
        <f ca="1">SUMIF(Logs!F:G,WeeklyTotalsCoords!A60,Logs!G:G)</f>
        <v>58.5</v>
      </c>
      <c r="C60">
        <v>18.442494472528502</v>
      </c>
      <c r="D60">
        <v>-43.036923292509499</v>
      </c>
    </row>
    <row r="61" spans="1:4" x14ac:dyDescent="0.3">
      <c r="A61">
        <v>20241</v>
      </c>
      <c r="B61">
        <f ca="1">SUMIF(Logs!F:G,WeeklyTotalsCoords!A61,Logs!G:G)</f>
        <v>60</v>
      </c>
      <c r="C61">
        <v>18.4102447253923</v>
      </c>
      <c r="D61">
        <v>-43.604855183042297</v>
      </c>
    </row>
    <row r="62" spans="1:4" x14ac:dyDescent="0.3">
      <c r="A62">
        <v>20242</v>
      </c>
      <c r="B62">
        <f ca="1">SUMIF(Logs!F:G,WeeklyTotalsCoords!A62,Logs!G:G)</f>
        <v>66.259999999999991</v>
      </c>
      <c r="C62">
        <v>18.345831645453401</v>
      </c>
      <c r="D62">
        <v>-44.230595600170702</v>
      </c>
    </row>
    <row r="63" spans="1:4" x14ac:dyDescent="0.3">
      <c r="A63">
        <v>20243</v>
      </c>
      <c r="B63">
        <f ca="1">SUMIF(Logs!F:G,WeeklyTotalsCoords!A63,Logs!G:G)</f>
        <v>85.65</v>
      </c>
      <c r="C63">
        <v>18.2958443111688</v>
      </c>
      <c r="D63">
        <v>-44.920729235351601</v>
      </c>
    </row>
    <row r="64" spans="1:4" x14ac:dyDescent="0.3">
      <c r="A64">
        <v>20244</v>
      </c>
      <c r="B64">
        <f ca="1">SUMIF(Logs!F:G,WeeklyTotalsCoords!A64,Logs!G:G)</f>
        <v>62.3</v>
      </c>
      <c r="C64">
        <v>18.223375231644098</v>
      </c>
      <c r="D64">
        <v>-45.507726369403599</v>
      </c>
    </row>
    <row r="65" spans="1:4" x14ac:dyDescent="0.3">
      <c r="A65">
        <v>20245</v>
      </c>
      <c r="B65">
        <f ca="1">SUMIF(Logs!F:G,WeeklyTotalsCoords!A65,Logs!G:G)</f>
        <v>71.13</v>
      </c>
      <c r="C65">
        <v>18.148194376457901</v>
      </c>
      <c r="D65">
        <v>-46.177237461543598</v>
      </c>
    </row>
    <row r="66" spans="1:4" x14ac:dyDescent="0.3">
      <c r="A66">
        <v>20246</v>
      </c>
      <c r="B66">
        <f ca="1">SUMIF(Logs!F:G,WeeklyTotalsCoords!A66,Logs!G:G)</f>
        <v>65.77000000000001</v>
      </c>
      <c r="C66">
        <v>18.076226491983199</v>
      </c>
      <c r="D66">
        <v>-46.797400599461298</v>
      </c>
    </row>
    <row r="67" spans="1:4" x14ac:dyDescent="0.3">
      <c r="A67">
        <v>20247</v>
      </c>
      <c r="B67">
        <f ca="1">SUMIF(Logs!F:G,WeeklyTotalsCoords!A67,Logs!G:G)</f>
        <v>75</v>
      </c>
      <c r="C67">
        <v>18.006172302063401</v>
      </c>
      <c r="D67">
        <v>-47.502953695150701</v>
      </c>
    </row>
    <row r="68" spans="1:4" x14ac:dyDescent="0.3">
      <c r="A68">
        <v>20248</v>
      </c>
      <c r="B68">
        <f ca="1">SUMIF(Logs!F:G,WeeklyTotalsCoords!A68,Logs!G:G)</f>
        <v>60</v>
      </c>
      <c r="C68">
        <v>17.950379583748202</v>
      </c>
      <c r="D68">
        <v>-48.069756010491503</v>
      </c>
    </row>
    <row r="69" spans="1:4" x14ac:dyDescent="0.3">
      <c r="A69">
        <v>20249</v>
      </c>
      <c r="B69">
        <f ca="1">SUMIF(Logs!F:G,WeeklyTotalsCoords!A69,Logs!G:G)</f>
        <v>99.45</v>
      </c>
      <c r="C69">
        <v>17.877663259846599</v>
      </c>
      <c r="D69">
        <v>-49.007225539382702</v>
      </c>
    </row>
    <row r="70" spans="1:4" x14ac:dyDescent="0.3">
      <c r="A70">
        <v>202410</v>
      </c>
      <c r="B70">
        <f ca="1">SUMIF(Logs!F:G,WeeklyTotalsCoords!A70,Logs!G:G)</f>
        <v>66.06</v>
      </c>
      <c r="C70">
        <v>17.799700455675399</v>
      </c>
      <c r="D70">
        <v>-49.625791783407898</v>
      </c>
    </row>
    <row r="71" spans="1:4" x14ac:dyDescent="0.3">
      <c r="A71">
        <v>202411</v>
      </c>
      <c r="B71">
        <f ca="1">SUMIF(Logs!F:G,WeeklyTotalsCoords!A71,Logs!G:G)</f>
        <v>59.66</v>
      </c>
      <c r="C71">
        <v>17.726803346249799</v>
      </c>
      <c r="D71">
        <v>-50.1839662664526</v>
      </c>
    </row>
    <row r="72" spans="1:4" x14ac:dyDescent="0.3">
      <c r="A72">
        <v>202412</v>
      </c>
      <c r="B72">
        <f ca="1">SUMIF(Logs!F:G,WeeklyTotalsCoords!A72,Logs!G:G)</f>
        <v>44</v>
      </c>
      <c r="C72">
        <v>17.667420305954401</v>
      </c>
      <c r="D72">
        <v>-50.593582019284803</v>
      </c>
    </row>
    <row r="73" spans="1:4" x14ac:dyDescent="0.3">
      <c r="A73">
        <v>202413</v>
      </c>
      <c r="B73">
        <f ca="1">SUMIF(Logs!F:G,WeeklyTotalsCoords!A73,Logs!G:G)</f>
        <v>85.78</v>
      </c>
      <c r="C73">
        <v>17.589344209189399</v>
      </c>
      <c r="D73">
        <v>-51.402127902597499</v>
      </c>
    </row>
    <row r="74" spans="1:4" x14ac:dyDescent="0.3">
      <c r="A74">
        <v>202414</v>
      </c>
      <c r="B74">
        <f ca="1">SUMIF(Logs!F:G,WeeklyTotalsCoords!A74,Logs!G:G)</f>
        <v>81.650000000000006</v>
      </c>
      <c r="C74">
        <v>17.5214245192936</v>
      </c>
      <c r="D74">
        <v>-52.171493144517697</v>
      </c>
    </row>
    <row r="75" spans="1:4" x14ac:dyDescent="0.3">
      <c r="A75">
        <v>202415</v>
      </c>
      <c r="B75">
        <f ca="1">SUMIF(Logs!F:G,WeeklyTotalsCoords!A75,Logs!G:G)</f>
        <v>61.82</v>
      </c>
      <c r="C75">
        <v>17.378942762561302</v>
      </c>
      <c r="D75">
        <v>-52.734689980462399</v>
      </c>
    </row>
    <row r="76" spans="1:4" x14ac:dyDescent="0.3">
      <c r="A76">
        <v>202416</v>
      </c>
      <c r="B76">
        <f ca="1">SUMIF(Logs!F:G,WeeklyTotalsCoords!A76,Logs!G:G)</f>
        <v>58.58</v>
      </c>
      <c r="C76">
        <v>17.3062072963133</v>
      </c>
      <c r="D76">
        <v>-53.283725270369303</v>
      </c>
    </row>
    <row r="77" spans="1:4" x14ac:dyDescent="0.3">
      <c r="A77">
        <v>202417</v>
      </c>
      <c r="B77">
        <f ca="1">SUMIF(Logs!F:G,WeeklyTotalsCoords!A77,Logs!G:G)</f>
        <v>67.73</v>
      </c>
      <c r="C77">
        <v>17.214995028888001</v>
      </c>
      <c r="D77">
        <v>-53.920493315367601</v>
      </c>
    </row>
    <row r="78" spans="1:4" x14ac:dyDescent="0.3">
      <c r="A78">
        <v>202418</v>
      </c>
      <c r="B78">
        <f ca="1">SUMIF(Logs!F:G,WeeklyTotalsCoords!A78,Logs!G:G)</f>
        <v>91.58</v>
      </c>
      <c r="C78">
        <v>17.010474424131999</v>
      </c>
      <c r="D78">
        <v>-54.755948279109298</v>
      </c>
    </row>
    <row r="79" spans="1:4" x14ac:dyDescent="0.3">
      <c r="A79">
        <v>202419</v>
      </c>
      <c r="B79">
        <f ca="1">SUMIF(Logs!F:G,WeeklyTotalsCoords!A79,Logs!G:G)</f>
        <v>63.71</v>
      </c>
      <c r="C79">
        <v>16.994856971214301</v>
      </c>
      <c r="D79">
        <v>-55.363471646075901</v>
      </c>
    </row>
    <row r="80" spans="1:4" x14ac:dyDescent="0.3">
      <c r="A80">
        <v>202420</v>
      </c>
      <c r="B80">
        <f ca="1">SUMIF(Logs!F:G,WeeklyTotalsCoords!A80,Logs!G:G)</f>
        <v>64.66</v>
      </c>
      <c r="C80">
        <v>17.010474423706999</v>
      </c>
      <c r="D80">
        <v>-55.9905926188599</v>
      </c>
    </row>
    <row r="81" spans="1:4" x14ac:dyDescent="0.3">
      <c r="A81">
        <v>202421</v>
      </c>
      <c r="B81">
        <f ca="1">SUMIF(Logs!F:G,WeeklyTotalsCoords!A81,Logs!G:G)</f>
        <v>58.760000000000005</v>
      </c>
      <c r="C81">
        <v>16.972763869940799</v>
      </c>
      <c r="D81">
        <v>-56.541412181462697</v>
      </c>
    </row>
    <row r="82" spans="1:4" x14ac:dyDescent="0.3">
      <c r="A82">
        <v>202422</v>
      </c>
      <c r="B82">
        <f ca="1">SUMIF(Logs!F:G,WeeklyTotalsCoords!A82,Logs!G:G)</f>
        <v>51.39</v>
      </c>
      <c r="C82">
        <v>16.952560762666099</v>
      </c>
      <c r="D82">
        <v>-57.023723110143003</v>
      </c>
    </row>
    <row r="83" spans="1:4" x14ac:dyDescent="0.3">
      <c r="A83">
        <v>202423</v>
      </c>
      <c r="B83">
        <f ca="1">SUMIF(Logs!F:G,WeeklyTotalsCoords!A83,Logs!G:G)</f>
        <v>59.790000000000006</v>
      </c>
      <c r="C83">
        <v>16.952600213678402</v>
      </c>
      <c r="D83">
        <v>-57.587876104284803</v>
      </c>
    </row>
    <row r="84" spans="1:4" x14ac:dyDescent="0.3">
      <c r="A84">
        <v>202424</v>
      </c>
      <c r="B84">
        <f ca="1">SUMIF(Logs!F:G,WeeklyTotalsCoords!A84,Logs!G:G)</f>
        <v>44.66</v>
      </c>
      <c r="C84">
        <v>16.9450171172392</v>
      </c>
      <c r="D84">
        <v>-58.006326808735302</v>
      </c>
    </row>
    <row r="85" spans="1:4" x14ac:dyDescent="0.3">
      <c r="A85">
        <v>202425</v>
      </c>
      <c r="B85">
        <f ca="1">SUMIF(Logs!F:G,WeeklyTotalsCoords!A85,Logs!G:G)</f>
        <v>62.41</v>
      </c>
      <c r="C85">
        <v>16.946706120242101</v>
      </c>
      <c r="D85">
        <v>-58.595241589782603</v>
      </c>
    </row>
    <row r="86" spans="1:4" x14ac:dyDescent="0.3">
      <c r="A86">
        <v>202426</v>
      </c>
      <c r="B86">
        <f ca="1">SUMIF(Logs!F:G,WeeklyTotalsCoords!A86,Logs!G:G)</f>
        <v>45.32</v>
      </c>
      <c r="C86">
        <v>16.964888750907399</v>
      </c>
      <c r="D86">
        <v>-59.015472253076801</v>
      </c>
    </row>
    <row r="87" spans="1:4" x14ac:dyDescent="0.3">
      <c r="A87">
        <v>202427</v>
      </c>
      <c r="B87">
        <f ca="1">SUMIF(Logs!F:G,WeeklyTotalsCoords!A87,Logs!G:G)</f>
        <v>52.78</v>
      </c>
      <c r="C87">
        <v>16.955816053918799</v>
      </c>
      <c r="D87">
        <v>-59.512971575615403</v>
      </c>
    </row>
    <row r="88" spans="1:4" x14ac:dyDescent="0.3">
      <c r="A88">
        <v>202428</v>
      </c>
      <c r="B88">
        <f ca="1">SUMIF(Logs!F:G,WeeklyTotalsCoords!A88,Logs!G:G)</f>
        <v>52.24</v>
      </c>
      <c r="C88">
        <v>16.931686699118501</v>
      </c>
      <c r="D88">
        <v>-60.015006585518201</v>
      </c>
    </row>
    <row r="89" spans="1:4" x14ac:dyDescent="0.3">
      <c r="A89">
        <v>202429</v>
      </c>
      <c r="B89">
        <f ca="1">SUMIF(Logs!F:G,WeeklyTotalsCoords!A89,Logs!G:G)</f>
        <v>42.29</v>
      </c>
      <c r="C89">
        <v>16.9438721464766</v>
      </c>
      <c r="D89">
        <v>-60.396693025070299</v>
      </c>
    </row>
    <row r="90" spans="1:4" x14ac:dyDescent="0.3">
      <c r="A90">
        <v>202430</v>
      </c>
      <c r="B90">
        <f ca="1">SUMIF(Logs!F:G,WeeklyTotalsCoords!A90,Logs!G:G)</f>
        <v>78.06</v>
      </c>
      <c r="C90">
        <v>16.928165446830601</v>
      </c>
      <c r="D90">
        <v>-61.132088333846902</v>
      </c>
    </row>
    <row r="91" spans="1:4" x14ac:dyDescent="0.3">
      <c r="A91">
        <v>202431</v>
      </c>
      <c r="B91">
        <f ca="1">SUMIF(Logs!F:G,WeeklyTotalsCoords!A91,Logs!G:G)</f>
        <v>27.05</v>
      </c>
      <c r="C91">
        <v>16.945659232014901</v>
      </c>
      <c r="D91">
        <v>-61.382404437553497</v>
      </c>
    </row>
    <row r="92" spans="1:4" x14ac:dyDescent="0.3">
      <c r="A92">
        <v>202432</v>
      </c>
      <c r="B92">
        <f ca="1">SUMIF(Logs!F:G,WeeklyTotalsCoords!A92,Logs!G:G)</f>
        <v>96.550000000000011</v>
      </c>
      <c r="C92">
        <v>16.9736969813145</v>
      </c>
      <c r="D92">
        <v>-62.289699924107303</v>
      </c>
    </row>
    <row r="93" spans="1:4" x14ac:dyDescent="0.3">
      <c r="A93">
        <v>202433</v>
      </c>
      <c r="B93">
        <f ca="1">SUMIF(Logs!F:G,WeeklyTotalsCoords!A93,Logs!G:G)</f>
        <v>22.32</v>
      </c>
      <c r="C93">
        <v>17.154676872536601</v>
      </c>
      <c r="D93">
        <v>-62.380382381873403</v>
      </c>
    </row>
    <row r="94" spans="1:4" x14ac:dyDescent="0.3">
      <c r="A94">
        <v>202434</v>
      </c>
      <c r="B94">
        <f ca="1">SUMIF(Logs!F:G,WeeklyTotalsCoords!A94,Logs!G:G)</f>
        <v>44.59</v>
      </c>
      <c r="C94">
        <v>17.458258736043199</v>
      </c>
      <c r="D94">
        <v>-62.654218471000902</v>
      </c>
    </row>
    <row r="95" spans="1:4" x14ac:dyDescent="0.3">
      <c r="A95">
        <v>202435</v>
      </c>
      <c r="B95">
        <f ca="1">SUMIF(Logs!F:G,WeeklyTotalsCoords!A95,Logs!G:G)</f>
        <v>56.370000000000005</v>
      </c>
      <c r="C95">
        <v>17.709411969838801</v>
      </c>
      <c r="D95">
        <v>-63.1165428819046</v>
      </c>
    </row>
    <row r="96" spans="1:4" x14ac:dyDescent="0.3">
      <c r="A96">
        <v>202436</v>
      </c>
      <c r="B96">
        <f ca="1">SUMIF(Logs!F:G,WeeklyTotalsCoords!A96,Logs!G:G)</f>
        <v>70.349999999999994</v>
      </c>
      <c r="C96">
        <v>18.025383612486799</v>
      </c>
      <c r="D96">
        <v>-63.692288643927803</v>
      </c>
    </row>
    <row r="97" spans="1:4" x14ac:dyDescent="0.3">
      <c r="A97">
        <v>202437</v>
      </c>
      <c r="B97">
        <f ca="1">SUMIF(Logs!F:G,WeeklyTotalsCoords!A97,Logs!G:G)</f>
        <v>77.87</v>
      </c>
      <c r="C97">
        <v>18.554537422092199</v>
      </c>
      <c r="D97">
        <v>-64.175918241276406</v>
      </c>
    </row>
    <row r="98" spans="1:4" x14ac:dyDescent="0.3">
      <c r="A98">
        <v>202438</v>
      </c>
      <c r="B98">
        <f ca="1">SUMIF(Logs!F:G,WeeklyTotalsCoords!A98,Logs!G:G)</f>
        <v>57.519999999999996</v>
      </c>
      <c r="C98">
        <v>18.6877859037726</v>
      </c>
      <c r="D98">
        <v>-64.702995815931004</v>
      </c>
    </row>
    <row r="99" spans="1:4" x14ac:dyDescent="0.3">
      <c r="A99">
        <v>202439</v>
      </c>
      <c r="B99">
        <f ca="1">SUMIF(Logs!F:G,WeeklyTotalsCoords!A99,Logs!G:G)</f>
        <v>68.13</v>
      </c>
      <c r="C99">
        <v>19.0415244613447</v>
      </c>
      <c r="D99">
        <v>-65.232219228555905</v>
      </c>
    </row>
    <row r="100" spans="1:4" x14ac:dyDescent="0.3">
      <c r="A100">
        <v>202440</v>
      </c>
      <c r="B100">
        <f ca="1">SUMIF(Logs!F:G,WeeklyTotalsCoords!A100,Logs!G:G)</f>
        <v>8.32</v>
      </c>
      <c r="C100">
        <v>19.087339658179399</v>
      </c>
      <c r="D100">
        <v>-65.294988942413099</v>
      </c>
    </row>
    <row r="101" spans="1:4" x14ac:dyDescent="0.3">
      <c r="A101">
        <v>202441</v>
      </c>
      <c r="B101">
        <f ca="1">SUMIF(Logs!F:G,WeeklyTotalsCoords!A101,Logs!G:G)</f>
        <v>39.870000000000005</v>
      </c>
      <c r="C101">
        <v>19.287270188380202</v>
      </c>
      <c r="D101">
        <v>-65.6087086151432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0148-AE80-4B6E-8748-89A0FF71CD4F}">
  <dimension ref="A1:G2"/>
  <sheetViews>
    <sheetView workbookViewId="0">
      <selection activeCell="D2" sqref="D2"/>
    </sheetView>
  </sheetViews>
  <sheetFormatPr defaultRowHeight="14.4" x14ac:dyDescent="0.3"/>
  <cols>
    <col min="2" max="2" width="9.33203125" bestFit="1" customWidth="1"/>
    <col min="3" max="3" width="9.33203125" customWidth="1"/>
    <col min="5" max="5" width="12.21875" bestFit="1" customWidth="1"/>
    <col min="7" max="7" width="21.109375" customWidth="1"/>
  </cols>
  <sheetData>
    <row r="1" spans="1:7" x14ac:dyDescent="0.3">
      <c r="A1" s="3" t="s">
        <v>7</v>
      </c>
      <c r="B1" t="s">
        <v>8</v>
      </c>
      <c r="C1" t="s">
        <v>38</v>
      </c>
      <c r="D1" t="s">
        <v>19</v>
      </c>
      <c r="E1" t="s">
        <v>26</v>
      </c>
      <c r="F1" t="s">
        <v>28</v>
      </c>
      <c r="G1" t="s">
        <v>46</v>
      </c>
    </row>
    <row r="2" spans="1:7" x14ac:dyDescent="0.3">
      <c r="A2">
        <f>SUM(Logs!B:B)</f>
        <v>1695.6799999999996</v>
      </c>
      <c r="B2">
        <f>SUM(Logs!C:C)</f>
        <v>3568.2699999999995</v>
      </c>
      <c r="C2">
        <f>SUM(Logs!D:D)</f>
        <v>313.37999999999994</v>
      </c>
      <c r="D2">
        <f>ROUND(B2/0.68,0)-ROUND(30/0.68,0)</f>
        <v>5203</v>
      </c>
      <c r="E2">
        <f>ROUND(SUM(A2:C2),2)</f>
        <v>5577.33</v>
      </c>
      <c r="F2">
        <f>SUM(Logs!H:H)</f>
        <v>417760</v>
      </c>
      <c r="G2">
        <f>SUM(Logs!K:K)</f>
        <v>175.11666666666667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Logs</vt:lpstr>
      <vt:lpstr>WeeklyTotalsCoords</vt:lpstr>
      <vt:lpstr>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 Still</cp:lastModifiedBy>
  <dcterms:created xsi:type="dcterms:W3CDTF">2022-11-13T16:45:12Z</dcterms:created>
  <dcterms:modified xsi:type="dcterms:W3CDTF">2024-10-11T16:33:57Z</dcterms:modified>
</cp:coreProperties>
</file>